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M:\str-depp-c2\02_PUBLICATIONS\NI-2026\36 - Salaire des enseignants\04- Web\"/>
    </mc:Choice>
  </mc:AlternateContent>
  <xr:revisionPtr revIDLastSave="0" documentId="13_ncr:1_{D19BEBBD-339A-40F3-91C0-782E1FEAD079}" xr6:coauthVersionLast="47" xr6:coauthVersionMax="47" xr10:uidLastSave="{00000000-0000-0000-0000-000000000000}"/>
  <bookViews>
    <workbookView xWindow="-120" yWindow="-120" windowWidth="29040" windowHeight="15720" tabRatio="867" xr2:uid="{00000000-000D-0000-FFFF-FFFF00000000}"/>
  </bookViews>
  <sheets>
    <sheet name="Table des matières" sheetId="22" r:id="rId1"/>
    <sheet name="Figure 1" sheetId="1" r:id="rId2"/>
    <sheet name="Figure 2" sheetId="25" r:id="rId3"/>
    <sheet name="Figure 3" sheetId="5" r:id="rId4"/>
    <sheet name="Figure 4" sheetId="9" r:id="rId5"/>
    <sheet name="Figure 5" sheetId="10" r:id="rId6"/>
    <sheet name="Figure 6 - Web " sheetId="2" r:id="rId7"/>
    <sheet name="Figure 7 - Web" sheetId="4" r:id="rId8"/>
    <sheet name="Figure 8 - Web " sheetId="6" r:id="rId9"/>
    <sheet name="Figure 9 - Web" sheetId="14" r:id="rId10"/>
    <sheet name="Figure 10 - Web" sheetId="23" r:id="rId11"/>
    <sheet name="Définitions" sheetId="16" r:id="rId12"/>
    <sheet name="Source, champ, méthodologie" sheetId="11" r:id="rId13"/>
    <sheet name="Références bibliographiques" sheetId="12" r:id="rId14"/>
  </sheets>
  <definedNames>
    <definedName name="_ftn1" localSheetId="8">'Figure 8 - Web '!#REF!</definedName>
    <definedName name="_ftnref1" localSheetId="8">'Figure 8 - Web '!#REF!</definedName>
    <definedName name="Z_5F70CCB5_4835_49CF_A801_999B398C98AB_.wvu.PrintArea" localSheetId="1" hidden="1">'Figure 1'!$A$1:$F$13</definedName>
    <definedName name="Z_5F70CCB5_4835_49CF_A801_999B398C98AB_.wvu.PrintArea" localSheetId="10" hidden="1">'Figure 10 - Web'!#REF!</definedName>
    <definedName name="Z_5F70CCB5_4835_49CF_A801_999B398C98AB_.wvu.PrintArea" localSheetId="3" hidden="1">'Figure 3'!$A$1:$J$17</definedName>
    <definedName name="Z_5F70CCB5_4835_49CF_A801_999B398C98AB_.wvu.PrintArea" localSheetId="4" hidden="1">'Figure 4'!#REF!</definedName>
    <definedName name="Z_5F70CCB5_4835_49CF_A801_999B398C98AB_.wvu.PrintArea" localSheetId="5" hidden="1">'Figure 5'!$A$1:$D$21</definedName>
    <definedName name="Z_5F70CCB5_4835_49CF_A801_999B398C98AB_.wvu.PrintArea" localSheetId="6" hidden="1">'Figure 6 - Web '!#REF!</definedName>
    <definedName name="Z_5F70CCB5_4835_49CF_A801_999B398C98AB_.wvu.PrintArea" localSheetId="7" hidden="1">'Figure 7 - Web'!$A$1:$A$16</definedName>
    <definedName name="Z_5F70CCB5_4835_49CF_A801_999B398C98AB_.wvu.PrintArea" localSheetId="8" hidden="1">'Figure 8 - Web '!$A$1:$F$16</definedName>
    <definedName name="Z_5F70CCB5_4835_49CF_A801_999B398C98AB_.wvu.PrintArea" localSheetId="13" hidden="1">'Références bibliographiques'!$A$1:$A$13</definedName>
    <definedName name="Z_5F70CCB5_4835_49CF_A801_999B398C98AB_.wvu.PrintArea" localSheetId="12" hidden="1">'Source, champ, méthodologie'!$A$2:$A$8</definedName>
    <definedName name="_xlnm.Print_Area" localSheetId="1">'Figure 1'!$A$1:$F$13</definedName>
    <definedName name="_xlnm.Print_Area" localSheetId="10">'Figure 10 - Web'!#REF!</definedName>
    <definedName name="_xlnm.Print_Area" localSheetId="3">'Figure 3'!$A$1:$J$17</definedName>
    <definedName name="_xlnm.Print_Area" localSheetId="4">'Figure 4'!#REF!</definedName>
    <definedName name="_xlnm.Print_Area" localSheetId="5">'Figure 5'!$A$1:$D$21</definedName>
    <definedName name="_xlnm.Print_Area" localSheetId="6">'Figure 6 - Web '!#REF!</definedName>
    <definedName name="_xlnm.Print_Area" localSheetId="7">'Figure 7 - Web'!$A$1:$A$16</definedName>
    <definedName name="_xlnm.Print_Area" localSheetId="8">'Figure 8 - Web '!$A$1:$F$16</definedName>
    <definedName name="_xlnm.Print_Area" localSheetId="13">'Références bibliographiques'!$A$1:$A$13</definedName>
    <definedName name="_xlnm.Print_Area" localSheetId="12">'Source, champ, méthodologie'!$A$2:$A$8</definedName>
  </definedNames>
  <calcPr calcId="191029"/>
  <customWorkbookViews>
    <customWorkbookView name="Marion Defresne - Affichage personnalisé" guid="{5F70CCB5-4835-49CF-A801-999B398C98AB}" mergeInterval="0" personalView="1" maximized="1" xWindow="-8" yWindow="-8" windowWidth="1382" windowHeight="754" tabRatio="926" activeSheetId="7" showComments="commIndAndComment"/>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5" i="5" l="1"/>
  <c r="N7" i="25"/>
  <c r="N6" i="25"/>
  <c r="N5" i="25"/>
  <c r="N4" i="25"/>
  <c r="N3" i="25"/>
  <c r="T11" i="14" l="1"/>
  <c r="A14" i="22"/>
  <c r="L11" i="14"/>
  <c r="O11" i="14"/>
  <c r="R11" i="14"/>
  <c r="K25" i="14" l="1"/>
  <c r="L25" i="14" s="1"/>
  <c r="K24" i="14"/>
  <c r="L24" i="14" s="1"/>
  <c r="I25" i="14"/>
  <c r="J25" i="14" s="1"/>
  <c r="I24" i="14"/>
  <c r="J24" i="14" s="1"/>
  <c r="G25" i="14"/>
  <c r="H25" i="14" s="1"/>
  <c r="G24" i="14"/>
  <c r="H24" i="14" s="1"/>
  <c r="E25" i="14"/>
  <c r="C25" i="14"/>
  <c r="E24" i="14"/>
  <c r="C24" i="14"/>
  <c r="S6" i="14"/>
  <c r="T6" i="14" s="1"/>
  <c r="R14" i="14"/>
  <c r="S7" i="14" l="1"/>
  <c r="T7" i="14" s="1"/>
  <c r="S8" i="14"/>
  <c r="T8" i="14" s="1"/>
  <c r="S9" i="14"/>
  <c r="T9" i="14" s="1"/>
  <c r="S10" i="14"/>
  <c r="T10" i="14" s="1"/>
  <c r="S11" i="14"/>
  <c r="S12" i="14"/>
  <c r="T12" i="14" s="1"/>
  <c r="S13" i="14"/>
  <c r="T13" i="14" s="1"/>
  <c r="S14" i="14"/>
  <c r="T14" i="14" s="1"/>
  <c r="R7" i="14"/>
  <c r="R8" i="14"/>
  <c r="R9" i="14"/>
  <c r="R10" i="14"/>
  <c r="R12" i="14"/>
  <c r="R13" i="14"/>
  <c r="R6" i="14"/>
  <c r="O6" i="14"/>
  <c r="P7" i="14" l="1"/>
  <c r="Q7" i="14" s="1"/>
  <c r="P8" i="14"/>
  <c r="Q8" i="14" s="1"/>
  <c r="P9" i="14"/>
  <c r="Q9" i="14" s="1"/>
  <c r="P10" i="14"/>
  <c r="Q10" i="14" s="1"/>
  <c r="P11" i="14"/>
  <c r="Q11" i="14" s="1"/>
  <c r="P12" i="14"/>
  <c r="Q12" i="14" s="1"/>
  <c r="P13" i="14"/>
  <c r="Q13" i="14" s="1"/>
  <c r="P14" i="14"/>
  <c r="Q14" i="14" s="1"/>
  <c r="P6" i="14"/>
  <c r="Q6" i="14" s="1"/>
  <c r="O7" i="14"/>
  <c r="O8" i="14"/>
  <c r="O9" i="14"/>
  <c r="O10" i="14"/>
  <c r="O12" i="14"/>
  <c r="O13" i="14"/>
  <c r="O14" i="14"/>
  <c r="M6" i="14"/>
  <c r="L6" i="14"/>
  <c r="I8" i="14" l="1"/>
  <c r="N6" i="14"/>
  <c r="M13" i="14" l="1"/>
  <c r="N13" i="14" s="1"/>
  <c r="L13" i="14"/>
  <c r="L14" i="14"/>
  <c r="J13" i="14"/>
  <c r="K13" i="14" s="1"/>
  <c r="J14" i="14"/>
  <c r="K14" i="14" s="1"/>
  <c r="I14" i="14"/>
  <c r="I13" i="14"/>
  <c r="I12" i="14"/>
  <c r="M14" i="14"/>
  <c r="N14" i="14" s="1"/>
  <c r="M12" i="14" l="1"/>
  <c r="N12" i="14" s="1"/>
  <c r="L12" i="14"/>
  <c r="J12" i="14"/>
  <c r="K12" i="14" s="1"/>
  <c r="M11" i="14"/>
  <c r="N11" i="14" s="1"/>
  <c r="J11" i="14"/>
  <c r="K11" i="14" s="1"/>
  <c r="I11" i="14"/>
  <c r="M10" i="14"/>
  <c r="N10" i="14" s="1"/>
  <c r="L10" i="14"/>
  <c r="J10" i="14"/>
  <c r="K10" i="14" s="1"/>
  <c r="I10" i="14"/>
  <c r="M9" i="14"/>
  <c r="N9" i="14" s="1"/>
  <c r="L9" i="14"/>
  <c r="J9" i="14"/>
  <c r="K9" i="14" s="1"/>
  <c r="I9" i="14"/>
  <c r="M8" i="14"/>
  <c r="N8" i="14" s="1"/>
  <c r="L8" i="14"/>
  <c r="J8" i="14"/>
  <c r="K8" i="14" s="1"/>
  <c r="M7" i="14"/>
  <c r="N7" i="14" s="1"/>
  <c r="L7" i="14"/>
</calcChain>
</file>

<file path=xl/sharedStrings.xml><?xml version="1.0" encoding="utf-8"?>
<sst xmlns="http://schemas.openxmlformats.org/spreadsheetml/2006/main" count="280" uniqueCount="195">
  <si>
    <t>Ensemble</t>
  </si>
  <si>
    <t>Stagnation</t>
  </si>
  <si>
    <t>Effectifs</t>
  </si>
  <si>
    <t>Structure (en %)</t>
  </si>
  <si>
    <t>Augmentation de la quotité de travail</t>
  </si>
  <si>
    <t>Diminution de la quotité de travail</t>
  </si>
  <si>
    <t>Baisse de 1% à 5%</t>
  </si>
  <si>
    <t>Baisse supérieure à 5%</t>
  </si>
  <si>
    <t>Enseignants à temps complet</t>
  </si>
  <si>
    <t>Enseignants à temps partiel ou incomplet</t>
  </si>
  <si>
    <t>Enseignants dont le rythme de travail a changé</t>
  </si>
  <si>
    <t>Salaire net mensuel moyen</t>
  </si>
  <si>
    <t>Les enseignants dans le système d’information sur les agents des services publics (Siasp)</t>
  </si>
  <si>
    <t>Effectifs
(en %)</t>
  </si>
  <si>
    <t>Médiane des évolutions du salaire net</t>
  </si>
  <si>
    <t>Enseignants ayant seulement bénéficié d'un avancement</t>
  </si>
  <si>
    <t>Enseignants ayant bénéficié d'un avancement et dont le rythme de travail a changé</t>
  </si>
  <si>
    <t>Enseignants ayant bénéficié d'un avancement</t>
  </si>
  <si>
    <t>Sortants</t>
  </si>
  <si>
    <t>Entrants</t>
  </si>
  <si>
    <t>Détail de la mesure</t>
  </si>
  <si>
    <t>Inflation</t>
  </si>
  <si>
    <t>Références bibliographiques</t>
  </si>
  <si>
    <t>Enseignants dont seul le rythme de travail a changé</t>
  </si>
  <si>
    <t>Taux d'accès à la hors classe</t>
  </si>
  <si>
    <t>Taux d'accès à la classe exceptionnelle</t>
  </si>
  <si>
    <t>Echelon</t>
  </si>
  <si>
    <t>% à temps partiel ou incomplet</t>
  </si>
  <si>
    <t>Quotité moyenne à temps partiel ou incomplet</t>
  </si>
  <si>
    <t>Salaire brut</t>
  </si>
  <si>
    <t>Indemnité de résidence (IR)</t>
  </si>
  <si>
    <t>Traitement indiciaire brut</t>
  </si>
  <si>
    <t>Supplément familial de traitement</t>
  </si>
  <si>
    <t>Salaire net</t>
  </si>
  <si>
    <t>Montant</t>
  </si>
  <si>
    <t>Primes Grenelle</t>
  </si>
  <si>
    <t>Professeurs des écoles</t>
  </si>
  <si>
    <t>Professeurs certifiés</t>
  </si>
  <si>
    <t>Professeurs d'EPS</t>
  </si>
  <si>
    <t>« présents-présents »</t>
  </si>
  <si>
    <t>Mesures</t>
  </si>
  <si>
    <t>Mesures relatives au volet indiciaire </t>
  </si>
  <si>
    <t>Mesures relatives au volet indemnitaire </t>
  </si>
  <si>
    <t xml:space="preserve">Contexte écononomique 
</t>
  </si>
  <si>
    <t>Primes diverses</t>
  </si>
  <si>
    <t>Montants perçus en année pleine pour un enseignant à temps complet</t>
  </si>
  <si>
    <t>-</t>
  </si>
  <si>
    <t>brut</t>
  </si>
  <si>
    <t>net</t>
  </si>
  <si>
    <t>brut annuel</t>
  </si>
  <si>
    <t>net annuel</t>
  </si>
  <si>
    <t>net mensuel</t>
  </si>
  <si>
    <t>Montants annuels fixés au…</t>
  </si>
  <si>
    <t xml:space="preserve">Définitions des concepts </t>
  </si>
  <si>
    <t>Moyenne</t>
  </si>
  <si>
    <t>Médiane</t>
  </si>
  <si>
    <t>Depuis la rentrée 2022, les enseignants à temps partiel sont éligibles, s'ils sont volontaires, pour faire des heures supplémentaires années (HSA). Le décret du 12 octobre 2021 rend en effet compatible l'exercice des fonctions à temps partiel avec la réalisation d'HSA. Les stagiaires en responsabilité et les contractuels alternants ne sont pas éligibles à ce dispositif.</t>
  </si>
  <si>
    <t>Part des enseignants à temps complet (en %)</t>
  </si>
  <si>
    <r>
      <t>Ensemble</t>
    </r>
    <r>
      <rPr>
        <b/>
        <vertAlign val="superscript"/>
        <sz val="10"/>
        <color theme="9" tint="-0.249977111117893"/>
        <rFont val="Marianne"/>
      </rPr>
      <t>1</t>
    </r>
  </si>
  <si>
    <r>
      <t>1</t>
    </r>
    <r>
      <rPr>
        <b/>
        <vertAlign val="superscript"/>
        <sz val="10"/>
        <rFont val="Marianne"/>
      </rPr>
      <t>er</t>
    </r>
    <r>
      <rPr>
        <b/>
        <sz val="10"/>
        <rFont val="Marianne"/>
      </rPr>
      <t xml:space="preserve"> degré</t>
    </r>
  </si>
  <si>
    <r>
      <t>Autres corps</t>
    </r>
    <r>
      <rPr>
        <vertAlign val="superscript"/>
        <sz val="10"/>
        <rFont val="Marianne"/>
      </rPr>
      <t>1</t>
    </r>
  </si>
  <si>
    <t>Valeur du point d'indice</t>
  </si>
  <si>
    <r>
      <t>1</t>
    </r>
    <r>
      <rPr>
        <b/>
        <vertAlign val="superscript"/>
        <sz val="10"/>
        <rFont val="Marianne"/>
      </rPr>
      <t>er</t>
    </r>
    <r>
      <rPr>
        <b/>
        <sz val="10"/>
        <rFont val="Marianne"/>
      </rPr>
      <t xml:space="preserve"> mai 2021</t>
    </r>
  </si>
  <si>
    <r>
      <t>1</t>
    </r>
    <r>
      <rPr>
        <b/>
        <vertAlign val="superscript"/>
        <sz val="10"/>
        <rFont val="Marianne"/>
      </rPr>
      <t>er</t>
    </r>
    <r>
      <rPr>
        <b/>
        <sz val="10"/>
        <rFont val="Marianne"/>
      </rPr>
      <t xml:space="preserve"> février 2022</t>
    </r>
  </si>
  <si>
    <r>
      <rPr>
        <b/>
        <sz val="8"/>
        <rFont val="Marianne"/>
      </rPr>
      <t xml:space="preserve">Source : </t>
    </r>
    <r>
      <rPr>
        <sz val="8"/>
        <rFont val="Marianne"/>
      </rPr>
      <t>Insee, Système d'information sur les agents des services publics (Siasp) ; traitement DEPP.</t>
    </r>
  </si>
  <si>
    <r>
      <t>Traitement indiciaire brut (TIB) :</t>
    </r>
    <r>
      <rPr>
        <sz val="10"/>
        <rFont val="Marianne"/>
      </rPr>
      <t xml:space="preserve"> traitement avant tout complément et retenue, obtenu en multipliant l’indice majoré par la valeur du point. L’indice majoré est fonction du niveau de l’échelon atteint dans la grille indiciaire du corps-grade d’appartenance.</t>
    </r>
  </si>
  <si>
    <r>
      <t xml:space="preserve">Indemnité de résidence (IR) : </t>
    </r>
    <r>
      <rPr>
        <sz val="10"/>
        <rFont val="Marianne"/>
      </rPr>
      <t>le montant de l'indemnité de résidence auquel a droit un agent public est calculé en appliquant au traitement brut un taux variable selon la zone territoriale dans laquelle est classée la commune où il exerce ses fonctions. Le dernier classement des communes dans les 3 zones a été fixé par circulaire FP/7 n°1996 2B n°00-1235 du 12 mars 2001. Elle ne peut être inférieure à celle de l'indice brut 308, indice majoré 313.</t>
    </r>
  </si>
  <si>
    <r>
      <t xml:space="preserve">Supplément familial de traitement (SFT) : </t>
    </r>
    <r>
      <rPr>
        <sz val="10"/>
        <rFont val="Marianne"/>
      </rPr>
      <t>son montant est déterminé selon le nombre d’enfants et l’indice détenu par l’agent. Il ne peut être versé au-delà des 20 ans de l’enfant. Il se compose d’un élément fixe déterminé au regard du nombre d’enfants à charge et d’un élément proportionnel au traitement indiciaire brut détenu par l’agent. Dans le cas de couples fonctionnaires, à la suite de la loi de transformation de la fonction publique de 2019, il peut y avoir, à compter de novembre 2020, partage du SFT entre eux.</t>
    </r>
  </si>
  <si>
    <r>
      <t xml:space="preserve">Primes et indemnités : </t>
    </r>
    <r>
      <rPr>
        <sz val="10"/>
        <rFont val="Marianne"/>
      </rPr>
      <t>elles incluent les primes présentant un lien particulier avec un élément statutaire ou indiciaire, les primes fonctionnelles, de mobilité et à dimension territoriale, la nouvelle bonification indiciaire (NBI), les rémunérations pour heures supplémentaires, la prime liée à la garantie individuelle de pouvoir d’achat (GIPA), les indemnités représentatives de frais, les montants liés au rachat de jours épargnés au titre du compte épargne temps. L’IR et le SFT sont exclus du montant des primes et indemnités. La part de primes correspond aux primes et indemnités rapportées au salaire brut.</t>
    </r>
  </si>
  <si>
    <r>
      <t xml:space="preserve">Heures supplémentaires à l’année (HSA) </t>
    </r>
    <r>
      <rPr>
        <sz val="10"/>
        <rFont val="Marianne"/>
      </rPr>
      <t>des enseignants du second degré : ce sont les heures effectuées toute l’année scolaire par un enseignant, en plus de son obligation réglementaire de service (ORS), déterminée en fonction de son corps d’appartenance, sa modalité de service, sa discipline de poste. On parle alors d’heures supplémentaires année (HSA). Les enseignants à temps partiel peuvent bénéficier d’HSA depuis la rentrée 2022.</t>
    </r>
  </si>
  <si>
    <r>
      <t>Salaire brut :</t>
    </r>
    <r>
      <rPr>
        <sz val="10"/>
        <rFont val="Marianne"/>
      </rPr>
      <t xml:space="preserve"> il s’obtient en ajoutant au TIB les primes et indemnités, l’IR et le SFT. L’IR et le SFT représentent en moyenne 2 % du salaire brut.</t>
    </r>
  </si>
  <si>
    <r>
      <t>Salaire net (ou net de prélèvements sociaux) :</t>
    </r>
    <r>
      <rPr>
        <sz val="10"/>
        <rFont val="Marianne"/>
      </rPr>
      <t xml:space="preserve"> salaire que perçoit effectivement le salarié. Il s’obtient en retranchant du salaire brut les cotisations sociales salariales (cotisations vieillesse, maladie, solidarité chômage), la contribution sociale généralisée (CSG) et la contribution au remboursement de la dette sociale (CRDS).</t>
    </r>
  </si>
  <si>
    <t>Ensemble 2023</t>
  </si>
  <si>
    <t>Heures supplémentaires</t>
  </si>
  <si>
    <r>
      <t>1</t>
    </r>
    <r>
      <rPr>
        <b/>
        <vertAlign val="superscript"/>
        <sz val="10"/>
        <rFont val="Marianne"/>
      </rPr>
      <t>er</t>
    </r>
    <r>
      <rPr>
        <b/>
        <sz val="10"/>
        <rFont val="Marianne"/>
      </rPr>
      <t xml:space="preserve"> septembre 2023</t>
    </r>
  </si>
  <si>
    <r>
      <rPr>
        <b/>
        <sz val="8"/>
        <rFont val="Marianne"/>
      </rPr>
      <t>1.</t>
    </r>
    <r>
      <rPr>
        <sz val="8"/>
        <rFont val="Marianne"/>
      </rPr>
      <t xml:space="preserve"> Il s'agit des instituteurs (secteur public et privé sous contrat), des professeurs d'enseignement général de collège (PEGC du secteur public et privé sous contrat) et  des maitres délégués en contrat définitif (MACD).</t>
    </r>
  </si>
  <si>
    <r>
      <rPr>
        <b/>
        <sz val="8"/>
        <rFont val="Marianne"/>
      </rPr>
      <t>Source :</t>
    </r>
    <r>
      <rPr>
        <sz val="8"/>
        <rFont val="Marianne"/>
      </rPr>
      <t xml:space="preserve"> Insee, Système d'information sur les agents des services publics (Siasp) ; traitement DEPP.</t>
    </r>
  </si>
  <si>
    <t>Professeurs de lycée professionnel</t>
  </si>
  <si>
    <r>
      <rPr>
        <b/>
        <sz val="8"/>
        <rFont val="Marianne"/>
      </rPr>
      <t xml:space="preserve">2. </t>
    </r>
    <r>
      <rPr>
        <sz val="8"/>
        <rFont val="Marianne"/>
      </rPr>
      <t>Le rythme de travail correspond à l'exercice ou non de l'activité à temps partiel ou incomplet ou à une modification de la quotité à temps partiel/incomplet.</t>
    </r>
  </si>
  <si>
    <r>
      <rPr>
        <b/>
        <sz val="8"/>
        <rFont val="Marianne"/>
      </rPr>
      <t xml:space="preserve">1. </t>
    </r>
    <r>
      <rPr>
        <sz val="8"/>
        <rFont val="Marianne"/>
      </rPr>
      <t xml:space="preserve">Un avancement correspond à un changement de corps, grade ou échelon </t>
    </r>
  </si>
  <si>
    <r>
      <t>Enseignants sans avancement</t>
    </r>
    <r>
      <rPr>
        <vertAlign val="superscript"/>
        <sz val="10"/>
        <rFont val="Marianne"/>
      </rPr>
      <t>1</t>
    </r>
    <r>
      <rPr>
        <sz val="10"/>
        <rFont val="Marianne"/>
      </rPr>
      <t xml:space="preserve"> et dont le rythme de travail</t>
    </r>
    <r>
      <rPr>
        <vertAlign val="superscript"/>
        <sz val="10"/>
        <rFont val="Marianne"/>
      </rPr>
      <t>2</t>
    </r>
    <r>
      <rPr>
        <b/>
        <vertAlign val="superscript"/>
        <sz val="10"/>
        <rFont val="Marianne"/>
      </rPr>
      <t xml:space="preserve"> </t>
    </r>
    <r>
      <rPr>
        <sz val="10"/>
        <rFont val="Marianne"/>
      </rPr>
      <t>n'a pas changé</t>
    </r>
  </si>
  <si>
    <r>
      <t>Ensemble</t>
    </r>
    <r>
      <rPr>
        <b/>
        <strike/>
        <sz val="10"/>
        <color theme="9" tint="-0.249977111117893"/>
        <rFont val="Marianne"/>
      </rPr>
      <t/>
    </r>
  </si>
  <si>
    <r>
      <rPr>
        <b/>
        <sz val="8"/>
        <rFont val="Marianne"/>
      </rPr>
      <t>1.</t>
    </r>
    <r>
      <rPr>
        <sz val="8"/>
        <rFont val="Marianne"/>
      </rPr>
      <t xml:space="preserve"> L'indemnité de résidence (IR) et le supplément familial de traitement (SFT) en sont exclus (voir l'onglet "Définitions").</t>
    </r>
  </si>
  <si>
    <r>
      <rPr>
        <b/>
        <sz val="8"/>
        <rFont val="Marianne"/>
      </rPr>
      <t xml:space="preserve">2. </t>
    </r>
    <r>
      <rPr>
        <sz val="8"/>
        <rFont val="Marianne"/>
      </rPr>
      <t>La part de primes dans le salaire brut correspond au total des primes et indemnités (hors IR, SFT) divisé par le salaire brut. Les rémunérations pour heures supplémentaires et la NBI sont comptabilisées dans les primes et indemnités.</t>
    </r>
  </si>
  <si>
    <r>
      <t>Part de primes dans le salaire brut (en %)</t>
    </r>
    <r>
      <rPr>
        <vertAlign val="superscript"/>
        <sz val="10"/>
        <rFont val="Marianne"/>
      </rPr>
      <t>2</t>
    </r>
  </si>
  <si>
    <t>Au titre du Pacte enseignant</t>
  </si>
  <si>
    <r>
      <rPr>
        <b/>
        <sz val="8"/>
        <rFont val="Marianne"/>
      </rPr>
      <t>Source :</t>
    </r>
    <r>
      <rPr>
        <sz val="8"/>
        <rFont val="Marianne"/>
      </rPr>
      <t xml:space="preserve"> legifrance.gouv.fr - arrêté du 19 juillet 2023 modifiant l'arrêté du 12 mars 2021 fixant le montant annuel de la prime d'attractivité pour certains personnels enseignants et d'éducation</t>
    </r>
  </si>
  <si>
    <r>
      <t xml:space="preserve">Figure 5 - </t>
    </r>
    <r>
      <rPr>
        <sz val="10"/>
        <rFont val="Marianne"/>
      </rPr>
      <t>Évolutions de salaire net en euros constants selon les changements intervenus à un niveau individuel pour les enseignants</t>
    </r>
  </si>
  <si>
    <r>
      <t xml:space="preserve">Figure 7 web - </t>
    </r>
    <r>
      <rPr>
        <sz val="10"/>
        <rFont val="Marianne"/>
      </rPr>
      <t xml:space="preserve">Temps partiel ou incomplet des enseignants </t>
    </r>
    <r>
      <rPr>
        <b/>
        <sz val="10"/>
        <color rgb="FFFF0000"/>
        <rFont val="Marianne"/>
      </rPr>
      <t xml:space="preserve">
</t>
    </r>
    <r>
      <rPr>
        <i/>
        <sz val="10"/>
        <rFont val="Marianne"/>
      </rPr>
      <t>(données de cadrage sur les effectifs de Siasp)</t>
    </r>
  </si>
  <si>
    <t>Professeurs agrégés et de chaire supérieure</t>
  </si>
  <si>
    <r>
      <rPr>
        <b/>
        <sz val="10"/>
        <color theme="0" tint="-0.499984740745262"/>
        <rFont val="Marianne"/>
      </rPr>
      <t>Par exemple</t>
    </r>
    <r>
      <rPr>
        <sz val="10"/>
        <color theme="0" tint="-0.499984740745262"/>
        <rFont val="Marianne"/>
      </rPr>
      <t xml:space="preserve"> : un enseignant ayant occupé un poste 1 pendant six mois à 80 % et ayant perçu un total de 7 200 euros puis un poste 2 pendant six mois à 100 % et ayant perçu un total de 8 100 euros : 
En approche individuelle : 7 200 + 8 100 = 15 300 euros par an (1 275 euros/mois) 
En approche poste EQTP (voir "Des approches différentes" ci dessous) : 
Pour calculer le salaire moyen en poste EQTP, tous les postes y compris les postes à temps partiel sont pris en compte au prorata de leur volume de travail effectif (soit 0,5 année *0,8=0,4 EQTP pour le poste 1 et 0,5 EQTP pour le poste 2). 
Ainsi, on calcule pour chaque poste un salaire en EQTP : 
- Poste 1 : 7 200 / 0,4 = 18 000 euros par an (1 500 euros/mois) 
- Poste 2 : 8 100 / 0,5 = 16 200 euros par an (1 350 euros/mois)
Dans cette approche retenue par l’Insee et la DGAFP, on ne cherche pas à savoir s’il s’agit du même individu sur le poste 1 que sur le poste 2
Dans le cas de postes occupés de façon simultanée, un passage à un seul poste est effectué en sommant salaires et quotités sur la période considérée. 
Par exemple : un enseignant en fonction du 1er janvier au 31 décembre, effectuant sa mission sur deux établissements avec un salaire net annuel de 14 000 euros dans le premier établissement et de 10 000 euros dans le second, aura un salaire net de (14 000 + 10 000) / 12 = 2 000 euros/mois. 
Dans les tableaux de la Note d’Information, sont considérés comme étant à temps plein les enseignants dont la quotité est supérieure à 95 %, sans qu’elle ne puisse dépasser 100 %.</t>
    </r>
  </si>
  <si>
    <r>
      <rPr>
        <b/>
        <sz val="10"/>
        <rFont val="Marianne"/>
      </rPr>
      <t xml:space="preserve">La source : </t>
    </r>
    <r>
      <rPr>
        <sz val="10"/>
        <rFont val="Marianne"/>
      </rPr>
      <t>Siasp, conçu et produit par l’Insee à partir de l’exercice 2009, recense à la fois les données sur l’emploi et sur les rémunérations des agents des trois versants de la fonction publique. Les données disponibles les plus récentes sont celles de 2023. Les informations sont issues de données individuelles relatives à chaque salarié, déclarées par l’établissement employeur.</t>
    </r>
    <r>
      <rPr>
        <b/>
        <sz val="10"/>
        <rFont val="Marianne"/>
      </rPr>
      <t xml:space="preserve"> </t>
    </r>
    <r>
      <rPr>
        <sz val="10"/>
        <rFont val="Marianne"/>
      </rPr>
      <t xml:space="preserve"> 
Depuis la production du millésime 2022 les données issues de Siasp marque le passage d’une ancienne chaîne de production à une nouvelle chaîne de production. En effet, l’entrée généralisée de la fonction publique dans la déclaration sociale nominative (DSN) en 2022 est venue modifier le paysage de production de ce système d’information : d’une part, la nature des données issues de la DSN obligent à revisiter la manière d’appréhender Siasp, et, d’autre part, l’Insee s’est saisie de ce changement de source pour engager une refonte des traitements statistiques réalisés sur l’emploi et les rémunérations des agents de la fonction publique, et en ajuster les concepts.</t>
    </r>
    <r>
      <rPr>
        <sz val="10"/>
        <color rgb="FFFF0000"/>
        <rFont val="Marianne Light"/>
      </rPr>
      <t xml:space="preserve">
</t>
    </r>
  </si>
  <si>
    <r>
      <rPr>
        <b/>
        <sz val="10"/>
        <rFont val="Marianne"/>
      </rPr>
      <t xml:space="preserve">Des postes aux personnes : </t>
    </r>
    <r>
      <rPr>
        <sz val="10"/>
        <rFont val="Marianne"/>
      </rPr>
      <t>dans le système d’information Siasp, le poste est l’unité d’observation. Un poste caractérise l’enseignant en emploi dans un établissement donné. En moyenne, 9 agents sur 10 ont occupé un seul poste dans l’année mais il se peut qu'au cours d’une même année civile, un enseignant ait occupé plusieurs postes : soit parce qu’il a changé d’établissement en cours d’année (remplacement, mutation), soit parce qu’il a occupé plusieurs postes différents simultanément. Afin d’avoir une mesure des rémunérations totales perçues par un enseignant et de pouvoir calculer des évolutions individuelles de salaire, la table originelle Siasp au niveau poste doit être transformée en une table au niveau individu. Pour chaque enseignant, les données sur les différents postes occupés (salaires, durée, quotité) ont été rassemblées afin de calculer le salaire mensuel moyen perçu par la personne. Ainsi, le salaire d’un agent correspond à la somme des rémunérations reçues au titre de ses fonctions occupées à l’éducation nationale sur l’année divisée par la durée totale des postes occupés en mois. Dans le cas de postes occupés de façon successive, le salaire net mensuel résulte de la moyenne des salaires annualisés perçus sur chacun des postes, pondérés par la durée des postes. 
Depuis le passage en DSN, (voir "De la fiche de paye à la déclaration sociale nominative") le calcul des quotités et EQTP en approche individuelle a été révisé et harmonisé en fonction du nombre de postes de l'agent. Ainsi, à partir du millésime 2022, on utilise une quotité moyennisée sur l’ensemble du poste et non plus le nombre d’heures salariées du poste dans l’année pour estimer le temps de travail.</t>
    </r>
  </si>
  <si>
    <r>
      <t>Primes et indemnités</t>
    </r>
    <r>
      <rPr>
        <b/>
        <vertAlign val="superscript"/>
        <sz val="10"/>
        <rFont val="Marianne"/>
      </rPr>
      <t>1</t>
    </r>
  </si>
  <si>
    <t>Salaire net 
mensuel moyen 2023</t>
  </si>
  <si>
    <r>
      <t xml:space="preserve">DEFRESNE M., 2016, « Les enseignants du public sont-ils mieux payés que ceux du privé ? », </t>
    </r>
    <r>
      <rPr>
        <i/>
        <sz val="10"/>
        <rFont val="Marianne"/>
      </rPr>
      <t>Éducation &amp; formations</t>
    </r>
    <r>
      <rPr>
        <sz val="10"/>
        <rFont val="Marianne"/>
      </rPr>
      <t>, n° 92, DEPP, p. 35-56.</t>
    </r>
  </si>
  <si>
    <r>
      <t>2</t>
    </r>
    <r>
      <rPr>
        <b/>
        <vertAlign val="superscript"/>
        <sz val="10"/>
        <rFont val="Marianne"/>
      </rPr>
      <t>d</t>
    </r>
    <r>
      <rPr>
        <b/>
        <sz val="10"/>
        <rFont val="Marianne"/>
      </rPr>
      <t xml:space="preserve"> degré</t>
    </r>
  </si>
  <si>
    <t>Professeurs de chaire supérieure et agrégés</t>
  </si>
  <si>
    <r>
      <rPr>
        <b/>
        <sz val="8"/>
        <rFont val="Marianne"/>
      </rPr>
      <t>Note</t>
    </r>
    <r>
      <rPr>
        <sz val="8"/>
        <rFont val="Marianne"/>
      </rPr>
      <t xml:space="preserve"> : pour des raisons d'arrondis la somme des composantes du salaire brut peut légèrement différer du salaire brut.</t>
    </r>
  </si>
  <si>
    <t>Table des matières</t>
  </si>
  <si>
    <t>Figure 4 - Répartition des enseignants des différents corps selon leur évolution de salaire net (en euros constants)</t>
  </si>
  <si>
    <t>Figure 5 - Évolutions de salaire net en euros constants selon les changements intervenus à un niveau individuel pour les enseignants</t>
  </si>
  <si>
    <t>Figure 7 web - Temps partiel ou incomplet des enseignants 
(données de cadrage sur les effectifs de Siasp)</t>
  </si>
  <si>
    <t xml:space="preserve">Figure 9 web - Montant de la prime d'attractivité en fonction de l'échelon de la classe normale </t>
  </si>
  <si>
    <t>Figure 10 web - Répartition des enseignants des différents corps selon leur évolution de salaire net (en euros courants)</t>
  </si>
  <si>
    <r>
      <t>Figure 2 -</t>
    </r>
    <r>
      <rPr>
        <sz val="10"/>
        <rFont val="Marianne"/>
      </rPr>
      <t xml:space="preserve"> Distribution et moyenne des salaires nets des enseignants selon leur corps, en 2024</t>
    </r>
  </si>
  <si>
    <r>
      <rPr>
        <b/>
        <sz val="8"/>
        <rFont val="Marianne"/>
      </rPr>
      <t>Lecture :</t>
    </r>
    <r>
      <rPr>
        <sz val="8"/>
        <rFont val="Marianne"/>
      </rPr>
      <t xml:space="preserve"> les 10 % de professeurs agrégés et de chaire supérieure les moins bien rémunérés gagnent moins de 2 930 euros nets par mois. La moitié des professeurs agrégés et de chaire supérieure gagnent moins de 4 030 euros. </t>
    </r>
  </si>
  <si>
    <r>
      <t>Figure 3 -</t>
    </r>
    <r>
      <rPr>
        <sz val="10"/>
        <rFont val="Marianne"/>
      </rPr>
      <t xml:space="preserve"> Décomposition de l’évolution du salaire net mensuel moyen entre 2023 et 2024 des enseignants, en euros constants</t>
    </r>
  </si>
  <si>
    <t>Ensemble 2024</t>
  </si>
  <si>
    <r>
      <rPr>
        <b/>
        <sz val="8"/>
        <rFont val="Marianne"/>
      </rPr>
      <t>Note : l</t>
    </r>
    <r>
      <rPr>
        <sz val="8"/>
        <rFont val="Marianne"/>
      </rPr>
      <t>es salaires nets 2023 ont été corrigés de la hausse des prix qui s'élève à 2,0 % entre 2023 et 2024.</t>
    </r>
  </si>
  <si>
    <r>
      <t>L</t>
    </r>
    <r>
      <rPr>
        <b/>
        <sz val="8"/>
        <rFont val="Marianne"/>
      </rPr>
      <t>ecture :</t>
    </r>
    <r>
      <rPr>
        <sz val="8"/>
        <rFont val="Marianne"/>
      </rPr>
      <t xml:space="preserve"> en 2024, 52,5 % des enseignants rémunérés en 2023 et 2024 n’ont ni bénéficié d'un avancement, ni modifié leur rythme de travail ; 50 % d'entre eux ont enregistré une hausse de salaire net d'au moins 3,1 % en euros constants.</t>
    </r>
  </si>
  <si>
    <r>
      <t xml:space="preserve">Figure 6 web - </t>
    </r>
    <r>
      <rPr>
        <sz val="10"/>
        <rFont val="Marianne"/>
      </rPr>
      <t>Salaires mensuels moyens des enseignants en 2024</t>
    </r>
  </si>
  <si>
    <t>En 2024, dans le Système d'information sur les agents des services publics (Siasp), les enseignants sur lesquels reposent les salaires publiés dans cette note se répartissent comme suit :</t>
  </si>
  <si>
    <r>
      <t xml:space="preserve">Lecture : </t>
    </r>
    <r>
      <rPr>
        <sz val="8"/>
        <rFont val="Marianne"/>
      </rPr>
      <t>dans l'approche en salaire individuel présentée ici, chaque personne compte pour 1, qu’elle ait travaillé à temps plein, partiel ou incomplet, et qu’elle ait été présente toute l’année ou seulement une partie de l’année. Si elle a plusieurs postes, elle est qualifiée par son poste principal. En 2024, selon cette approche, on observe 384 135 professeurs des écoles (public et privé sous contrat). Parmi eux, 11 % exercent à temps partiel ou incomplet. Lorsqu'ils sont à temps partiel ou incomplet leur quotité moyenne est de 76 %.</t>
    </r>
  </si>
  <si>
    <r>
      <t xml:space="preserve">Présents-présents : </t>
    </r>
    <r>
      <rPr>
        <sz val="10"/>
        <rFont val="Marianne"/>
      </rPr>
      <t>sont "présents-présents" les enseignants qui ont perçu, en 2023 et 2024, une rémunération du ministère de l’éducation nationale au titre de leur mission d’enseignement, qu'ils aient été présents 24 mois ou moins et qu'ils aient changé de rythme de travail ou pas entre les deux années.</t>
    </r>
  </si>
  <si>
    <r>
      <t xml:space="preserve">Entrants : </t>
    </r>
    <r>
      <rPr>
        <sz val="10"/>
        <rFont val="Marianne"/>
      </rPr>
      <t xml:space="preserve">sont considérés comme "entrants" les enseignants qui ont perçu, en 2024, une rémunération du ministère de l’éducation nationale au titre de leur mission d’enseignement, sans que cela n’ait été le cas en 2023. </t>
    </r>
  </si>
  <si>
    <r>
      <t xml:space="preserve">Sortants : </t>
    </r>
    <r>
      <rPr>
        <sz val="10"/>
        <rFont val="Marianne"/>
      </rPr>
      <t xml:space="preserve">sont considérés comme "sortants" les enseignants qui ont perçu, en 2023, une rémunération du ministère de l’éducation nationale au titre de leur mission d’enseignement, sans que cela n’ait été le cas en 2024. </t>
    </r>
  </si>
  <si>
    <r>
      <t xml:space="preserve">DEPP, 2026, Panorama statistique des personnels de l'enseignement scolaire, Chapitre 7, </t>
    </r>
    <r>
      <rPr>
        <i/>
        <sz val="10"/>
        <rFont val="Marianne"/>
      </rPr>
      <t>à paraître</t>
    </r>
  </si>
  <si>
    <t>avant le 1er septembre 2023</t>
  </si>
  <si>
    <t>après le 1er septembre 2023</t>
  </si>
  <si>
    <t>ISAE</t>
  </si>
  <si>
    <t>ISOE</t>
  </si>
  <si>
    <t>brut annuels</t>
  </si>
  <si>
    <t>bruts mensuels</t>
  </si>
  <si>
    <r>
      <t xml:space="preserve">Figure 8 web - </t>
    </r>
    <r>
      <rPr>
        <sz val="10"/>
        <rFont val="Marianne"/>
      </rPr>
      <t>Mesures réglementaires et de contexte économique 2023-2024 sur l'évolution de salaire des présents-présents</t>
    </r>
  </si>
  <si>
    <t>Extension en année pleine de la revalorisation de la valeur du point d’indice dans la fonction publique (+1,5 % au 1er juillet 2023)  
Ce dégel a une incidence sur le traitement indiciaire brut de l’ensemble des enseignants, et entraîne, pour les enseignants du second degré, une augmentation des taux de rémunération des heures supplémentaires à l’année (HSA) et de la part modulable et de la part fixe de l'indemnité de suivi et d’orientation des élèves (ISOE) qui sont indexés sur le point d’indice</t>
  </si>
  <si>
    <t>Après un premier relèvement du taux de promotion à la hors classe à la rentrée scolaire 2023 (de 18 % à 21 %), le taux de passage à la hors classe est porté à 22 % à la rentrée scolaire 2024 (+1 point par rapport à 2023).</t>
  </si>
  <si>
    <t>Poursuite de la montée en charge d’accès au grade de classe exceptionnelle mais selon modification de la réglementation : à compter de la campagne 2024, abandon du contingentement (conditionné aux départs en retraite de professeurs à la classe exceptionnelle) qui était en vigueur depuis 2017.
Le grade de la classe exceptionnelle est accessible aux titulaires et assimilés titulaires (y compris ceux qui sont stagiaires dans d’autres échelles de rémunération) comme suit : 
- Professeurs des écoles, certifiés, d'EPS et de lycée pro, CPE et PsyEN : ont atteint voire dépassé, au 31 août de l’année d’établissement du tableau d’avancement, le 5e échelon de la hors classe.
- Agrégés : ont atteint voire dépassé, au 31 août de l’année d’établissement du tableau d’avancement, le 4e échelon de la hors classe.
L’arrêté ministériel du 28 mai 2024 fixe les taux de promotion 2024 (ratio promus/promouvables) comme suit :</t>
  </si>
  <si>
    <t>Reclassement / Avancement</t>
  </si>
  <si>
    <r>
      <t>Accélération de l’avancement des directeurs d’école : à l'issue de chaque année de services continus accomplis dans la fonction de directeur d'école, les enseignants exerçant ces fonctions bénéficient, d'une bonification d'ancienneté de trois mois. Les années de service ouvrant droit à cette bonification sont prises en compte à compter du 1</t>
    </r>
    <r>
      <rPr>
        <vertAlign val="superscript"/>
        <sz val="10"/>
        <rFont val="Marianne"/>
      </rPr>
      <t>er</t>
    </r>
    <r>
      <rPr>
        <sz val="10"/>
        <rFont val="Marianne"/>
      </rPr>
      <t xml:space="preserve"> septembre 2023.</t>
    </r>
  </si>
  <si>
    <t xml:space="preserve">Extension en année pleine des revalorisation d'indemnités </t>
  </si>
  <si>
    <t>Effet en année pleine des missions complémentaires dites Pacte (parts fonctionnelles de l'indemnité de suivi et d’accompagnement des élèves (ISAE) et pour l'indemnité de suivi et d’orientation des élèves (ISOE) correspondant à la rémunération d’une mission du Pacte.
Le montant annuel brut de la part fonctionnelle de l'ISAE et de l'ISOE est de 1250 euros (138,89 euros / mois pendant 9 mois).</t>
  </si>
  <si>
    <r>
      <t>Extension en année pleine de la revalorisation de la prime d’attractivité
A partir du 1</t>
    </r>
    <r>
      <rPr>
        <vertAlign val="superscript"/>
        <sz val="10"/>
        <rFont val="Marianne"/>
      </rPr>
      <t xml:space="preserve">er </t>
    </r>
    <r>
      <rPr>
        <sz val="10"/>
        <rFont val="Marianne"/>
      </rPr>
      <t>septembre 2023, la prime d’attractivité est revalorisée pour les enseignants des échelons 2 à 7 de classe normale et est également versée aux stagiaires (échelon 1) qui en étaient exclus depuis 2021.
Le montant de la prime est dégressif (de 3 370 euros à 400 euros bruts annuels) (</t>
    </r>
    <r>
      <rPr>
        <b/>
        <sz val="10"/>
        <rFont val="Marianne"/>
      </rPr>
      <t>voir</t>
    </r>
    <r>
      <rPr>
        <sz val="10"/>
        <rFont val="Marianne"/>
      </rPr>
      <t xml:space="preserve"> aussi figure 9 - Web).</t>
    </r>
  </si>
  <si>
    <r>
      <t>Extension en année pleine des revalorisations du 1</t>
    </r>
    <r>
      <rPr>
        <vertAlign val="superscript"/>
        <sz val="10"/>
        <rFont val="Marianne"/>
      </rPr>
      <t>er</t>
    </r>
    <r>
      <rPr>
        <sz val="10"/>
        <rFont val="Marianne"/>
      </rPr>
      <t xml:space="preserve"> septembre 2023 de  : 
• Indemnité de sujétions particulières des professeurs exerçant les fonctions de documentation ou d’information (+ 1 550 euros).
 *Indemnité pour mission particulière (IMP) : enseignants référents à la scolarisation des élèves en situation de handicap (ERSEH) et enseignants référents aux usages du numérique (ERUN) (+1 250 euros).
• Indemnité de suivi des apprentis : personnels enseignants du second degré exerçant des fonctions d'enseignement en présence d'apprentis (+ 1 294 euros).
• Indemnité spéciale : enseignants du premier degré affectés en ERPD, au CNED ou exerçant en classes relais d'un collège (+ 1 294 euros).
• Indemnité forfaitaire pour sujétions spéciales : enseignants du second degré en classes destinées aux enfants et adolescents déficients et inadaptés (+ 1 294</t>
    </r>
    <r>
      <rPr>
        <sz val="10"/>
        <color rgb="FFFF0000"/>
        <rFont val="Marianne"/>
      </rPr>
      <t xml:space="preserve"> </t>
    </r>
    <r>
      <rPr>
        <sz val="10"/>
        <rFont val="Marianne"/>
      </rPr>
      <t>euros).
• Indemnité d'enseignement en milieu pénitentiaire : personnels enseignant en milieu pénitentiaire (+ 1 350 euros).</t>
    </r>
  </si>
  <si>
    <r>
      <rPr>
        <b/>
        <sz val="10"/>
        <rFont val="Marianne"/>
      </rPr>
      <t>De la fiche de paye à la déclaration sociale nominative</t>
    </r>
    <r>
      <rPr>
        <sz val="10"/>
        <rFont val="Marianne"/>
      </rPr>
      <t xml:space="preserve"> : Les données produites dans l’ancienne chaine de production émanaient majoritairement des fiches de paye : si les salaires bruts et nets étaient calculés à partir des assiettes fiscales, les autres éléments composant la rémunération (principalement traitement, primes et indemnités) étaient directement aspirés des feuilles de paye, permettant d’assurer une décomposition du salaire brut de tous les agents du ministère.
Dans la nouvelle chaine de production, les données issues de la DSN obligent à calculer salaires brut et net comme dans l'ancienne chaine de production, mais également les éléments qui les composent. Les expertises menées sur les données 2023 et 2024 ne permettent pas d'aboutir, ni à une décomposition solide des salaires des enseignants contractuels du public et des maîtres délégués du privé en 2023, ni de présenter leurs évolutions de salaire entre 2023 et 2024, en raison de manque de robustesse sur la mesure de leur temps de travail en 2023. C'est pourquoi la note repose uniquement sur les enseignants titulaires du public et assimilés titulaires du privé sous contrat.
</t>
    </r>
  </si>
  <si>
    <t>dont professeurs agrégés</t>
  </si>
  <si>
    <t>dont professeurs de chaire supérieure</t>
  </si>
  <si>
    <t>Source, champ, méthodologie</t>
  </si>
  <si>
    <r>
      <t xml:space="preserve">DEFRESNE M., MONSO O., SAINT-PHILIPPE S., 2018, « Les enseignantes perçoivent 14 % de moins que les enseignants », </t>
    </r>
    <r>
      <rPr>
        <i/>
        <sz val="10"/>
        <rFont val="Marianne"/>
      </rPr>
      <t>Éducation &amp; formations</t>
    </r>
    <r>
      <rPr>
        <sz val="10"/>
        <rFont val="Marianne"/>
      </rPr>
      <t>, n° 96, DEPP, p. 203-231.</t>
    </r>
  </si>
  <si>
    <r>
      <rPr>
        <b/>
        <sz val="8"/>
        <rFont val="Marianne"/>
      </rPr>
      <t xml:space="preserve">Lecture </t>
    </r>
    <r>
      <rPr>
        <sz val="8"/>
        <rFont val="Marianne"/>
      </rPr>
      <t>: le salaire net moyen des enseignants de 2024 est en hausse à 4,3 % en euros constants par rapport au salaire net moyen des enseignants de 2023. Cette évolution résulte de celle du salaire net moyen des enseignants présents ces deux années-là (les « présents-présents ») et de la différence de salaire entre les sortants 2023 et les entrants 2024. Les présents-présents représentent 95,3 % de la population du ministère en 2023. Le salaire net moyen de ces présents-présents augmente de 5,2 % en 2024. Les sortants représentent 4,7 % de la population enseignante en 2023 et les entrants 4,0 % de la population enseignante en 2023. L'écart de salaire entre les sortants 2023 et les entrants 2024 est égal à 16,9 %.</t>
    </r>
  </si>
  <si>
    <r>
      <rPr>
        <b/>
        <sz val="10"/>
        <rFont val="Marianne"/>
      </rPr>
      <t xml:space="preserve">Des approches différentes : </t>
    </r>
    <r>
      <rPr>
        <sz val="10"/>
        <rFont val="Marianne"/>
      </rPr>
      <t>dans l’</t>
    </r>
    <r>
      <rPr>
        <i/>
        <sz val="10"/>
        <rFont val="Marianne"/>
      </rPr>
      <t>Insee Première</t>
    </r>
    <r>
      <rPr>
        <sz val="10"/>
        <rFont val="Marianne"/>
      </rPr>
      <t>n° 2100 « Salaires dans la fonction publique d’État » publiée en mai 2026, le salaire moyen des enseignants en 2024 est de</t>
    </r>
    <r>
      <rPr>
        <b/>
        <sz val="10"/>
        <rFont val="Marianne"/>
      </rPr>
      <t xml:space="preserve"> </t>
    </r>
    <r>
      <rPr>
        <sz val="10"/>
        <rFont val="Marianne"/>
      </rPr>
      <t>3 190</t>
    </r>
    <r>
      <rPr>
        <b/>
        <sz val="10"/>
        <rFont val="Marianne"/>
      </rPr>
      <t xml:space="preserve"> </t>
    </r>
    <r>
      <rPr>
        <sz val="10"/>
        <rFont val="Marianne"/>
      </rPr>
      <t>euros nets mensuels, contre 3 090 euros ici. Les écarts proviennent de différences de champ et de calcul. Notre champ est restreint aux enseignants fcontionnaires</t>
    </r>
    <r>
      <rPr>
        <b/>
        <sz val="10"/>
        <rFont val="Marianne"/>
      </rPr>
      <t xml:space="preserve"> </t>
    </r>
    <r>
      <rPr>
        <sz val="10"/>
        <rFont val="Marianne"/>
      </rPr>
      <t>du public et assimilés titulaires du privé sous contrat</t>
    </r>
    <r>
      <rPr>
        <b/>
        <sz val="10"/>
        <rFont val="Marianne"/>
      </rPr>
      <t xml:space="preserve"> </t>
    </r>
    <r>
      <rPr>
        <sz val="10"/>
        <rFont val="Marianne"/>
      </rPr>
      <t>des premier et second degrés du ministère en charge de l’Éducation nationale ; celui de l’</t>
    </r>
    <r>
      <rPr>
        <i/>
        <sz val="10"/>
        <rFont val="Marianne"/>
      </rPr>
      <t>Insee Première</t>
    </r>
    <r>
      <rPr>
        <sz val="10"/>
        <rFont val="Marianne"/>
      </rPr>
      <t xml:space="preserve"> inclut, en plus des enseignants de l’éducation nationale, ceux d’autres ministères (Enseignement supérieur, Agriculture, etc.). De plus, le salaire net calculé par l’Insee est un salaire par poste en équivalent temps plein (EQTP), tandis que cette étude repose sur des salaires par personne. 
Grâce à cette approche, il est notamment possible de mettre en évidence les écarts de salaire liés au rythme de travail (temps complet/temps partiel ou incomplet). En revanche, lorsque l’on cherche notamment à comparer la position salariale des enseignants par rapport à d’autres professions, la mesure du salaire net en équivalent temps plein (EQTP) est plus adaptée car elle met en évidence les écarts  de salaires en s’affranchissant des différences de temps de travail. </t>
    </r>
  </si>
  <si>
    <r>
      <t xml:space="preserve">GALIANA L. et GATEAUD G., 2026, « Les salaires dans la fonction publique d’Etat », </t>
    </r>
    <r>
      <rPr>
        <i/>
        <sz val="10"/>
        <rFont val="Marianne"/>
      </rPr>
      <t>Insee Première</t>
    </r>
    <r>
      <rPr>
        <sz val="10"/>
        <rFont val="Marianne"/>
      </rPr>
      <t>, n° 2100, Insee.</t>
    </r>
  </si>
  <si>
    <t>DEFRESNE M., DREGOIR M., FARRUGIA A., GAUDRY-LACHET A., DEPP, 2025, Les analyses des salaires des personnels de l’enseignement scolaire menées par la DEPP : Méthodes, statistiques et analyses</t>
  </si>
  <si>
    <r>
      <t xml:space="preserve">DREGOIR M., 2025, « L’évolution du salaire des enseignants titulaires et assimilés titulaires entre 2022 et 2023 », </t>
    </r>
    <r>
      <rPr>
        <i/>
        <sz val="10"/>
        <rFont val="Marianne"/>
      </rPr>
      <t>Note d’Information</t>
    </r>
    <r>
      <rPr>
        <sz val="10"/>
        <rFont val="Marianne"/>
      </rPr>
      <t>, n° 25.48, DEPP.</t>
    </r>
  </si>
  <si>
    <t>DGAFP, 2025, « Rapport annuel sur l’état de la Fonction publique ».</t>
  </si>
  <si>
    <r>
      <t xml:space="preserve">BARADJI E., 2025, « Les heures supplémentaires annualisées des enseignants à la rentrée 2024 dans le second degré », </t>
    </r>
    <r>
      <rPr>
        <i/>
        <sz val="10"/>
        <rFont val="Marianne"/>
      </rPr>
      <t>Note d’Information</t>
    </r>
    <r>
      <rPr>
        <sz val="10"/>
        <rFont val="Marianne"/>
      </rPr>
      <t>, n° 25.31, DEPP.</t>
    </r>
  </si>
  <si>
    <r>
      <rPr>
        <b/>
        <sz val="8"/>
        <rFont val="Marianne"/>
      </rPr>
      <t>Champ :</t>
    </r>
    <r>
      <rPr>
        <sz val="8"/>
        <rFont val="Marianne"/>
      </rPr>
      <t xml:space="preserve"> France hors Mayotte, public et privé sous contrat. Enseignants fonctionnaires et assimilés présents en 2023 et 2024, qu'ils soient à temps complet, partiel ou incomplet. </t>
    </r>
  </si>
  <si>
    <t>Figure 1 - Répartition des enseignants selon leur corps et salaires nets moyens, en 2024</t>
  </si>
  <si>
    <t>Figure 2 - Distribution et moyenne des salaires nets des enseignants selon leur corps, en 2024</t>
  </si>
  <si>
    <t>Figure 3 - Décomposition de l’évolution du salaire net mensuel moyen entre 2023 et 2024 des enseignants, en euros constants</t>
  </si>
  <si>
    <t>Figure 6 web - Salaires mensuels moyens des enseignants en 2024</t>
  </si>
  <si>
    <t>Figure 8 web - Mesures réglementaires et de contexte économique 2023-2024 sur l'évolution de salaire des présents-présents</t>
  </si>
  <si>
    <r>
      <rPr>
        <b/>
        <sz val="8"/>
        <rFont val="Marianne"/>
      </rPr>
      <t>Source :</t>
    </r>
    <r>
      <rPr>
        <sz val="8"/>
        <rFont val="Marianne"/>
      </rPr>
      <t xml:space="preserve"> 
Arrêté du 19 juillet 2023 fixant les montants de l'indemnité de suivi et d'orientation des élèves et de l'indemnité de suivi et d'accompagnement des élèves et précisant les missions ouvrant droit à la part fonctionnelle de ces deux indemnités
</t>
    </r>
  </si>
  <si>
    <r>
      <t xml:space="preserve">Figure 9 web - </t>
    </r>
    <r>
      <rPr>
        <sz val="10"/>
        <rFont val="Marianne"/>
      </rPr>
      <t xml:space="preserve">Montant de la prime d'attractivité en fonction de l'échelon de la classe normale </t>
    </r>
  </si>
  <si>
    <r>
      <t xml:space="preserve">Figure 9 web - </t>
    </r>
    <r>
      <rPr>
        <sz val="10"/>
        <rFont val="Marianne"/>
      </rPr>
      <t>Montants de l'ISAE et l'ISOE</t>
    </r>
  </si>
  <si>
    <t>Titulaires ayant changé de corps en 2024</t>
  </si>
  <si>
    <t>Titulaires ayant changé de grade en 2024</t>
  </si>
  <si>
    <t>Titulaires ayant changé d'échelon en 2024</t>
  </si>
  <si>
    <t>Ensemble des enseignants rémunérés en 2023 et en 2024</t>
  </si>
  <si>
    <t>Hausse de 1% à 5%</t>
  </si>
  <si>
    <t>Hausse supérieure à 5%</t>
  </si>
  <si>
    <r>
      <rPr>
        <b/>
        <sz val="8"/>
        <rFont val="Marianne"/>
      </rPr>
      <t>Lecture :</t>
    </r>
    <r>
      <rPr>
        <sz val="8"/>
        <rFont val="Marianne"/>
      </rPr>
      <t xml:space="preserve"> 49 % des enseignants ont enregistré une hausse de salaire net en euros constants d’au moins 5 % entre 2023 et 2024. </t>
    </r>
  </si>
  <si>
    <t xml:space="preserve">Professeurs des écoles </t>
  </si>
  <si>
    <t>Professeurs certifiés
et d'EPS</t>
  </si>
  <si>
    <t>Professeurs de lycée pro.</t>
  </si>
  <si>
    <t>Professeurs agrégés et ch. sup.</t>
  </si>
  <si>
    <r>
      <rPr>
        <b/>
        <sz val="8"/>
        <rFont val="Marianne"/>
      </rPr>
      <t>Note :</t>
    </r>
    <r>
      <rPr>
        <sz val="8"/>
        <rFont val="Marianne"/>
      </rPr>
      <t xml:space="preserve"> Les enseignants sont classés en fonction de leur </t>
    </r>
    <r>
      <rPr>
        <sz val="8"/>
        <color theme="1"/>
        <rFont val="Marianne"/>
      </rPr>
      <t>corps</t>
    </r>
    <r>
      <rPr>
        <sz val="8"/>
        <color rgb="FFFF0000"/>
        <rFont val="Marianne"/>
      </rPr>
      <t xml:space="preserve"> </t>
    </r>
    <r>
      <rPr>
        <sz val="8"/>
        <rFont val="Marianne"/>
      </rPr>
      <t>en 2023.</t>
    </r>
  </si>
  <si>
    <r>
      <t>Extension en année pleine de la revalorisation de la part fixe de l'indemnité de suivi et d’accompagnement des élèves (</t>
    </r>
    <r>
      <rPr>
        <b/>
        <sz val="10"/>
        <rFont val="Marianne"/>
      </rPr>
      <t>ISAE</t>
    </r>
    <r>
      <rPr>
        <sz val="10"/>
        <rFont val="Marianne"/>
      </rPr>
      <t xml:space="preserve">) : Cette notion de « part fixe » est introduite au 1er septembre 2023. Son montant est aligné sur celui de la part fixe de l'ISOE et, s’élève à 2 550 euros bruts / an, versé mensuellement sur 9 mois. Cette part fixe correspond à l’ancienne ISAE, revalorisée par le « socle » (valeurs antérieures : 400 euros / an à sa création en 2013 puis 1 200 euros / an à partir de la rentrée 2016).  </t>
    </r>
  </si>
  <si>
    <r>
      <t>Extension en année pleine de la revalorisation de la part fixe de l'indemnité de suivi et d’orientation des élèves (</t>
    </r>
    <r>
      <rPr>
        <b/>
        <sz val="10"/>
        <rFont val="Marianne"/>
      </rPr>
      <t>ISOE</t>
    </r>
    <r>
      <rPr>
        <sz val="10"/>
        <rFont val="Marianne"/>
      </rPr>
      <t>) : 
• La part fixe de l’ISOE, indexée sur le point d’indice, suit les mêmes évolutions que la valeur du point d’indice. Au 1er septembre 2023 son montant est fixé à 2 550 euros bruts. Pour rappel, au 1er juillet 2022, son montant annuel était de 1 256 euros bruts.</t>
    </r>
  </si>
  <si>
    <t>La hausse des prix s'élève à 2,0 % en 2024 (après 4,9 % en 2023 et après 5,2 % en 2022).</t>
  </si>
  <si>
    <r>
      <rPr>
        <b/>
        <sz val="8"/>
        <rFont val="Marianne"/>
      </rPr>
      <t>Lecture :</t>
    </r>
    <r>
      <rPr>
        <sz val="8"/>
        <rFont val="Marianne"/>
      </rPr>
      <t xml:space="preserve"> 64 % des enseignants ont enregistré une hausse de salaire net en euros courants d’au moins 5 % entre 2023 et 2024. </t>
    </r>
  </si>
  <si>
    <r>
      <rPr>
        <b/>
        <sz val="8"/>
        <rFont val="Marianne"/>
      </rPr>
      <t xml:space="preserve">Champ : </t>
    </r>
    <r>
      <rPr>
        <sz val="8"/>
        <rFont val="Marianne"/>
      </rPr>
      <t xml:space="preserve">France hors Mayotte, public + privé sous contrat. Enseignants fonctionnaires ou assimilés présents en 2024, qu'ils soient à temps complet, partiel ou incomplet. </t>
    </r>
  </si>
  <si>
    <r>
      <rPr>
        <b/>
        <sz val="8"/>
        <rFont val="Marianne"/>
      </rPr>
      <t>Champ</t>
    </r>
    <r>
      <rPr>
        <sz val="8"/>
        <rFont val="Marianne"/>
      </rPr>
      <t xml:space="preserve"> : France hors Mayotte, public + privé sous contrat. Enseignants fonctionnaires ou assimilés présents en 2024, qu'ils soient à temps complet, partiel ou incomplet. </t>
    </r>
  </si>
  <si>
    <r>
      <rPr>
        <b/>
        <sz val="8"/>
        <rFont val="Marianne"/>
      </rPr>
      <t>Champ</t>
    </r>
    <r>
      <rPr>
        <sz val="8"/>
        <rFont val="Marianne"/>
      </rPr>
      <t xml:space="preserve"> : France hors Mayotte, public + privé sous contrat. Enseignants fonctionnaires ou assimilés présents en 2023 et/ou en 2024, qu'ils soient à temps complet, partiel ou incomplet. </t>
    </r>
  </si>
  <si>
    <r>
      <rPr>
        <b/>
        <sz val="8"/>
        <rFont val="Marianne"/>
      </rPr>
      <t>Champ</t>
    </r>
    <r>
      <rPr>
        <sz val="8"/>
        <rFont val="Marianne"/>
      </rPr>
      <t xml:space="preserve"> : France hors Mayotte, public et privé sous contrat. Enseignants fonctionnaires ou assimilés présents en 2023 et 2024, qu'ils soient à temps complet, partiel ou incomplet. </t>
    </r>
  </si>
  <si>
    <r>
      <rPr>
        <b/>
        <sz val="8"/>
        <rFont val="Marianne"/>
      </rPr>
      <t>1.</t>
    </r>
    <r>
      <rPr>
        <sz val="8"/>
        <rFont val="Marianne"/>
      </rPr>
      <t xml:space="preserve"> Il s’agit des enseignants qui relèvent, dans le premier degré, des corps de professeurs des écoles et d’instituteurs et, dans le second degré, des corps de professeurs de chaire supérieure et agrégés, de professeurs certifiés et d’éducation physique et sportive (EPS), de professeurs de lycée professionnel (PLP), de professeurs d’enseignement général des collèges (PEGC) et d’adjoints d’enseignement. Les enseignants du privé sous contrat rémunérés sur les échelles correspondantes sont assimilés à ce groupe.</t>
    </r>
  </si>
  <si>
    <r>
      <t xml:space="preserve">Figure 10  web - </t>
    </r>
    <r>
      <rPr>
        <sz val="10"/>
        <rFont val="Marianne"/>
      </rPr>
      <t>Répartition des enseignants des différents corps selon leur évolution de salaire net (</t>
    </r>
    <r>
      <rPr>
        <u/>
        <sz val="10"/>
        <rFont val="Marianne"/>
      </rPr>
      <t>en euros courants</t>
    </r>
    <r>
      <rPr>
        <sz val="10"/>
        <rFont val="Marianne"/>
      </rPr>
      <t>)</t>
    </r>
  </si>
  <si>
    <r>
      <rPr>
        <b/>
        <sz val="10"/>
        <rFont val="Marianne"/>
      </rPr>
      <t xml:space="preserve">Le champ : </t>
    </r>
    <r>
      <rPr>
        <sz val="10"/>
        <rFont val="Marianne"/>
      </rPr>
      <t>la note porte sur les enseignants fonctionnaires du public et les assimilés titulaires du privé sous contrat, en France hors Mayotte, rémunérés en 2023 ou en 2024 par le ministère de l’Éducation nationale et de la Jeunesse.</t>
    </r>
  </si>
  <si>
    <r>
      <rPr>
        <b/>
        <sz val="10"/>
        <rFont val="Marianne"/>
      </rPr>
      <t xml:space="preserve">Temps partiel / incomplet : </t>
    </r>
    <r>
      <rPr>
        <sz val="10"/>
        <rFont val="Marianne"/>
      </rPr>
      <t xml:space="preserve">
En tant qu'agent public, il est possible d’occuper un emploi à temps complet ou à temps incomplet et travailler à temps plein ou à temps partiel : 
- un emploi à temps incomplet est un emploi créé pour une durée de travail inférieure à la durée légale ou règlementaire de travail. À la différence du temps partiel, ce n'est pas l'agent qui choisit le temps incomplet, il s'agit d'une caractéristique de l'emploi qui s'impose à lui. 
- un agent public à temps plein est celui qui travaille toute la durée prévue par son emploi à temps complet ou incomplet. L'agent à temps partiel est celui qui demande à réduire cette durée. </t>
    </r>
  </si>
  <si>
    <t>1er décile (D1)</t>
  </si>
  <si>
    <t>9e décile (D9)</t>
  </si>
  <si>
    <t>y-position</t>
  </si>
  <si>
    <t>dif</t>
  </si>
  <si>
    <t>Indice majoré</t>
  </si>
  <si>
    <t>Octroi de 5 points d'indice majoré supplémentaires en janvier 2024 pour l'ensemble des agents de la fonction publique</t>
  </si>
  <si>
    <t>Baisse supérieure à 5 %</t>
  </si>
  <si>
    <t>Baisse de 1 % à 5 %</t>
  </si>
  <si>
    <t>Hausse de 1 % à 5 %</t>
  </si>
  <si>
    <t>Hausse supérieure à 5 %</t>
  </si>
  <si>
    <r>
      <t>Figure 4 -</t>
    </r>
    <r>
      <rPr>
        <sz val="10"/>
        <rFont val="Marianne"/>
      </rPr>
      <t xml:space="preserve"> Répartition des enseignants des différents corps selon leur évolution de salaire net en euros constants (en %)</t>
    </r>
  </si>
  <si>
    <t>Professeurs certifiés et d'EPS</t>
  </si>
  <si>
    <r>
      <rPr>
        <b/>
        <sz val="8"/>
        <rFont val="Marianne"/>
      </rPr>
      <t>Note :</t>
    </r>
    <r>
      <rPr>
        <sz val="8"/>
        <rFont val="Marianne"/>
      </rPr>
      <t xml:space="preserve"> les enseignants sont classés en fonction de leur </t>
    </r>
    <r>
      <rPr>
        <sz val="8"/>
        <color theme="1"/>
        <rFont val="Marianne"/>
      </rPr>
      <t>corps</t>
    </r>
    <r>
      <rPr>
        <sz val="8"/>
        <color rgb="FFFF0000"/>
        <rFont val="Marianne"/>
      </rPr>
      <t xml:space="preserve"> </t>
    </r>
    <r>
      <rPr>
        <sz val="8"/>
        <rFont val="Marianne"/>
      </rPr>
      <t>en 2023.</t>
    </r>
  </si>
  <si>
    <r>
      <t xml:space="preserve">Figure 1 - </t>
    </r>
    <r>
      <rPr>
        <sz val="10"/>
        <rFont val="Marianne"/>
      </rPr>
      <t>Répartition des salaires nets moyens et des enseignants selon leur corps, en 2024</t>
    </r>
  </si>
  <si>
    <t>Réf. : Note d'Information, n° 26.36 DEPP</t>
  </si>
  <si>
    <t>Réf. : Note d'information, n° 26.36 DEPP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</si>
</sst>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0\ &quot;€&quot;;[Red]\-#,##0\ &quot;€&quot;"/>
    <numFmt numFmtId="8" formatCode="#,##0.00\ &quot;€&quot;;[Red]\-#,##0.00\ &quot;€&quot;"/>
    <numFmt numFmtId="164" formatCode="_-* #,##0.00\ _€_-;\-* #,##0.00\ _€_-;_-* &quot;-&quot;??\ _€_-;_-@_-"/>
    <numFmt numFmtId="165" formatCode="#,##0.0"/>
    <numFmt numFmtId="166" formatCode="#,##0.0_ ;\-#,##0.0\ "/>
    <numFmt numFmtId="167" formatCode="#,##0_ ;\-#,##0\ "/>
    <numFmt numFmtId="168" formatCode="0.0_ ;\-0.0\ "/>
    <numFmt numFmtId="169" formatCode="0.0%"/>
    <numFmt numFmtId="170" formatCode="#,##0\ &quot;€&quot;"/>
    <numFmt numFmtId="171" formatCode="0.0"/>
    <numFmt numFmtId="172" formatCode="#,##&quot; &quot;0.0_ ;\-#,##&quot; &quot;0.0\ "/>
  </numFmts>
  <fonts count="62">
    <font>
      <sz val="10"/>
      <name val="Arial"/>
    </font>
    <font>
      <sz val="8"/>
      <name val="Arial"/>
      <family val="2"/>
    </font>
    <font>
      <sz val="10"/>
      <name val="Arial"/>
      <family val="2"/>
    </font>
    <font>
      <sz val="10"/>
      <name val="Arial"/>
      <family val="2"/>
    </font>
    <font>
      <b/>
      <sz val="9"/>
      <name val="Calibri"/>
      <family val="2"/>
      <scheme val="minor"/>
    </font>
    <font>
      <sz val="9"/>
      <name val="Calibri"/>
      <family val="2"/>
      <scheme val="minor"/>
    </font>
    <font>
      <sz val="10"/>
      <name val="Calibri"/>
      <family val="2"/>
      <scheme val="minor"/>
    </font>
    <font>
      <sz val="8"/>
      <name val="Calibri"/>
      <family val="2"/>
      <scheme val="minor"/>
    </font>
    <font>
      <i/>
      <sz val="10"/>
      <name val="Calibri"/>
      <family val="2"/>
      <scheme val="minor"/>
    </font>
    <font>
      <sz val="10"/>
      <color rgb="FFFF0000"/>
      <name val="Calibri"/>
      <family val="2"/>
      <scheme val="minor"/>
    </font>
    <font>
      <b/>
      <sz val="10"/>
      <color theme="9" tint="-0.249977111117893"/>
      <name val="Marianne"/>
    </font>
    <font>
      <b/>
      <sz val="10"/>
      <name val="Marianne"/>
    </font>
    <font>
      <sz val="9"/>
      <name val="Marianne"/>
    </font>
    <font>
      <b/>
      <sz val="9"/>
      <name val="Marianne"/>
    </font>
    <font>
      <sz val="10"/>
      <name val="Marianne"/>
    </font>
    <font>
      <sz val="8"/>
      <name val="Marianne"/>
    </font>
    <font>
      <b/>
      <sz val="8"/>
      <name val="Marianne"/>
    </font>
    <font>
      <i/>
      <sz val="8"/>
      <name val="Marianne"/>
    </font>
    <font>
      <b/>
      <sz val="9"/>
      <color theme="0"/>
      <name val="Marianne"/>
    </font>
    <font>
      <b/>
      <sz val="9"/>
      <color theme="4"/>
      <name val="Marianne"/>
    </font>
    <font>
      <b/>
      <sz val="8"/>
      <color theme="9" tint="-0.249977111117893"/>
      <name val="Marianne"/>
    </font>
    <font>
      <b/>
      <i/>
      <sz val="8"/>
      <color rgb="FFCC0099"/>
      <name val="Marianne"/>
    </font>
    <font>
      <sz val="9"/>
      <color theme="0" tint="-0.499984740745262"/>
      <name val="Calibri"/>
      <family val="2"/>
      <scheme val="minor"/>
    </font>
    <font>
      <b/>
      <vertAlign val="superscript"/>
      <sz val="10"/>
      <name val="Marianne"/>
    </font>
    <font>
      <sz val="10"/>
      <name val="Arial Unicode MS"/>
    </font>
    <font>
      <b/>
      <vertAlign val="superscript"/>
      <sz val="10"/>
      <color theme="9" tint="-0.249977111117893"/>
      <name val="Marianne"/>
    </font>
    <font>
      <sz val="10"/>
      <color rgb="FF000000"/>
      <name val="Marianne"/>
    </font>
    <font>
      <vertAlign val="superscript"/>
      <sz val="10"/>
      <name val="Marianne"/>
    </font>
    <font>
      <i/>
      <sz val="10"/>
      <name val="Marianne"/>
    </font>
    <font>
      <sz val="10"/>
      <color rgb="FFFF0000"/>
      <name val="Marianne"/>
    </font>
    <font>
      <b/>
      <sz val="10"/>
      <color rgb="FFFF0000"/>
      <name val="Marianne"/>
    </font>
    <font>
      <sz val="10"/>
      <color rgb="FF99001A"/>
      <name val="Marianne"/>
    </font>
    <font>
      <sz val="10"/>
      <color theme="0" tint="-0.499984740745262"/>
      <name val="Marianne"/>
    </font>
    <font>
      <b/>
      <sz val="10"/>
      <color theme="0" tint="-0.499984740745262"/>
      <name val="Marianne"/>
    </font>
    <font>
      <sz val="8"/>
      <color rgb="FFFF0000"/>
      <name val="Marianne"/>
    </font>
    <font>
      <b/>
      <sz val="10"/>
      <color rgb="FFEB6209"/>
      <name val="Arial"/>
      <family val="2"/>
    </font>
    <font>
      <b/>
      <strike/>
      <sz val="10"/>
      <color theme="9" tint="-0.249977111117893"/>
      <name val="Marianne"/>
    </font>
    <font>
      <sz val="8"/>
      <color rgb="FF000000"/>
      <name val="Marianne"/>
    </font>
    <font>
      <sz val="8"/>
      <color theme="1"/>
      <name val="Marianne"/>
    </font>
    <font>
      <sz val="10"/>
      <color theme="1"/>
      <name val="Marianne"/>
    </font>
    <font>
      <sz val="10"/>
      <color rgb="FFFF0000"/>
      <name val="Marianne Light"/>
    </font>
    <font>
      <sz val="8.5"/>
      <color rgb="FF333333"/>
      <name val="Marianne Light"/>
    </font>
    <font>
      <sz val="8.5"/>
      <color rgb="FF333333"/>
      <name val="Marianne Medium"/>
    </font>
    <font>
      <sz val="9"/>
      <name val="Marianne Light"/>
    </font>
    <font>
      <i/>
      <sz val="9"/>
      <name val="Marianne Light"/>
    </font>
    <font>
      <sz val="9"/>
      <color rgb="FF000000"/>
      <name val="Marianne"/>
    </font>
    <font>
      <sz val="8"/>
      <name val="Times New Roman"/>
      <family val="1"/>
    </font>
    <font>
      <u/>
      <sz val="10"/>
      <name val="Marianne"/>
    </font>
    <font>
      <u/>
      <sz val="10"/>
      <color theme="10"/>
      <name val="Arial"/>
      <family val="2"/>
    </font>
    <font>
      <u/>
      <sz val="10"/>
      <color theme="10"/>
      <name val="Marianne"/>
    </font>
    <font>
      <sz val="9"/>
      <name val="Arial"/>
      <family val="2"/>
    </font>
    <font>
      <sz val="9"/>
      <color theme="1"/>
      <name val="Calibri"/>
      <family val="2"/>
      <scheme val="minor"/>
    </font>
    <font>
      <sz val="11"/>
      <name val="Calibri"/>
      <family val="2"/>
    </font>
    <font>
      <i/>
      <sz val="10"/>
      <color theme="1" tint="0.499984740745262"/>
      <name val="Marianne"/>
    </font>
    <font>
      <sz val="7.5"/>
      <name val="Marianne Medium"/>
    </font>
    <font>
      <sz val="7.5"/>
      <name val="Marianne"/>
      <family val="3"/>
    </font>
    <font>
      <b/>
      <sz val="7.5"/>
      <name val="Marianne"/>
    </font>
    <font>
      <sz val="7.5"/>
      <color theme="4" tint="0.59999389629810485"/>
      <name val="Marianne"/>
      <family val="3"/>
    </font>
    <font>
      <b/>
      <sz val="7.5"/>
      <name val="Marianne Light"/>
    </font>
    <font>
      <sz val="7.5"/>
      <name val="Marianne Light"/>
    </font>
    <font>
      <sz val="8"/>
      <name val="Marianne Light"/>
    </font>
    <font>
      <sz val="8"/>
      <name val="Marianne Light"/>
      <family val="3"/>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8"/>
        <bgColor indexed="64"/>
      </patternFill>
    </fill>
    <fill>
      <patternFill patternType="solid">
        <fgColor theme="4" tint="0.79998168889431442"/>
        <bgColor indexed="64"/>
      </patternFill>
    </fill>
    <fill>
      <patternFill patternType="solid">
        <fgColor indexed="9"/>
        <bgColor indexed="64"/>
      </patternFill>
    </fill>
    <fill>
      <patternFill patternType="solid">
        <fgColor theme="4" tint="0.59999389629810485"/>
        <bgColor indexed="64"/>
      </patternFill>
    </fill>
  </fills>
  <borders count="76">
    <border>
      <left/>
      <right/>
      <top/>
      <bottom/>
      <diagonal/>
    </border>
    <border>
      <left/>
      <right/>
      <top style="medium">
        <color theme="0"/>
      </top>
      <bottom/>
      <diagonal/>
    </border>
    <border>
      <left style="medium">
        <color theme="0"/>
      </left>
      <right/>
      <top/>
      <bottom/>
      <diagonal/>
    </border>
    <border>
      <left style="medium">
        <color theme="0"/>
      </left>
      <right/>
      <top style="medium">
        <color theme="0"/>
      </top>
      <bottom/>
      <diagonal/>
    </border>
    <border>
      <left style="medium">
        <color theme="4"/>
      </left>
      <right style="medium">
        <color theme="4"/>
      </right>
      <top/>
      <bottom/>
      <diagonal/>
    </border>
    <border>
      <left style="medium">
        <color theme="4"/>
      </left>
      <right style="medium">
        <color theme="4"/>
      </right>
      <top/>
      <bottom style="medium">
        <color theme="4"/>
      </bottom>
      <diagonal/>
    </border>
    <border>
      <left style="medium">
        <color theme="4"/>
      </left>
      <right style="medium">
        <color theme="4"/>
      </right>
      <top style="medium">
        <color theme="4"/>
      </top>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theme="4" tint="-0.24994659260841701"/>
      </left>
      <right style="thin">
        <color theme="4" tint="-0.24994659260841701"/>
      </right>
      <top style="thin">
        <color theme="4" tint="-0.24994659260841701"/>
      </top>
      <bottom/>
      <diagonal/>
    </border>
    <border>
      <left style="thin">
        <color theme="4" tint="-0.24994659260841701"/>
      </left>
      <right style="thin">
        <color theme="4" tint="-0.24994659260841701"/>
      </right>
      <top/>
      <bottom/>
      <diagonal/>
    </border>
    <border>
      <left style="thin">
        <color theme="4" tint="-0.24994659260841701"/>
      </left>
      <right style="thin">
        <color theme="4" tint="-0.24994659260841701"/>
      </right>
      <top/>
      <bottom style="thin">
        <color theme="4" tint="-0.24994659260841701"/>
      </bottom>
      <diagonal/>
    </border>
    <border>
      <left/>
      <right/>
      <top/>
      <bottom style="medium">
        <color theme="4" tint="-0.24994659260841701"/>
      </bottom>
      <diagonal/>
    </border>
    <border>
      <left style="thin">
        <color theme="4" tint="-0.24994659260841701"/>
      </left>
      <right style="thin">
        <color theme="4" tint="-0.24994659260841701"/>
      </right>
      <top style="medium">
        <color theme="4" tint="-0.24994659260841701"/>
      </top>
      <bottom style="thin">
        <color theme="4" tint="-0.24994659260841701"/>
      </bottom>
      <diagonal/>
    </border>
    <border>
      <left style="thin">
        <color theme="4" tint="-0.24994659260841701"/>
      </left>
      <right style="thin">
        <color theme="4" tint="-0.24994659260841701"/>
      </right>
      <top style="medium">
        <color theme="4" tint="-0.24994659260841701"/>
      </top>
      <bottom/>
      <diagonal/>
    </border>
    <border>
      <left style="medium">
        <color theme="0"/>
      </left>
      <right/>
      <top/>
      <bottom style="medium">
        <color theme="4" tint="-0.24994659260841701"/>
      </bottom>
      <diagonal/>
    </border>
    <border>
      <left/>
      <right style="thin">
        <color theme="4" tint="-0.24994659260841701"/>
      </right>
      <top style="thin">
        <color theme="4" tint="-0.24994659260841701"/>
      </top>
      <bottom/>
      <diagonal/>
    </border>
    <border>
      <left/>
      <right style="thin">
        <color theme="4" tint="-0.24994659260841701"/>
      </right>
      <top/>
      <bottom style="thin">
        <color theme="4" tint="-0.24994659260841701"/>
      </bottom>
      <diagonal/>
    </border>
    <border>
      <left style="thin">
        <color theme="4" tint="-0.24994659260841701"/>
      </left>
      <right/>
      <top style="thin">
        <color theme="4" tint="-0.24994659260841701"/>
      </top>
      <bottom style="thin">
        <color theme="4" tint="-0.24994659260841701"/>
      </bottom>
      <diagonal/>
    </border>
    <border>
      <left/>
      <right style="thin">
        <color theme="4" tint="-0.24994659260841701"/>
      </right>
      <top style="thin">
        <color theme="4" tint="-0.24994659260841701"/>
      </top>
      <bottom style="thin">
        <color theme="4" tint="-0.24994659260841701"/>
      </bottom>
      <diagonal/>
    </border>
    <border>
      <left/>
      <right/>
      <top style="thin">
        <color theme="4" tint="-0.24994659260841701"/>
      </top>
      <bottom style="thin">
        <color theme="4" tint="-0.24994659260841701"/>
      </bottom>
      <diagonal/>
    </border>
    <border diagonalUp="1">
      <left style="medium">
        <color theme="4"/>
      </left>
      <right/>
      <top/>
      <bottom/>
      <diagonal style="dotted">
        <color theme="4"/>
      </diagonal>
    </border>
    <border diagonalUp="1">
      <left/>
      <right style="medium">
        <color theme="4"/>
      </right>
      <top/>
      <bottom/>
      <diagonal style="dotted">
        <color theme="4"/>
      </diagonal>
    </border>
    <border diagonalDown="1">
      <left/>
      <right style="medium">
        <color theme="4"/>
      </right>
      <top/>
      <bottom/>
      <diagonal style="dotted">
        <color theme="4"/>
      </diagonal>
    </border>
    <border diagonalDown="1">
      <left style="medium">
        <color theme="4"/>
      </left>
      <right/>
      <top/>
      <bottom/>
      <diagonal style="dotted">
        <color theme="4"/>
      </diagonal>
    </border>
    <border>
      <left/>
      <right style="thin">
        <color theme="4" tint="-0.24994659260841701"/>
      </right>
      <top style="medium">
        <color theme="4" tint="-0.24994659260841701"/>
      </top>
      <bottom/>
      <diagonal/>
    </border>
    <border>
      <left style="thin">
        <color theme="4" tint="-0.24994659260841701"/>
      </left>
      <right/>
      <top/>
      <bottom style="thin">
        <color theme="4" tint="-0.24994659260841701"/>
      </bottom>
      <diagonal/>
    </border>
    <border>
      <left/>
      <right/>
      <top style="medium">
        <color theme="4" tint="-0.24994659260841701"/>
      </top>
      <bottom style="medium">
        <color theme="4" tint="-0.24994659260841701"/>
      </bottom>
      <diagonal/>
    </border>
    <border>
      <left/>
      <right/>
      <top style="thick">
        <color theme="4" tint="-0.24994659260841701"/>
      </top>
      <bottom/>
      <diagonal/>
    </border>
    <border>
      <left style="thin">
        <color theme="4" tint="-0.24994659260841701"/>
      </left>
      <right style="medium">
        <color theme="4" tint="-0.24994659260841701"/>
      </right>
      <top style="medium">
        <color theme="4" tint="-0.24994659260841701"/>
      </top>
      <bottom/>
      <diagonal/>
    </border>
    <border>
      <left style="thin">
        <color theme="4" tint="-0.24994659260841701"/>
      </left>
      <right style="medium">
        <color theme="4" tint="-0.24994659260841701"/>
      </right>
      <top/>
      <bottom/>
      <diagonal/>
    </border>
    <border>
      <left style="thin">
        <color theme="4" tint="-0.24994659260841701"/>
      </left>
      <right style="medium">
        <color theme="4" tint="-0.24994659260841701"/>
      </right>
      <top/>
      <bottom style="thin">
        <color theme="4" tint="-0.24994659260841701"/>
      </bottom>
      <diagonal/>
    </border>
    <border>
      <left style="medium">
        <color theme="4" tint="-0.24994659260841701"/>
      </left>
      <right style="thin">
        <color theme="4" tint="-0.24994659260841701"/>
      </right>
      <top/>
      <bottom style="thin">
        <color theme="4" tint="-0.24994659260841701"/>
      </bottom>
      <diagonal/>
    </border>
    <border>
      <left style="medium">
        <color theme="4" tint="-0.24994659260841701"/>
      </left>
      <right style="thin">
        <color theme="4" tint="-0.24994659260841701"/>
      </right>
      <top/>
      <bottom/>
      <diagonal/>
    </border>
    <border>
      <left style="medium">
        <color theme="4" tint="-0.24994659260841701"/>
      </left>
      <right style="thin">
        <color theme="4" tint="-0.24994659260841701"/>
      </right>
      <top style="thin">
        <color theme="4" tint="-0.24994659260841701"/>
      </top>
      <bottom style="medium">
        <color theme="4" tint="-0.24994659260841701"/>
      </bottom>
      <diagonal/>
    </border>
    <border>
      <left style="thin">
        <color theme="4" tint="-0.24994659260841701"/>
      </left>
      <right style="thin">
        <color theme="4" tint="-0.24994659260841701"/>
      </right>
      <top style="thin">
        <color theme="4" tint="-0.24994659260841701"/>
      </top>
      <bottom style="medium">
        <color theme="4" tint="-0.24994659260841701"/>
      </bottom>
      <diagonal/>
    </border>
    <border>
      <left style="thin">
        <color theme="4" tint="-0.24994659260841701"/>
      </left>
      <right style="medium">
        <color theme="4" tint="-0.24994659260841701"/>
      </right>
      <top style="thin">
        <color theme="4" tint="-0.24994659260841701"/>
      </top>
      <bottom style="medium">
        <color theme="4" tint="-0.24994659260841701"/>
      </bottom>
      <diagonal/>
    </border>
    <border>
      <left style="medium">
        <color theme="4" tint="-0.24994659260841701"/>
      </left>
      <right/>
      <top style="medium">
        <color theme="4" tint="-0.24994659260841701"/>
      </top>
      <bottom style="medium">
        <color theme="4" tint="-0.24994659260841701"/>
      </bottom>
      <diagonal/>
    </border>
    <border>
      <left/>
      <right style="medium">
        <color theme="4" tint="-0.24994659260841701"/>
      </right>
      <top style="medium">
        <color theme="4" tint="-0.24994659260841701"/>
      </top>
      <bottom style="medium">
        <color theme="4" tint="-0.24994659260841701"/>
      </bottom>
      <diagonal/>
    </border>
    <border>
      <left style="thin">
        <color theme="4" tint="-0.24994659260841701"/>
      </left>
      <right/>
      <top style="medium">
        <color theme="4" tint="-0.24994659260841701"/>
      </top>
      <bottom style="thin">
        <color theme="4" tint="-0.24994659260841701"/>
      </bottom>
      <diagonal/>
    </border>
    <border>
      <left/>
      <right style="thin">
        <color theme="4" tint="-0.24994659260841701"/>
      </right>
      <top style="medium">
        <color theme="4" tint="-0.24994659260841701"/>
      </top>
      <bottom style="thin">
        <color theme="4" tint="-0.24994659260841701"/>
      </bottom>
      <diagonal/>
    </border>
    <border>
      <left style="medium">
        <color theme="4" tint="-0.24994659260841701"/>
      </left>
      <right style="thin">
        <color theme="4" tint="-0.24994659260841701"/>
      </right>
      <top style="medium">
        <color theme="4" tint="-0.24994659260841701"/>
      </top>
      <bottom/>
      <diagonal/>
    </border>
    <border>
      <left style="thin">
        <color indexed="64"/>
      </left>
      <right style="thin">
        <color indexed="64"/>
      </right>
      <top style="thin">
        <color indexed="64"/>
      </top>
      <bottom style="thin">
        <color indexed="64"/>
      </bottom>
      <diagonal/>
    </border>
    <border>
      <left style="thin">
        <color theme="4" tint="-0.24994659260841701"/>
      </left>
      <right/>
      <top style="medium">
        <color theme="4" tint="-0.24994659260841701"/>
      </top>
      <bottom/>
      <diagonal/>
    </border>
    <border>
      <left/>
      <right/>
      <top style="medium">
        <color theme="4" tint="-0.24994659260841701"/>
      </top>
      <bottom/>
      <diagonal/>
    </border>
    <border>
      <left/>
      <right/>
      <top/>
      <bottom style="thin">
        <color theme="4" tint="-0.2499465926084170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4" tint="-0.24994659260841701"/>
      </top>
      <bottom/>
      <diagonal/>
    </border>
    <border>
      <left style="thin">
        <color theme="4" tint="-0.24994659260841701"/>
      </left>
      <right style="thin">
        <color theme="4" tint="-0.24994659260841701"/>
      </right>
      <top style="thin">
        <color rgb="FF0070C0"/>
      </top>
      <bottom/>
      <diagonal/>
    </border>
    <border>
      <left style="thin">
        <color theme="4" tint="-0.24994659260841701"/>
      </left>
      <right style="thin">
        <color theme="4" tint="-0.24994659260841701"/>
      </right>
      <top style="medium">
        <color theme="4" tint="-0.24994659260841701"/>
      </top>
      <bottom style="thin">
        <color rgb="FF0070C0"/>
      </bottom>
      <diagonal/>
    </border>
    <border>
      <left style="thin">
        <color theme="4" tint="-0.24994659260841701"/>
      </left>
      <right/>
      <top style="thin">
        <color theme="4" tint="-0.24994659260841701"/>
      </top>
      <bottom/>
      <diagonal/>
    </border>
    <border>
      <left style="thin">
        <color theme="4" tint="-0.24994659260841701"/>
      </left>
      <right/>
      <top/>
      <bottom/>
      <diagonal/>
    </border>
    <border>
      <left/>
      <right style="thin">
        <color theme="4" tint="-0.24994659260841701"/>
      </right>
      <top/>
      <bottom/>
      <diagonal/>
    </border>
    <border>
      <left/>
      <right style="thin">
        <color theme="4" tint="-0.24994659260841701"/>
      </right>
      <top style="thin">
        <color theme="4" tint="-0.24994659260841701"/>
      </top>
      <bottom style="thin">
        <color theme="3"/>
      </bottom>
      <diagonal/>
    </border>
    <border>
      <left style="thin">
        <color theme="4" tint="-0.24994659260841701"/>
      </left>
      <right style="thin">
        <color theme="4" tint="-0.24994659260841701"/>
      </right>
      <top style="thin">
        <color theme="4" tint="-0.24994659260841701"/>
      </top>
      <bottom style="thin">
        <color theme="3"/>
      </bottom>
      <diagonal/>
    </border>
    <border>
      <left style="thin">
        <color theme="4" tint="-0.24994659260841701"/>
      </left>
      <right/>
      <top style="thin">
        <color theme="4" tint="-0.24994659260841701"/>
      </top>
      <bottom style="thin">
        <color theme="3"/>
      </bottom>
      <diagonal/>
    </border>
    <border>
      <left/>
      <right style="thin">
        <color theme="4" tint="-0.24994659260841701"/>
      </right>
      <top/>
      <bottom style="thin">
        <color theme="3"/>
      </bottom>
      <diagonal/>
    </border>
    <border>
      <left style="thin">
        <color theme="3" tint="-0.249977111117893"/>
      </left>
      <right/>
      <top/>
      <bottom/>
      <diagonal/>
    </border>
    <border>
      <left style="thin">
        <color theme="4" tint="-0.24994659260841701"/>
      </left>
      <right/>
      <top/>
      <bottom style="thin">
        <color theme="3" tint="-0.249977111117893"/>
      </bottom>
      <diagonal/>
    </border>
    <border>
      <left/>
      <right style="thin">
        <color theme="4" tint="-0.24994659260841701"/>
      </right>
      <top/>
      <bottom style="thin">
        <color theme="3" tint="-0.249977111117893"/>
      </bottom>
      <diagonal/>
    </border>
    <border>
      <left style="thin">
        <color theme="3" tint="-0.249977111117893"/>
      </left>
      <right style="thin">
        <color theme="3" tint="-0.249977111117893"/>
      </right>
      <top style="thin">
        <color theme="3" tint="-0.249977111117893"/>
      </top>
      <bottom/>
      <diagonal/>
    </border>
    <border>
      <left style="thin">
        <color theme="3" tint="-0.249977111117893"/>
      </left>
      <right style="thin">
        <color theme="3" tint="-0.249977111117893"/>
      </right>
      <top/>
      <bottom/>
      <diagonal/>
    </border>
    <border>
      <left style="thin">
        <color theme="4" tint="-0.249977111117893"/>
      </left>
      <right/>
      <top style="thin">
        <color theme="4" tint="-0.24994659260841701"/>
      </top>
      <bottom style="thin">
        <color theme="4" tint="-0.24994659260841701"/>
      </bottom>
      <diagonal/>
    </border>
    <border>
      <left style="thin">
        <color theme="4" tint="-0.249977111117893"/>
      </left>
      <right style="thin">
        <color theme="4" tint="-0.249977111117893"/>
      </right>
      <top style="thin">
        <color theme="4" tint="-0.249977111117893"/>
      </top>
      <bottom style="thin">
        <color theme="4" tint="-0.249977111117893"/>
      </bottom>
      <diagonal/>
    </border>
    <border>
      <left style="thin">
        <color indexed="64"/>
      </left>
      <right style="thin">
        <color indexed="64"/>
      </right>
      <top style="thin">
        <color indexed="64"/>
      </top>
      <bottom/>
      <diagonal/>
    </border>
    <border>
      <left style="thin">
        <color theme="3" tint="-0.249977111117893"/>
      </left>
      <right/>
      <top style="thin">
        <color theme="3" tint="-0.249977111117893"/>
      </top>
      <bottom/>
      <diagonal/>
    </border>
    <border>
      <left/>
      <right style="thin">
        <color rgb="FFA7ADD9"/>
      </right>
      <top style="medium">
        <color rgb="FFA7ADD9"/>
      </top>
      <bottom style="medium">
        <color rgb="FFA7ADD9"/>
      </bottom>
      <diagonal/>
    </border>
    <border>
      <left style="thin">
        <color rgb="FFA7ADD9"/>
      </left>
      <right style="thin">
        <color rgb="FFA7ADD9"/>
      </right>
      <top style="medium">
        <color rgb="FFA7ADD9"/>
      </top>
      <bottom style="medium">
        <color rgb="FFA7ADD9"/>
      </bottom>
      <diagonal/>
    </border>
    <border>
      <left style="thin">
        <color rgb="FFA7ADD9"/>
      </left>
      <right style="medium">
        <color theme="0"/>
      </right>
      <top style="medium">
        <color rgb="FFA7ADD9"/>
      </top>
      <bottom style="medium">
        <color rgb="FFA7ADD9"/>
      </bottom>
      <diagonal/>
    </border>
    <border>
      <left/>
      <right style="thin">
        <color rgb="FFA7ADD9"/>
      </right>
      <top style="medium">
        <color rgb="FFA7ADD9"/>
      </top>
      <bottom/>
      <diagonal/>
    </border>
    <border>
      <left style="thin">
        <color rgb="FFA7ADD9"/>
      </left>
      <right style="thin">
        <color rgb="FFA7ADD9"/>
      </right>
      <top style="medium">
        <color rgb="FFA7ADD9"/>
      </top>
      <bottom/>
      <diagonal/>
    </border>
    <border>
      <left style="thin">
        <color rgb="FFA7ADD9"/>
      </left>
      <right style="medium">
        <color theme="0"/>
      </right>
      <top style="medium">
        <color rgb="FFA7ADD9"/>
      </top>
      <bottom/>
      <diagonal/>
    </border>
    <border>
      <left/>
      <right style="thin">
        <color rgb="FFA7ADD9"/>
      </right>
      <top/>
      <bottom/>
      <diagonal/>
    </border>
    <border>
      <left style="thin">
        <color rgb="FFA7ADD9"/>
      </left>
      <right style="thin">
        <color rgb="FFA7ADD9"/>
      </right>
      <top/>
      <bottom/>
      <diagonal/>
    </border>
    <border>
      <left style="thin">
        <color rgb="FFA7ADD9"/>
      </left>
      <right style="medium">
        <color theme="0"/>
      </right>
      <top/>
      <bottom/>
      <diagonal/>
    </border>
  </borders>
  <cellStyleXfs count="7">
    <xf numFmtId="0" fontId="0" fillId="0" borderId="0"/>
    <xf numFmtId="164" fontId="2" fillId="0" borderId="0" applyFont="0" applyFill="0" applyBorder="0" applyAlignment="0" applyProtection="0"/>
    <xf numFmtId="0" fontId="1" fillId="0" borderId="0" applyNumberFormat="0" applyFill="0" applyBorder="0" applyProtection="0"/>
    <xf numFmtId="9" fontId="3" fillId="0" borderId="0" applyFont="0" applyFill="0" applyBorder="0" applyAlignment="0" applyProtection="0"/>
    <xf numFmtId="0" fontId="2" fillId="0" borderId="0"/>
    <xf numFmtId="9" fontId="2" fillId="0" borderId="0" applyFont="0" applyFill="0" applyBorder="0" applyAlignment="0" applyProtection="0"/>
    <xf numFmtId="0" fontId="48" fillId="0" borderId="0" applyNumberFormat="0" applyFill="0" applyBorder="0" applyAlignment="0" applyProtection="0"/>
  </cellStyleXfs>
  <cellXfs count="356">
    <xf numFmtId="0" fontId="0" fillId="0" borderId="0" xfId="0"/>
    <xf numFmtId="0" fontId="5" fillId="2" borderId="0" xfId="0" applyFont="1" applyFill="1" applyBorder="1"/>
    <xf numFmtId="9" fontId="5" fillId="2" borderId="0" xfId="0" applyNumberFormat="1" applyFont="1" applyFill="1" applyBorder="1"/>
    <xf numFmtId="0" fontId="4" fillId="2" borderId="0" xfId="0" applyFont="1" applyFill="1" applyBorder="1"/>
    <xf numFmtId="0" fontId="5" fillId="2" borderId="0" xfId="0" applyFont="1" applyFill="1" applyBorder="1" applyAlignment="1"/>
    <xf numFmtId="9" fontId="5" fillId="2" borderId="0" xfId="3" applyFont="1" applyFill="1" applyBorder="1"/>
    <xf numFmtId="171" fontId="5" fillId="2" borderId="0" xfId="3" applyNumberFormat="1" applyFont="1" applyFill="1" applyBorder="1"/>
    <xf numFmtId="3" fontId="5" fillId="2" borderId="0" xfId="0" applyNumberFormat="1" applyFont="1" applyFill="1" applyBorder="1"/>
    <xf numFmtId="0" fontId="6" fillId="2" borderId="0" xfId="0" applyFont="1" applyFill="1"/>
    <xf numFmtId="0" fontId="8" fillId="2" borderId="0" xfId="0" applyFont="1" applyFill="1"/>
    <xf numFmtId="0" fontId="7" fillId="2" borderId="0" xfId="0" applyFont="1" applyFill="1" applyBorder="1"/>
    <xf numFmtId="0" fontId="7" fillId="2" borderId="0" xfId="0" applyFont="1" applyFill="1" applyBorder="1" applyAlignment="1"/>
    <xf numFmtId="171" fontId="6" fillId="2" borderId="0" xfId="0" applyNumberFormat="1" applyFont="1" applyFill="1"/>
    <xf numFmtId="0" fontId="9" fillId="2" borderId="0" xfId="0" applyFont="1" applyFill="1"/>
    <xf numFmtId="0" fontId="7" fillId="2" borderId="0" xfId="0" applyFont="1" applyFill="1"/>
    <xf numFmtId="0" fontId="7" fillId="2" borderId="0" xfId="0" applyNumberFormat="1" applyFont="1" applyFill="1"/>
    <xf numFmtId="169" fontId="7" fillId="2" borderId="0" xfId="3" applyNumberFormat="1" applyFont="1" applyFill="1"/>
    <xf numFmtId="0" fontId="7" fillId="2" borderId="0" xfId="0" applyFont="1" applyFill="1" applyBorder="1" applyAlignment="1">
      <alignment vertical="center"/>
    </xf>
    <xf numFmtId="169" fontId="7" fillId="2" borderId="0" xfId="3" applyNumberFormat="1" applyFont="1" applyFill="1" applyBorder="1" applyAlignment="1">
      <alignment vertical="center"/>
    </xf>
    <xf numFmtId="0" fontId="5" fillId="2" borderId="0" xfId="0" applyFont="1" applyFill="1" applyBorder="1" applyAlignment="1">
      <alignment vertical="center"/>
    </xf>
    <xf numFmtId="0" fontId="6" fillId="2" borderId="0" xfId="0" applyFont="1" applyFill="1" applyAlignment="1">
      <alignment vertical="center"/>
    </xf>
    <xf numFmtId="0" fontId="12" fillId="2" borderId="0" xfId="0" applyFont="1" applyFill="1" applyBorder="1"/>
    <xf numFmtId="0" fontId="14" fillId="2" borderId="0" xfId="0" applyFont="1" applyFill="1"/>
    <xf numFmtId="0" fontId="10" fillId="2" borderId="0" xfId="0" applyFont="1" applyFill="1"/>
    <xf numFmtId="0" fontId="14" fillId="2" borderId="0" xfId="0" applyFont="1" applyFill="1" applyAlignment="1">
      <alignment vertical="center"/>
    </xf>
    <xf numFmtId="0" fontId="17" fillId="2" borderId="0" xfId="0" applyFont="1" applyFill="1"/>
    <xf numFmtId="0" fontId="15" fillId="2" borderId="2" xfId="0" applyFont="1" applyFill="1" applyBorder="1"/>
    <xf numFmtId="0" fontId="15" fillId="2" borderId="0" xfId="0" applyFont="1" applyFill="1" applyBorder="1"/>
    <xf numFmtId="0" fontId="17" fillId="2" borderId="2" xfId="0" applyFont="1" applyFill="1" applyBorder="1"/>
    <xf numFmtId="0" fontId="17" fillId="2" borderId="0" xfId="0" applyFont="1" applyFill="1" applyBorder="1"/>
    <xf numFmtId="171" fontId="14" fillId="2" borderId="0" xfId="0" applyNumberFormat="1" applyFont="1" applyFill="1"/>
    <xf numFmtId="0" fontId="13" fillId="3" borderId="0" xfId="0" applyFont="1" applyFill="1" applyBorder="1" applyAlignment="1">
      <alignment horizontal="center" vertical="center" wrapText="1"/>
    </xf>
    <xf numFmtId="3" fontId="15" fillId="2" borderId="0" xfId="0" applyNumberFormat="1" applyFont="1" applyFill="1" applyBorder="1"/>
    <xf numFmtId="0" fontId="15" fillId="2" borderId="0" xfId="0" applyFont="1" applyFill="1" applyBorder="1" applyAlignment="1">
      <alignment vertical="center"/>
    </xf>
    <xf numFmtId="9" fontId="15" fillId="2" borderId="8" xfId="0" applyNumberFormat="1" applyFont="1" applyFill="1" applyBorder="1" applyAlignment="1">
      <alignment horizontal="left"/>
    </xf>
    <xf numFmtId="3" fontId="15" fillId="2" borderId="8" xfId="0" applyNumberFormat="1" applyFont="1" applyFill="1" applyBorder="1" applyAlignment="1">
      <alignment horizontal="right" vertical="center" indent="1"/>
    </xf>
    <xf numFmtId="9" fontId="15" fillId="2" borderId="9" xfId="0" applyNumberFormat="1" applyFont="1" applyFill="1" applyBorder="1" applyAlignment="1">
      <alignment horizontal="left"/>
    </xf>
    <xf numFmtId="3" fontId="15" fillId="2" borderId="9" xfId="0" applyNumberFormat="1" applyFont="1" applyFill="1" applyBorder="1" applyAlignment="1">
      <alignment horizontal="right" vertical="center" indent="1"/>
    </xf>
    <xf numFmtId="0" fontId="21" fillId="2" borderId="0" xfId="0" applyFont="1" applyFill="1" applyBorder="1"/>
    <xf numFmtId="0" fontId="15" fillId="2" borderId="0" xfId="0" applyFont="1" applyFill="1" applyBorder="1" applyAlignment="1"/>
    <xf numFmtId="0" fontId="15" fillId="6" borderId="12" xfId="0" applyFont="1" applyFill="1" applyBorder="1" applyAlignment="1"/>
    <xf numFmtId="0" fontId="15" fillId="6" borderId="12" xfId="0" applyFont="1" applyFill="1" applyBorder="1" applyAlignment="1">
      <alignment horizontal="right" vertical="top" wrapText="1"/>
    </xf>
    <xf numFmtId="0" fontId="20" fillId="2" borderId="7" xfId="0" applyFont="1" applyFill="1" applyBorder="1"/>
    <xf numFmtId="3" fontId="20" fillId="2" borderId="7" xfId="0" applyNumberFormat="1" applyFont="1" applyFill="1" applyBorder="1" applyAlignment="1">
      <alignment horizontal="right" vertical="center" indent="1"/>
    </xf>
    <xf numFmtId="0" fontId="11" fillId="2" borderId="0" xfId="0" applyFont="1" applyFill="1" applyBorder="1" applyAlignment="1"/>
    <xf numFmtId="3" fontId="4" fillId="2" borderId="0" xfId="0" applyNumberFormat="1" applyFont="1" applyFill="1" applyBorder="1"/>
    <xf numFmtId="0" fontId="5" fillId="2" borderId="0" xfId="3" applyNumberFormat="1" applyFont="1" applyFill="1" applyBorder="1" applyAlignment="1">
      <alignment vertical="center"/>
    </xf>
    <xf numFmtId="0" fontId="22" fillId="2" borderId="0" xfId="0" applyFont="1" applyFill="1" applyBorder="1"/>
    <xf numFmtId="170" fontId="7" fillId="2" borderId="0" xfId="0" applyNumberFormat="1" applyFont="1" applyFill="1"/>
    <xf numFmtId="0" fontId="0" fillId="2" borderId="0" xfId="0" applyFill="1"/>
    <xf numFmtId="0" fontId="14" fillId="0" borderId="0" xfId="0" applyFont="1" applyFill="1"/>
    <xf numFmtId="0" fontId="2" fillId="0" borderId="0" xfId="0" applyFont="1"/>
    <xf numFmtId="2" fontId="9" fillId="2" borderId="0" xfId="0" applyNumberFormat="1" applyFont="1" applyFill="1" applyAlignment="1">
      <alignment vertical="center" wrapText="1"/>
    </xf>
    <xf numFmtId="9" fontId="6" fillId="2" borderId="0" xfId="0" applyNumberFormat="1" applyFont="1" applyFill="1"/>
    <xf numFmtId="2" fontId="6" fillId="2" borderId="0" xfId="0" applyNumberFormat="1" applyFont="1" applyFill="1"/>
    <xf numFmtId="0" fontId="14" fillId="2" borderId="0" xfId="0" applyFont="1" applyFill="1" applyAlignment="1">
      <alignment vertical="center" wrapText="1"/>
    </xf>
    <xf numFmtId="3" fontId="6" fillId="2" borderId="0" xfId="0" applyNumberFormat="1" applyFont="1" applyFill="1"/>
    <xf numFmtId="0" fontId="6" fillId="2" borderId="0" xfId="0" applyFont="1" applyFill="1" applyAlignment="1">
      <alignment horizontal="right"/>
    </xf>
    <xf numFmtId="0" fontId="14" fillId="6" borderId="10" xfId="0" applyFont="1" applyFill="1" applyBorder="1" applyAlignment="1">
      <alignment horizontal="center" vertical="center"/>
    </xf>
    <xf numFmtId="0" fontId="14" fillId="2" borderId="0" xfId="0" applyFont="1" applyFill="1" applyBorder="1"/>
    <xf numFmtId="0" fontId="11" fillId="6" borderId="7" xfId="0" applyFont="1" applyFill="1" applyBorder="1" applyAlignment="1">
      <alignment horizontal="center" vertical="center" wrapText="1"/>
    </xf>
    <xf numFmtId="0" fontId="14" fillId="6" borderId="7" xfId="0" applyFont="1" applyFill="1" applyBorder="1" applyAlignment="1">
      <alignment horizontal="center" vertical="center" wrapText="1"/>
    </xf>
    <xf numFmtId="0" fontId="14" fillId="2" borderId="9" xfId="0" applyFont="1" applyFill="1" applyBorder="1" applyAlignment="1">
      <alignment horizontal="left" vertical="center" indent="2"/>
    </xf>
    <xf numFmtId="165" fontId="14" fillId="2" borderId="9" xfId="0" applyNumberFormat="1" applyFont="1" applyFill="1" applyBorder="1" applyAlignment="1">
      <alignment horizontal="right" vertical="center"/>
    </xf>
    <xf numFmtId="3" fontId="11" fillId="2" borderId="9" xfId="0" applyNumberFormat="1" applyFont="1" applyFill="1" applyBorder="1" applyAlignment="1">
      <alignment horizontal="right" vertical="center"/>
    </xf>
    <xf numFmtId="3" fontId="14" fillId="2" borderId="9" xfId="0" applyNumberFormat="1" applyFont="1" applyFill="1" applyBorder="1" applyAlignment="1">
      <alignment horizontal="right" vertical="center"/>
    </xf>
    <xf numFmtId="0" fontId="10" fillId="6" borderId="7" xfId="0" applyFont="1" applyFill="1" applyBorder="1"/>
    <xf numFmtId="165" fontId="10" fillId="6" borderId="7" xfId="0" applyNumberFormat="1" applyFont="1" applyFill="1" applyBorder="1" applyAlignment="1">
      <alignment horizontal="right" vertical="center"/>
    </xf>
    <xf numFmtId="3" fontId="10" fillId="6" borderId="7" xfId="0" applyNumberFormat="1" applyFont="1" applyFill="1" applyBorder="1" applyAlignment="1">
      <alignment horizontal="right" vertical="center"/>
    </xf>
    <xf numFmtId="0" fontId="11" fillId="2" borderId="0" xfId="0" applyFont="1" applyFill="1" applyBorder="1"/>
    <xf numFmtId="0" fontId="14" fillId="2" borderId="0" xfId="0" applyFont="1" applyFill="1" applyBorder="1" applyAlignment="1">
      <alignment vertical="center"/>
    </xf>
    <xf numFmtId="0" fontId="14" fillId="2" borderId="0" xfId="0" applyFont="1" applyFill="1" applyAlignment="1">
      <alignment wrapText="1"/>
    </xf>
    <xf numFmtId="3" fontId="14" fillId="2" borderId="0" xfId="0" applyNumberFormat="1" applyFont="1" applyFill="1" applyBorder="1"/>
    <xf numFmtId="0" fontId="14" fillId="2" borderId="0" xfId="0" applyFont="1" applyFill="1" applyBorder="1" applyAlignment="1">
      <alignment wrapText="1"/>
    </xf>
    <xf numFmtId="0" fontId="14" fillId="2" borderId="2" xfId="0" applyFont="1" applyFill="1" applyBorder="1"/>
    <xf numFmtId="0" fontId="14" fillId="2" borderId="0" xfId="2" applyFont="1" applyFill="1" applyBorder="1" applyAlignment="1">
      <alignment horizontal="left" vertical="center"/>
    </xf>
    <xf numFmtId="0" fontId="11" fillId="2" borderId="0" xfId="0" applyFont="1" applyFill="1" applyBorder="1" applyAlignment="1">
      <alignment horizontal="left"/>
    </xf>
    <xf numFmtId="0" fontId="11" fillId="6" borderId="13" xfId="0" applyFont="1" applyFill="1" applyBorder="1" applyAlignment="1">
      <alignment horizontal="left"/>
    </xf>
    <xf numFmtId="168" fontId="10" fillId="2" borderId="9" xfId="1" applyNumberFormat="1" applyFont="1" applyFill="1" applyBorder="1" applyAlignment="1">
      <alignment horizontal="right"/>
    </xf>
    <xf numFmtId="166" fontId="10" fillId="2" borderId="9" xfId="1" applyNumberFormat="1" applyFont="1" applyFill="1" applyBorder="1" applyAlignment="1">
      <alignment horizontal="right"/>
    </xf>
    <xf numFmtId="167" fontId="10" fillId="2" borderId="9" xfId="1" applyNumberFormat="1" applyFont="1" applyFill="1" applyBorder="1" applyAlignment="1">
      <alignment horizontal="right"/>
    </xf>
    <xf numFmtId="0" fontId="14" fillId="2" borderId="9" xfId="0" applyFont="1" applyFill="1" applyBorder="1" applyAlignment="1">
      <alignment wrapText="1"/>
    </xf>
    <xf numFmtId="168" fontId="14" fillId="2" borderId="9" xfId="0" applyNumberFormat="1" applyFont="1" applyFill="1" applyBorder="1" applyAlignment="1">
      <alignment horizontal="right"/>
    </xf>
    <xf numFmtId="172" fontId="14" fillId="2" borderId="9" xfId="1" applyNumberFormat="1" applyFont="1" applyFill="1" applyBorder="1" applyAlignment="1">
      <alignment horizontal="right"/>
    </xf>
    <xf numFmtId="167" fontId="14" fillId="2" borderId="9" xfId="1" applyNumberFormat="1" applyFont="1" applyFill="1" applyBorder="1" applyAlignment="1">
      <alignment horizontal="right"/>
    </xf>
    <xf numFmtId="0" fontId="14" fillId="2" borderId="9" xfId="0" applyFont="1" applyFill="1" applyBorder="1"/>
    <xf numFmtId="166" fontId="14" fillId="2" borderId="9" xfId="1" applyNumberFormat="1" applyFont="1" applyFill="1" applyBorder="1" applyAlignment="1">
      <alignment horizontal="right"/>
    </xf>
    <xf numFmtId="0" fontId="14" fillId="2" borderId="9" xfId="0" applyFont="1" applyFill="1" applyBorder="1" applyAlignment="1">
      <alignment vertical="center"/>
    </xf>
    <xf numFmtId="0" fontId="14" fillId="2" borderId="9" xfId="0" applyFont="1" applyFill="1" applyBorder="1" applyAlignment="1">
      <alignment vertical="center" wrapText="1"/>
    </xf>
    <xf numFmtId="0" fontId="10" fillId="2" borderId="8" xfId="0" applyFont="1" applyFill="1" applyBorder="1" applyAlignment="1">
      <alignment vertical="center" wrapText="1"/>
    </xf>
    <xf numFmtId="168" fontId="10" fillId="2" borderId="8" xfId="0" applyNumberFormat="1" applyFont="1" applyFill="1" applyBorder="1" applyAlignment="1">
      <alignment horizontal="right"/>
    </xf>
    <xf numFmtId="166" fontId="10" fillId="2" borderId="8" xfId="1" applyNumberFormat="1" applyFont="1" applyFill="1" applyBorder="1" applyAlignment="1">
      <alignment horizontal="right"/>
    </xf>
    <xf numFmtId="167" fontId="10" fillId="2" borderId="8" xfId="1" applyNumberFormat="1" applyFont="1" applyFill="1" applyBorder="1" applyAlignment="1">
      <alignment horizontal="right"/>
    </xf>
    <xf numFmtId="168" fontId="14" fillId="2" borderId="9" xfId="1" applyNumberFormat="1" applyFont="1" applyFill="1" applyBorder="1" applyAlignment="1">
      <alignment horizontal="right"/>
    </xf>
    <xf numFmtId="0" fontId="10" fillId="2" borderId="9" xfId="0" applyFont="1" applyFill="1" applyBorder="1" applyAlignment="1">
      <alignment vertical="center" wrapText="1"/>
    </xf>
    <xf numFmtId="0" fontId="14" fillId="2" borderId="10" xfId="0" applyFont="1" applyFill="1" applyBorder="1" applyAlignment="1">
      <alignment vertical="center" wrapText="1"/>
    </xf>
    <xf numFmtId="168" fontId="14" fillId="2" borderId="10" xfId="1" applyNumberFormat="1" applyFont="1" applyFill="1" applyBorder="1" applyAlignment="1">
      <alignment horizontal="right"/>
    </xf>
    <xf numFmtId="166" fontId="14" fillId="2" borderId="10" xfId="1" applyNumberFormat="1" applyFont="1" applyFill="1" applyBorder="1" applyAlignment="1">
      <alignment horizontal="right"/>
    </xf>
    <xf numFmtId="167" fontId="14" fillId="2" borderId="10" xfId="1" applyNumberFormat="1" applyFont="1" applyFill="1" applyBorder="1" applyAlignment="1">
      <alignment horizontal="right"/>
    </xf>
    <xf numFmtId="3" fontId="14" fillId="2" borderId="0" xfId="0" applyNumberFormat="1" applyFont="1" applyFill="1" applyBorder="1" applyAlignment="1">
      <alignment vertical="center"/>
    </xf>
    <xf numFmtId="1" fontId="14" fillId="2" borderId="0" xfId="0" applyNumberFormat="1" applyFont="1" applyFill="1" applyBorder="1" applyAlignment="1">
      <alignment vertical="center"/>
    </xf>
    <xf numFmtId="171" fontId="14" fillId="2" borderId="0" xfId="0" applyNumberFormat="1" applyFont="1" applyFill="1" applyBorder="1" applyAlignment="1">
      <alignment vertical="center"/>
    </xf>
    <xf numFmtId="171" fontId="14" fillId="2" borderId="0" xfId="0" applyNumberFormat="1" applyFont="1" applyFill="1" applyBorder="1"/>
    <xf numFmtId="0" fontId="14" fillId="2" borderId="0" xfId="0" applyFont="1" applyFill="1" applyBorder="1" applyAlignment="1"/>
    <xf numFmtId="0" fontId="14" fillId="2" borderId="0" xfId="0" applyFont="1" applyFill="1" applyAlignment="1">
      <alignment horizontal="justify" vertical="center"/>
    </xf>
    <xf numFmtId="0" fontId="14" fillId="6" borderId="28" xfId="0" applyFont="1" applyFill="1" applyBorder="1" applyAlignment="1">
      <alignment horizontal="center" vertical="center"/>
    </xf>
    <xf numFmtId="0" fontId="14" fillId="6" borderId="29" xfId="0" applyFont="1" applyFill="1" applyBorder="1" applyAlignment="1">
      <alignment horizontal="center" vertical="center"/>
    </xf>
    <xf numFmtId="0" fontId="14" fillId="6" borderId="30" xfId="0" applyFont="1" applyFill="1" applyBorder="1" applyAlignment="1">
      <alignment horizontal="center" vertical="center"/>
    </xf>
    <xf numFmtId="0" fontId="14" fillId="6" borderId="7" xfId="0" applyFont="1" applyFill="1" applyBorder="1" applyAlignment="1">
      <alignment horizontal="right" vertical="top" wrapText="1"/>
    </xf>
    <xf numFmtId="0" fontId="11" fillId="2" borderId="29" xfId="0" applyFont="1" applyFill="1" applyBorder="1" applyAlignment="1">
      <alignment horizontal="left" vertical="center"/>
    </xf>
    <xf numFmtId="3" fontId="11" fillId="2" borderId="32" xfId="0" applyNumberFormat="1" applyFont="1" applyFill="1" applyBorder="1" applyAlignment="1">
      <alignment horizontal="right" vertical="center"/>
    </xf>
    <xf numFmtId="3" fontId="11" fillId="2" borderId="29" xfId="0" applyNumberFormat="1" applyFont="1" applyFill="1" applyBorder="1" applyAlignment="1">
      <alignment horizontal="right" vertical="center"/>
    </xf>
    <xf numFmtId="3" fontId="14" fillId="2" borderId="32" xfId="0" applyNumberFormat="1" applyFont="1" applyFill="1" applyBorder="1" applyAlignment="1">
      <alignment horizontal="right" vertical="center"/>
    </xf>
    <xf numFmtId="3" fontId="14" fillId="2" borderId="29" xfId="0" applyNumberFormat="1" applyFont="1" applyFill="1" applyBorder="1" applyAlignment="1">
      <alignment horizontal="right" vertical="center"/>
    </xf>
    <xf numFmtId="3" fontId="10" fillId="6" borderId="33" xfId="0" applyNumberFormat="1" applyFont="1" applyFill="1" applyBorder="1" applyAlignment="1">
      <alignment horizontal="right" vertical="center"/>
    </xf>
    <xf numFmtId="3" fontId="10" fillId="6" borderId="34" xfId="0" applyNumberFormat="1" applyFont="1" applyFill="1" applyBorder="1" applyAlignment="1">
      <alignment horizontal="right" vertical="center"/>
    </xf>
    <xf numFmtId="3" fontId="10" fillId="6" borderId="35" xfId="0" applyNumberFormat="1" applyFont="1" applyFill="1" applyBorder="1" applyAlignment="1">
      <alignment horizontal="right" vertical="center"/>
    </xf>
    <xf numFmtId="0" fontId="26" fillId="2" borderId="11" xfId="0" applyFont="1" applyFill="1" applyBorder="1" applyAlignment="1">
      <alignment horizontal="right"/>
    </xf>
    <xf numFmtId="0" fontId="11" fillId="2" borderId="0" xfId="0" applyFont="1" applyFill="1" applyAlignment="1">
      <alignment horizontal="center" vertical="center" wrapText="1"/>
    </xf>
    <xf numFmtId="4" fontId="14" fillId="2" borderId="9" xfId="0" applyNumberFormat="1" applyFont="1" applyFill="1" applyBorder="1" applyAlignment="1">
      <alignment horizontal="right" vertical="center"/>
    </xf>
    <xf numFmtId="4" fontId="10" fillId="6" borderId="7" xfId="0" applyNumberFormat="1" applyFont="1" applyFill="1" applyBorder="1" applyAlignment="1">
      <alignment horizontal="right" vertical="center"/>
    </xf>
    <xf numFmtId="165" fontId="11" fillId="2" borderId="0" xfId="0" applyNumberFormat="1" applyFont="1" applyFill="1" applyBorder="1"/>
    <xf numFmtId="0" fontId="14" fillId="2" borderId="0" xfId="0" applyFont="1" applyFill="1" applyBorder="1" applyAlignment="1">
      <alignment horizontal="left" vertical="center" wrapText="1"/>
    </xf>
    <xf numFmtId="0" fontId="14" fillId="2" borderId="0" xfId="2" applyFont="1" applyFill="1" applyBorder="1" applyAlignment="1">
      <alignment horizontal="left" vertical="center" wrapText="1"/>
    </xf>
    <xf numFmtId="0" fontId="14" fillId="2" borderId="7" xfId="0" applyFont="1" applyFill="1" applyBorder="1" applyAlignment="1">
      <alignment horizontal="left" vertical="center" wrapText="1"/>
    </xf>
    <xf numFmtId="0" fontId="31" fillId="2" borderId="0" xfId="0" applyFont="1" applyFill="1" applyBorder="1" applyAlignment="1">
      <alignment horizontal="left" vertical="center"/>
    </xf>
    <xf numFmtId="0" fontId="31" fillId="2" borderId="0" xfId="0" applyFont="1" applyFill="1" applyAlignment="1">
      <alignment horizontal="left" vertical="center"/>
    </xf>
    <xf numFmtId="0" fontId="31" fillId="0" borderId="0" xfId="0" applyFont="1" applyAlignment="1">
      <alignment horizontal="left" vertical="center"/>
    </xf>
    <xf numFmtId="0" fontId="14" fillId="2" borderId="0" xfId="0" applyFont="1" applyFill="1" applyAlignment="1">
      <alignment horizontal="center"/>
    </xf>
    <xf numFmtId="0" fontId="14" fillId="0" borderId="0" xfId="0" applyFont="1"/>
    <xf numFmtId="0" fontId="14" fillId="0" borderId="0" xfId="0" applyFont="1" applyAlignment="1"/>
    <xf numFmtId="0" fontId="14" fillId="8" borderId="41" xfId="0" applyFont="1" applyFill="1" applyBorder="1" applyAlignment="1">
      <alignment horizontal="center" vertical="center" wrapText="1"/>
    </xf>
    <xf numFmtId="0" fontId="14" fillId="0" borderId="41" xfId="0" applyFont="1" applyBorder="1"/>
    <xf numFmtId="3" fontId="14" fillId="0" borderId="41" xfId="0" quotePrefix="1" applyNumberFormat="1" applyFont="1" applyBorder="1" applyAlignment="1">
      <alignment horizontal="right"/>
    </xf>
    <xf numFmtId="3" fontId="14" fillId="0" borderId="41" xfId="0" applyNumberFormat="1" applyFont="1" applyBorder="1"/>
    <xf numFmtId="3" fontId="14" fillId="0" borderId="41" xfId="0" applyNumberFormat="1" applyFont="1" applyFill="1" applyBorder="1"/>
    <xf numFmtId="0" fontId="14" fillId="0" borderId="41" xfId="0" applyFont="1" applyFill="1" applyBorder="1"/>
    <xf numFmtId="0" fontId="26" fillId="2" borderId="27" xfId="0" applyFont="1" applyFill="1" applyBorder="1" applyAlignment="1"/>
    <xf numFmtId="0" fontId="14" fillId="2" borderId="0" xfId="0" applyFont="1" applyFill="1" applyAlignment="1">
      <alignment horizontal="justify" vertical="top" wrapText="1"/>
    </xf>
    <xf numFmtId="0" fontId="14" fillId="2" borderId="0" xfId="0" applyFont="1" applyFill="1" applyAlignment="1">
      <alignment horizontal="justify" vertical="center" wrapText="1"/>
    </xf>
    <xf numFmtId="0" fontId="24" fillId="0" borderId="0" xfId="0" applyFont="1" applyAlignment="1">
      <alignment vertical="center" wrapText="1"/>
    </xf>
    <xf numFmtId="8" fontId="24" fillId="0" borderId="0" xfId="0" applyNumberFormat="1" applyFont="1" applyAlignment="1">
      <alignment vertical="center" wrapText="1"/>
    </xf>
    <xf numFmtId="0" fontId="35" fillId="2" borderId="0" xfId="0" applyFont="1" applyFill="1" applyAlignment="1">
      <alignment horizontal="justify" vertical="center"/>
    </xf>
    <xf numFmtId="0" fontId="11" fillId="2" borderId="0" xfId="0" applyFont="1" applyFill="1"/>
    <xf numFmtId="0" fontId="14" fillId="2" borderId="0" xfId="0" applyFont="1" applyFill="1" applyAlignment="1"/>
    <xf numFmtId="3" fontId="14" fillId="0" borderId="41" xfId="0" quotePrefix="1" applyNumberFormat="1" applyFont="1" applyFill="1" applyBorder="1" applyAlignment="1">
      <alignment horizontal="right"/>
    </xf>
    <xf numFmtId="0" fontId="15" fillId="2" borderId="0" xfId="2" applyFont="1" applyFill="1" applyBorder="1" applyAlignment="1">
      <alignment horizontal="left" vertical="center"/>
    </xf>
    <xf numFmtId="0" fontId="14" fillId="2" borderId="9" xfId="0" applyFont="1" applyFill="1" applyBorder="1" applyAlignment="1">
      <alignment horizontal="left" vertical="center"/>
    </xf>
    <xf numFmtId="0" fontId="15" fillId="2" borderId="11" xfId="0" applyFont="1" applyFill="1" applyBorder="1" applyAlignment="1">
      <alignment horizontal="right"/>
    </xf>
    <xf numFmtId="0" fontId="15" fillId="2" borderId="14" xfId="0" applyFont="1" applyFill="1" applyBorder="1" applyAlignment="1">
      <alignment horizontal="right"/>
    </xf>
    <xf numFmtId="0" fontId="14" fillId="7" borderId="0" xfId="0" applyFont="1" applyFill="1" applyBorder="1" applyAlignment="1">
      <alignment wrapText="1"/>
    </xf>
    <xf numFmtId="0" fontId="14" fillId="2" borderId="0" xfId="2" applyFont="1" applyFill="1" applyBorder="1" applyAlignment="1">
      <alignment vertical="center" wrapText="1"/>
    </xf>
    <xf numFmtId="0" fontId="26" fillId="2" borderId="0" xfId="0" applyFont="1" applyFill="1" applyBorder="1" applyAlignment="1">
      <alignment horizontal="right"/>
    </xf>
    <xf numFmtId="0" fontId="37" fillId="2" borderId="11" xfId="0" applyFont="1" applyFill="1" applyBorder="1" applyAlignment="1">
      <alignment horizontal="right"/>
    </xf>
    <xf numFmtId="0" fontId="37" fillId="2" borderId="11" xfId="0" applyFont="1" applyFill="1" applyBorder="1" applyAlignment="1">
      <alignment horizontal="left"/>
    </xf>
    <xf numFmtId="0" fontId="10" fillId="2" borderId="49" xfId="0" applyFont="1" applyFill="1" applyBorder="1"/>
    <xf numFmtId="0" fontId="11" fillId="6" borderId="50" xfId="0" applyFont="1" applyFill="1" applyBorder="1" applyAlignment="1">
      <alignment horizontal="left" vertical="center" wrapText="1"/>
    </xf>
    <xf numFmtId="3" fontId="10" fillId="6" borderId="7" xfId="0" applyNumberFormat="1" applyFont="1" applyFill="1" applyBorder="1" applyAlignment="1">
      <alignment horizontal="left" vertical="center"/>
    </xf>
    <xf numFmtId="3" fontId="10" fillId="6" borderId="33" xfId="0" applyNumberFormat="1" applyFont="1" applyFill="1" applyBorder="1" applyAlignment="1">
      <alignment horizontal="left" vertical="center"/>
    </xf>
    <xf numFmtId="0" fontId="39" fillId="2" borderId="8" xfId="0" applyFont="1" applyFill="1" applyBorder="1" applyAlignment="1">
      <alignment vertical="center" wrapText="1"/>
    </xf>
    <xf numFmtId="0" fontId="10" fillId="2" borderId="0" xfId="0" applyFont="1" applyFill="1" applyAlignment="1">
      <alignment wrapText="1"/>
    </xf>
    <xf numFmtId="0" fontId="11" fillId="2" borderId="0" xfId="0" applyFont="1" applyFill="1" applyAlignment="1">
      <alignment horizontal="justify" vertical="center" wrapText="1"/>
    </xf>
    <xf numFmtId="0" fontId="11" fillId="2" borderId="0" xfId="0" applyFont="1" applyFill="1" applyAlignment="1">
      <alignment horizontal="justify" vertical="center"/>
    </xf>
    <xf numFmtId="0" fontId="15" fillId="2" borderId="27" xfId="0" applyFont="1" applyFill="1" applyBorder="1" applyAlignment="1"/>
    <xf numFmtId="0" fontId="42" fillId="2" borderId="0" xfId="0" applyFont="1" applyFill="1" applyAlignment="1">
      <alignment horizontal="justify" vertical="center"/>
    </xf>
    <xf numFmtId="0" fontId="41" fillId="2" borderId="0" xfId="0" applyFont="1" applyFill="1" applyAlignment="1">
      <alignment horizontal="justify" vertical="center"/>
    </xf>
    <xf numFmtId="0" fontId="43" fillId="2" borderId="0" xfId="0" applyFont="1" applyFill="1" applyAlignment="1"/>
    <xf numFmtId="0" fontId="32" fillId="2" borderId="0" xfId="0" applyFont="1" applyFill="1" applyAlignment="1">
      <alignment horizontal="justify" vertical="center" wrapText="1"/>
    </xf>
    <xf numFmtId="0" fontId="44" fillId="2" borderId="0" xfId="0" applyFont="1" applyFill="1" applyAlignment="1">
      <alignment wrapText="1"/>
    </xf>
    <xf numFmtId="0" fontId="26" fillId="2" borderId="11" xfId="0" applyFont="1" applyFill="1" applyBorder="1" applyAlignment="1">
      <alignment horizontal="left"/>
    </xf>
    <xf numFmtId="0" fontId="10" fillId="2" borderId="57" xfId="0" applyFont="1" applyFill="1" applyBorder="1" applyAlignment="1">
      <alignment horizontal="center" vertical="top" wrapText="1"/>
    </xf>
    <xf numFmtId="0" fontId="14" fillId="0" borderId="64" xfId="0" applyFont="1" applyFill="1" applyBorder="1" applyAlignment="1">
      <alignment horizontal="left" vertical="center"/>
    </xf>
    <xf numFmtId="0" fontId="45" fillId="2" borderId="0" xfId="0" applyFont="1" applyFill="1"/>
    <xf numFmtId="0" fontId="46" fillId="2" borderId="0" xfId="0" applyFont="1" applyFill="1" applyAlignment="1">
      <alignment vertical="center"/>
    </xf>
    <xf numFmtId="0" fontId="37" fillId="2" borderId="11" xfId="0" applyFont="1" applyFill="1" applyBorder="1" applyAlignment="1">
      <alignment horizontal="left"/>
    </xf>
    <xf numFmtId="0" fontId="49" fillId="0" borderId="0" xfId="6" applyFont="1"/>
    <xf numFmtId="0" fontId="11" fillId="0" borderId="0" xfId="0" applyFont="1"/>
    <xf numFmtId="0" fontId="2" fillId="0" borderId="0" xfId="0" applyFont="1" applyAlignment="1"/>
    <xf numFmtId="0" fontId="0" fillId="0" borderId="0" xfId="0" applyAlignment="1"/>
    <xf numFmtId="0" fontId="15" fillId="0" borderId="0" xfId="0" applyFont="1"/>
    <xf numFmtId="0" fontId="14" fillId="2" borderId="41" xfId="0" applyFont="1" applyFill="1" applyBorder="1" applyAlignment="1">
      <alignment horizontal="center"/>
    </xf>
    <xf numFmtId="3" fontId="50" fillId="2" borderId="0" xfId="0" applyNumberFormat="1" applyFont="1" applyFill="1" applyBorder="1"/>
    <xf numFmtId="165" fontId="50" fillId="2" borderId="0" xfId="0" applyNumberFormat="1" applyFont="1" applyFill="1"/>
    <xf numFmtId="0" fontId="51" fillId="2" borderId="0" xfId="0" applyFont="1" applyFill="1" applyBorder="1"/>
    <xf numFmtId="3" fontId="51" fillId="2" borderId="0" xfId="0" applyNumberFormat="1" applyFont="1" applyFill="1" applyBorder="1"/>
    <xf numFmtId="2" fontId="14" fillId="2" borderId="0" xfId="0" applyNumberFormat="1" applyFont="1" applyFill="1" applyBorder="1"/>
    <xf numFmtId="0" fontId="15" fillId="2" borderId="0" xfId="2" applyFont="1" applyFill="1" applyBorder="1" applyAlignment="1">
      <alignment horizontal="left" vertical="center"/>
    </xf>
    <xf numFmtId="0" fontId="10" fillId="0" borderId="0" xfId="0" applyFont="1" applyFill="1" applyBorder="1" applyAlignment="1">
      <alignment vertical="center"/>
    </xf>
    <xf numFmtId="0" fontId="14" fillId="8" borderId="65" xfId="0" applyFont="1" applyFill="1" applyBorder="1" applyAlignment="1">
      <alignment horizontal="center" vertical="center" wrapText="1"/>
    </xf>
    <xf numFmtId="0" fontId="11" fillId="0" borderId="41" xfId="0" applyFont="1" applyBorder="1"/>
    <xf numFmtId="1" fontId="14" fillId="0" borderId="41" xfId="0" applyNumberFormat="1" applyFont="1" applyBorder="1"/>
    <xf numFmtId="0" fontId="52" fillId="0" borderId="0" xfId="0" applyFont="1"/>
    <xf numFmtId="0" fontId="24" fillId="2" borderId="0" xfId="0" applyFont="1" applyFill="1" applyAlignment="1">
      <alignment vertical="center" wrapText="1"/>
    </xf>
    <xf numFmtId="8" fontId="24" fillId="2" borderId="0" xfId="0" applyNumberFormat="1" applyFont="1" applyFill="1" applyAlignment="1">
      <alignment vertical="center" wrapText="1"/>
    </xf>
    <xf numFmtId="6" fontId="14" fillId="2" borderId="0" xfId="0" applyNumberFormat="1" applyFont="1" applyFill="1"/>
    <xf numFmtId="1" fontId="5" fillId="2" borderId="0" xfId="0" applyNumberFormat="1" applyFont="1" applyFill="1" applyBorder="1" applyAlignment="1">
      <alignment vertical="center"/>
    </xf>
    <xf numFmtId="165" fontId="11" fillId="2" borderId="9" xfId="0" applyNumberFormat="1" applyFont="1" applyFill="1" applyBorder="1" applyAlignment="1">
      <alignment horizontal="right" vertical="center"/>
    </xf>
    <xf numFmtId="165" fontId="10" fillId="6" borderId="34" xfId="0" applyNumberFormat="1" applyFont="1" applyFill="1" applyBorder="1" applyAlignment="1">
      <alignment horizontal="right" vertical="center"/>
    </xf>
    <xf numFmtId="0" fontId="53" fillId="2" borderId="53" xfId="0" applyFont="1" applyFill="1" applyBorder="1" applyAlignment="1">
      <alignment horizontal="right" vertical="center" indent="2"/>
    </xf>
    <xf numFmtId="3" fontId="53" fillId="2" borderId="32" xfId="0" applyNumberFormat="1" applyFont="1" applyFill="1" applyBorder="1" applyAlignment="1">
      <alignment horizontal="right" vertical="center"/>
    </xf>
    <xf numFmtId="3" fontId="53" fillId="2" borderId="9" xfId="0" applyNumberFormat="1" applyFont="1" applyFill="1" applyBorder="1" applyAlignment="1">
      <alignment horizontal="right" vertical="center"/>
    </xf>
    <xf numFmtId="165" fontId="53" fillId="2" borderId="9" xfId="0" applyNumberFormat="1" applyFont="1" applyFill="1" applyBorder="1" applyAlignment="1">
      <alignment horizontal="right" vertical="center"/>
    </xf>
    <xf numFmtId="3" fontId="53" fillId="2" borderId="29" xfId="0" applyNumberFormat="1" applyFont="1" applyFill="1" applyBorder="1" applyAlignment="1">
      <alignment horizontal="right" vertical="center"/>
    </xf>
    <xf numFmtId="0" fontId="14" fillId="0" borderId="0" xfId="0" applyFont="1" applyFill="1" applyAlignment="1">
      <alignment horizontal="justify" vertical="center" wrapText="1"/>
    </xf>
    <xf numFmtId="0" fontId="14" fillId="0" borderId="0" xfId="0" applyFont="1" applyFill="1" applyAlignment="1"/>
    <xf numFmtId="0" fontId="6" fillId="2" borderId="0" xfId="0" applyFont="1" applyFill="1" applyAlignment="1"/>
    <xf numFmtId="0" fontId="17" fillId="2" borderId="0" xfId="0" applyFont="1" applyFill="1" applyAlignment="1"/>
    <xf numFmtId="0" fontId="14" fillId="2" borderId="0" xfId="0" applyFont="1" applyFill="1" applyAlignment="1">
      <alignment horizontal="left"/>
    </xf>
    <xf numFmtId="0" fontId="5" fillId="2" borderId="0" xfId="0" applyFont="1" applyFill="1"/>
    <xf numFmtId="0" fontId="49" fillId="0" borderId="0" xfId="6" applyFont="1" applyAlignment="1">
      <alignment wrapText="1"/>
    </xf>
    <xf numFmtId="0" fontId="15" fillId="2" borderId="0" xfId="0" quotePrefix="1" applyFont="1" applyFill="1" applyBorder="1"/>
    <xf numFmtId="3" fontId="15" fillId="2" borderId="0" xfId="0" quotePrefix="1" applyNumberFormat="1" applyFont="1" applyFill="1" applyBorder="1"/>
    <xf numFmtId="0" fontId="15" fillId="2" borderId="0" xfId="2" applyFont="1" applyFill="1" applyBorder="1" applyAlignment="1">
      <alignment horizontal="left" vertical="center"/>
    </xf>
    <xf numFmtId="0" fontId="15" fillId="2" borderId="11" xfId="0" applyFont="1" applyFill="1" applyBorder="1" applyAlignment="1">
      <alignment horizontal="left"/>
    </xf>
    <xf numFmtId="3" fontId="14" fillId="2" borderId="41" xfId="0" applyNumberFormat="1" applyFont="1" applyFill="1" applyBorder="1"/>
    <xf numFmtId="0" fontId="14" fillId="2" borderId="41" xfId="0" applyFont="1" applyFill="1" applyBorder="1"/>
    <xf numFmtId="1" fontId="14" fillId="2" borderId="41" xfId="0" applyNumberFormat="1" applyFont="1" applyFill="1" applyBorder="1"/>
    <xf numFmtId="1" fontId="15" fillId="2" borderId="0" xfId="0" applyNumberFormat="1" applyFont="1" applyFill="1" applyBorder="1" applyAlignment="1">
      <alignment vertical="center"/>
    </xf>
    <xf numFmtId="0" fontId="14" fillId="2" borderId="55" xfId="0" applyFont="1" applyFill="1" applyBorder="1" applyAlignment="1">
      <alignment vertical="center"/>
    </xf>
    <xf numFmtId="1" fontId="14" fillId="0" borderId="0" xfId="0" applyNumberFormat="1" applyFont="1"/>
    <xf numFmtId="0" fontId="14" fillId="0" borderId="0" xfId="0" applyFont="1" applyAlignment="1">
      <alignment wrapText="1"/>
    </xf>
    <xf numFmtId="0" fontId="54" fillId="2" borderId="0" xfId="0" applyFont="1" applyFill="1" applyAlignment="1">
      <alignment horizontal="left"/>
    </xf>
    <xf numFmtId="0" fontId="54" fillId="2" borderId="0" xfId="0" applyFont="1" applyFill="1"/>
    <xf numFmtId="0" fontId="55" fillId="2" borderId="0" xfId="0" applyFont="1" applyFill="1"/>
    <xf numFmtId="0" fontId="55" fillId="2" borderId="0" xfId="0" applyFont="1" applyFill="1" applyAlignment="1">
      <alignment horizontal="left"/>
    </xf>
    <xf numFmtId="0" fontId="56" fillId="2" borderId="67" xfId="0" applyFont="1" applyFill="1" applyBorder="1" applyAlignment="1">
      <alignment horizontal="left"/>
    </xf>
    <xf numFmtId="0" fontId="56" fillId="2" borderId="68" xfId="0" applyFont="1" applyFill="1" applyBorder="1" applyAlignment="1">
      <alignment horizontal="left"/>
    </xf>
    <xf numFmtId="2" fontId="56" fillId="2" borderId="68" xfId="0" applyNumberFormat="1" applyFont="1" applyFill="1" applyBorder="1" applyAlignment="1">
      <alignment horizontal="center" vertical="center" wrapText="1"/>
    </xf>
    <xf numFmtId="2" fontId="56" fillId="2" borderId="69" xfId="0" applyNumberFormat="1" applyFont="1" applyFill="1" applyBorder="1" applyAlignment="1">
      <alignment horizontal="center" vertical="center" wrapText="1"/>
    </xf>
    <xf numFmtId="2" fontId="56" fillId="2" borderId="0" xfId="0" applyNumberFormat="1" applyFont="1" applyFill="1" applyAlignment="1">
      <alignment horizontal="center" vertical="center" wrapText="1"/>
    </xf>
    <xf numFmtId="0" fontId="57" fillId="2" borderId="0" xfId="0" applyFont="1" applyFill="1" applyAlignment="1">
      <alignment horizontal="center"/>
    </xf>
    <xf numFmtId="0" fontId="59" fillId="2" borderId="71" xfId="0" applyFont="1" applyFill="1" applyBorder="1" applyAlignment="1">
      <alignment horizontal="left"/>
    </xf>
    <xf numFmtId="3" fontId="59" fillId="2" borderId="71" xfId="0" applyNumberFormat="1" applyFont="1" applyFill="1" applyBorder="1" applyAlignment="1">
      <alignment horizontal="right" wrapText="1"/>
    </xf>
    <xf numFmtId="3" fontId="59" fillId="2" borderId="72" xfId="0" applyNumberFormat="1" applyFont="1" applyFill="1" applyBorder="1" applyAlignment="1">
      <alignment horizontal="right" wrapText="1"/>
    </xf>
    <xf numFmtId="3" fontId="59" fillId="2" borderId="0" xfId="0" applyNumberFormat="1" applyFont="1" applyFill="1" applyAlignment="1">
      <alignment horizontal="right" wrapText="1"/>
    </xf>
    <xf numFmtId="0" fontId="57" fillId="2" borderId="0" xfId="0" applyFont="1" applyFill="1"/>
    <xf numFmtId="3" fontId="57" fillId="2" borderId="0" xfId="0" applyNumberFormat="1" applyFont="1" applyFill="1"/>
    <xf numFmtId="0" fontId="55" fillId="2" borderId="74" xfId="0" applyFont="1" applyFill="1" applyBorder="1" applyAlignment="1">
      <alignment horizontal="left"/>
    </xf>
    <xf numFmtId="3" fontId="59" fillId="2" borderId="74" xfId="0" applyNumberFormat="1" applyFont="1" applyFill="1" applyBorder="1" applyAlignment="1">
      <alignment horizontal="right" wrapText="1"/>
    </xf>
    <xf numFmtId="3" fontId="59" fillId="2" borderId="75" xfId="0" applyNumberFormat="1" applyFont="1" applyFill="1" applyBorder="1" applyAlignment="1">
      <alignment horizontal="right" wrapText="1"/>
    </xf>
    <xf numFmtId="0" fontId="59" fillId="2" borderId="74" xfId="0" applyFont="1" applyFill="1" applyBorder="1" applyAlignment="1">
      <alignment horizontal="left"/>
    </xf>
    <xf numFmtId="3" fontId="59" fillId="2" borderId="74" xfId="0" applyNumberFormat="1" applyFont="1" applyFill="1" applyBorder="1"/>
    <xf numFmtId="3" fontId="59" fillId="2" borderId="75" xfId="0" applyNumberFormat="1" applyFont="1" applyFill="1" applyBorder="1"/>
    <xf numFmtId="3" fontId="59" fillId="2" borderId="0" xfId="0" applyNumberFormat="1" applyFont="1" applyFill="1"/>
    <xf numFmtId="2" fontId="55" fillId="2" borderId="0" xfId="0" applyNumberFormat="1" applyFont="1" applyFill="1" applyAlignment="1">
      <alignment horizontal="left"/>
    </xf>
    <xf numFmtId="1" fontId="55" fillId="2" borderId="0" xfId="0" applyNumberFormat="1" applyFont="1" applyFill="1"/>
    <xf numFmtId="3" fontId="55" fillId="2" borderId="0" xfId="0" applyNumberFormat="1" applyFont="1" applyFill="1"/>
    <xf numFmtId="0" fontId="60" fillId="2" borderId="0" xfId="0" applyFont="1" applyFill="1"/>
    <xf numFmtId="0" fontId="61" fillId="2" borderId="0" xfId="0" applyFont="1" applyFill="1"/>
    <xf numFmtId="0" fontId="60" fillId="2" borderId="0" xfId="2" applyFont="1" applyFill="1" applyBorder="1"/>
    <xf numFmtId="0" fontId="58" fillId="2" borderId="70" xfId="0" applyFont="1" applyFill="1" applyBorder="1" applyAlignment="1">
      <alignment vertical="center"/>
    </xf>
    <xf numFmtId="0" fontId="58" fillId="2" borderId="73" xfId="0" applyFont="1" applyFill="1" applyBorder="1" applyAlignment="1">
      <alignment vertical="center"/>
    </xf>
    <xf numFmtId="2" fontId="55" fillId="2" borderId="0" xfId="0" applyNumberFormat="1" applyFont="1" applyFill="1" applyBorder="1" applyAlignment="1">
      <alignment horizontal="left"/>
    </xf>
    <xf numFmtId="0" fontId="58" fillId="2" borderId="0" xfId="0" applyFont="1" applyFill="1" applyBorder="1" applyAlignment="1">
      <alignment vertical="center"/>
    </xf>
    <xf numFmtId="0" fontId="59" fillId="2" borderId="0" xfId="0" applyFont="1" applyFill="1" applyBorder="1" applyAlignment="1">
      <alignment horizontal="left"/>
    </xf>
    <xf numFmtId="3" fontId="59" fillId="2" borderId="0" xfId="0" applyNumberFormat="1" applyFont="1" applyFill="1" applyBorder="1"/>
    <xf numFmtId="3" fontId="57" fillId="2" borderId="0" xfId="0" applyNumberFormat="1" applyFont="1" applyFill="1" applyBorder="1"/>
    <xf numFmtId="0" fontId="15" fillId="6" borderId="12" xfId="0" applyFont="1" applyFill="1" applyBorder="1" applyAlignment="1">
      <alignment wrapText="1"/>
    </xf>
    <xf numFmtId="0" fontId="37" fillId="2" borderId="11" xfId="0" applyFont="1" applyFill="1" applyBorder="1" applyAlignment="1">
      <alignment horizontal="left"/>
    </xf>
    <xf numFmtId="0" fontId="15" fillId="2" borderId="0" xfId="2" applyFont="1" applyFill="1" applyBorder="1" applyAlignment="1">
      <alignment horizontal="left" vertical="center"/>
    </xf>
    <xf numFmtId="0" fontId="15" fillId="2" borderId="0" xfId="2" applyFont="1" applyFill="1" applyBorder="1" applyAlignment="1">
      <alignment horizontal="left" vertical="center" wrapText="1"/>
    </xf>
    <xf numFmtId="0" fontId="11" fillId="6" borderId="12"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14" fillId="6" borderId="13" xfId="0" applyFont="1" applyFill="1" applyBorder="1" applyAlignment="1">
      <alignment horizontal="center" vertical="center"/>
    </xf>
    <xf numFmtId="0" fontId="14" fillId="6" borderId="10" xfId="0" applyFont="1" applyFill="1" applyBorder="1" applyAlignment="1">
      <alignment horizontal="center" vertical="center"/>
    </xf>
    <xf numFmtId="0" fontId="15" fillId="2" borderId="0" xfId="0" applyFont="1" applyFill="1" applyBorder="1" applyAlignment="1">
      <alignment horizontal="justify" vertical="center" wrapText="1"/>
    </xf>
    <xf numFmtId="0" fontId="15" fillId="2" borderId="0" xfId="0" applyFont="1" applyFill="1" applyBorder="1" applyAlignment="1">
      <alignment horizontal="left" vertical="top" wrapText="1"/>
    </xf>
    <xf numFmtId="0" fontId="11" fillId="2" borderId="0" xfId="0" applyFont="1" applyFill="1" applyBorder="1" applyAlignment="1">
      <alignment horizontal="left" wrapText="1"/>
    </xf>
    <xf numFmtId="0" fontId="15" fillId="2" borderId="0" xfId="0" applyFont="1" applyFill="1" applyBorder="1" applyAlignment="1">
      <alignment horizontal="left" vertical="center" wrapText="1"/>
    </xf>
    <xf numFmtId="0" fontId="15" fillId="2" borderId="11" xfId="0" applyFont="1" applyFill="1" applyBorder="1" applyAlignment="1">
      <alignment horizontal="left"/>
    </xf>
    <xf numFmtId="0" fontId="7" fillId="2" borderId="0" xfId="0" applyFont="1" applyFill="1" applyBorder="1" applyAlignment="1">
      <alignment horizontal="justify" vertical="center" wrapText="1"/>
    </xf>
    <xf numFmtId="0" fontId="15" fillId="2" borderId="0" xfId="0" applyFont="1" applyFill="1" applyBorder="1" applyAlignment="1">
      <alignment horizontal="left" wrapText="1"/>
    </xf>
    <xf numFmtId="0" fontId="7" fillId="2" borderId="0" xfId="0" applyFont="1" applyFill="1" applyBorder="1" applyAlignment="1">
      <alignment horizontal="left" wrapText="1"/>
    </xf>
    <xf numFmtId="0" fontId="7" fillId="2" borderId="0" xfId="2" applyFont="1" applyFill="1" applyBorder="1" applyAlignment="1">
      <alignment horizontal="left" vertical="center" wrapText="1"/>
    </xf>
    <xf numFmtId="170" fontId="13" fillId="5" borderId="0" xfId="0" applyNumberFormat="1" applyFont="1" applyFill="1" applyBorder="1" applyAlignment="1">
      <alignment horizontal="center" vertical="center"/>
    </xf>
    <xf numFmtId="170" fontId="13" fillId="3" borderId="0" xfId="0" applyNumberFormat="1" applyFont="1" applyFill="1" applyBorder="1" applyAlignment="1">
      <alignment horizontal="center" vertical="center"/>
    </xf>
    <xf numFmtId="170" fontId="19" fillId="2" borderId="4" xfId="0" applyNumberFormat="1" applyFont="1" applyFill="1" applyBorder="1" applyAlignment="1">
      <alignment horizontal="center" vertical="center" wrapText="1"/>
    </xf>
    <xf numFmtId="170" fontId="19" fillId="2" borderId="5" xfId="0" applyNumberFormat="1" applyFont="1" applyFill="1" applyBorder="1" applyAlignment="1">
      <alignment horizontal="center" vertical="center" wrapText="1"/>
    </xf>
    <xf numFmtId="0" fontId="7" fillId="2" borderId="0" xfId="2" applyFont="1" applyFill="1" applyBorder="1" applyAlignment="1">
      <alignment horizontal="left" vertical="center"/>
    </xf>
    <xf numFmtId="169" fontId="13" fillId="2" borderId="0" xfId="3" applyNumberFormat="1" applyFont="1" applyFill="1" applyBorder="1" applyAlignment="1">
      <alignment horizontal="center" vertical="center" wrapText="1"/>
    </xf>
    <xf numFmtId="169" fontId="12" fillId="2" borderId="23" xfId="0" applyNumberFormat="1" applyFont="1" applyFill="1" applyBorder="1" applyAlignment="1">
      <alignment horizontal="center" vertical="center" textRotation="155"/>
    </xf>
    <xf numFmtId="169" fontId="12" fillId="2" borderId="21" xfId="0" applyNumberFormat="1" applyFont="1" applyFill="1" applyBorder="1" applyAlignment="1">
      <alignment horizontal="left" vertical="center" textRotation="65"/>
    </xf>
    <xf numFmtId="0" fontId="18" fillId="4" borderId="0" xfId="0" applyFont="1" applyFill="1" applyBorder="1" applyAlignment="1">
      <alignment horizontal="center" vertical="center"/>
    </xf>
    <xf numFmtId="169" fontId="13" fillId="2" borderId="0" xfId="3" applyNumberFormat="1" applyFont="1" applyFill="1" applyBorder="1" applyAlignment="1">
      <alignment horizontal="center" vertical="center"/>
    </xf>
    <xf numFmtId="0" fontId="19" fillId="2" borderId="6"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18" fillId="4" borderId="0" xfId="0" applyFont="1" applyFill="1" applyBorder="1" applyAlignment="1">
      <alignment horizontal="center" vertical="center" wrapText="1"/>
    </xf>
    <xf numFmtId="169" fontId="12" fillId="2" borderId="20" xfId="0" applyNumberFormat="1" applyFont="1" applyFill="1" applyBorder="1" applyAlignment="1">
      <alignment horizontal="center" vertical="center" textRotation="65"/>
    </xf>
    <xf numFmtId="169" fontId="12" fillId="2" borderId="22" xfId="0" applyNumberFormat="1" applyFont="1" applyFill="1" applyBorder="1" applyAlignment="1">
      <alignment horizontal="center" vertical="center" textRotation="155" wrapText="1"/>
    </xf>
    <xf numFmtId="0" fontId="15" fillId="2" borderId="0" xfId="0" applyFont="1" applyFill="1" applyBorder="1" applyAlignment="1">
      <alignment vertical="center" wrapText="1"/>
    </xf>
    <xf numFmtId="0" fontId="15" fillId="2" borderId="2" xfId="0" applyFont="1" applyFill="1" applyBorder="1" applyAlignment="1">
      <alignment wrapText="1"/>
    </xf>
    <xf numFmtId="0" fontId="15" fillId="2" borderId="0" xfId="0" applyFont="1" applyFill="1" applyBorder="1" applyAlignment="1">
      <alignment wrapText="1"/>
    </xf>
    <xf numFmtId="0" fontId="15" fillId="2" borderId="2" xfId="2" applyFont="1" applyFill="1" applyBorder="1" applyAlignment="1">
      <alignment horizontal="left" vertical="center" wrapText="1"/>
    </xf>
    <xf numFmtId="0" fontId="11" fillId="2" borderId="3" xfId="0" applyFont="1" applyFill="1" applyBorder="1" applyAlignment="1">
      <alignment horizontal="left" wrapText="1"/>
    </xf>
    <xf numFmtId="0" fontId="11" fillId="2" borderId="1" xfId="0" applyFont="1" applyFill="1" applyBorder="1" applyAlignment="1">
      <alignment horizontal="left" wrapText="1"/>
    </xf>
    <xf numFmtId="0" fontId="15" fillId="2" borderId="0" xfId="0" applyFont="1" applyFill="1" applyAlignment="1">
      <alignment horizontal="left" vertical="center" wrapText="1"/>
    </xf>
    <xf numFmtId="0" fontId="15" fillId="7" borderId="0" xfId="0" applyFont="1" applyFill="1" applyBorder="1" applyAlignment="1">
      <alignment horizontal="left" wrapText="1"/>
    </xf>
    <xf numFmtId="0" fontId="10" fillId="6" borderId="36"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37" xfId="0" applyFont="1" applyFill="1" applyBorder="1" applyAlignment="1">
      <alignment horizontal="center" vertical="center" wrapText="1"/>
    </xf>
    <xf numFmtId="0" fontId="11" fillId="6" borderId="38" xfId="0" applyFont="1" applyFill="1" applyBorder="1" applyAlignment="1">
      <alignment horizontal="center" vertical="top" wrapText="1"/>
    </xf>
    <xf numFmtId="0" fontId="11" fillId="6" borderId="39" xfId="0" applyFont="1" applyFill="1" applyBorder="1" applyAlignment="1">
      <alignment horizontal="center" vertical="top" wrapText="1"/>
    </xf>
    <xf numFmtId="0" fontId="11" fillId="6" borderId="28" xfId="0" applyFont="1" applyFill="1" applyBorder="1" applyAlignment="1">
      <alignment horizontal="right" vertical="top" wrapText="1"/>
    </xf>
    <xf numFmtId="0" fontId="11" fillId="6" borderId="30" xfId="0" applyFont="1" applyFill="1" applyBorder="1" applyAlignment="1">
      <alignment horizontal="right" vertical="top" wrapText="1"/>
    </xf>
    <xf numFmtId="0" fontId="11" fillId="6" borderId="40" xfId="0" applyFont="1" applyFill="1" applyBorder="1" applyAlignment="1">
      <alignment horizontal="right" vertical="top" wrapText="1"/>
    </xf>
    <xf numFmtId="0" fontId="11" fillId="6" borderId="31" xfId="0" applyFont="1" applyFill="1" applyBorder="1" applyAlignment="1">
      <alignment horizontal="right" vertical="top" wrapText="1"/>
    </xf>
    <xf numFmtId="0" fontId="14" fillId="6" borderId="13" xfId="0" applyFont="1" applyFill="1" applyBorder="1" applyAlignment="1">
      <alignment horizontal="right" vertical="top" wrapText="1"/>
    </xf>
    <xf numFmtId="0" fontId="14" fillId="6" borderId="10" xfId="0" applyFont="1" applyFill="1" applyBorder="1" applyAlignment="1">
      <alignment horizontal="right" vertical="top" wrapText="1"/>
    </xf>
    <xf numFmtId="0" fontId="14" fillId="2" borderId="0" xfId="0" applyFont="1" applyFill="1" applyBorder="1" applyAlignment="1">
      <alignment horizontal="left" vertical="center" wrapText="1"/>
    </xf>
    <xf numFmtId="0" fontId="14" fillId="2" borderId="11" xfId="0" applyFont="1" applyFill="1" applyBorder="1" applyAlignment="1">
      <alignment horizontal="left" wrapText="1"/>
    </xf>
    <xf numFmtId="0" fontId="15" fillId="2" borderId="48" xfId="0" applyFont="1" applyFill="1" applyBorder="1" applyAlignment="1">
      <alignment horizontal="left" wrapText="1"/>
    </xf>
    <xf numFmtId="0" fontId="16" fillId="2" borderId="0" xfId="0" applyFont="1" applyFill="1" applyBorder="1" applyAlignment="1">
      <alignment horizontal="left" vertical="center" wrapText="1"/>
    </xf>
    <xf numFmtId="0" fontId="11" fillId="2" borderId="0" xfId="0" applyFont="1" applyFill="1" applyBorder="1" applyAlignment="1">
      <alignment horizontal="left"/>
    </xf>
    <xf numFmtId="0" fontId="10" fillId="6" borderId="42" xfId="0" applyFont="1" applyFill="1" applyBorder="1" applyAlignment="1">
      <alignment horizontal="center" vertical="center"/>
    </xf>
    <xf numFmtId="0" fontId="10" fillId="6" borderId="43" xfId="0" applyFont="1" applyFill="1" applyBorder="1" applyAlignment="1">
      <alignment horizontal="center" vertical="center"/>
    </xf>
    <xf numFmtId="0" fontId="10" fillId="6" borderId="24" xfId="0" applyFont="1" applyFill="1" applyBorder="1" applyAlignment="1">
      <alignment horizontal="center" vertical="center"/>
    </xf>
    <xf numFmtId="0" fontId="10" fillId="6" borderId="25" xfId="0" applyFont="1" applyFill="1" applyBorder="1" applyAlignment="1">
      <alignment horizontal="center" vertical="center"/>
    </xf>
    <xf numFmtId="0" fontId="10" fillId="6" borderId="44" xfId="0" applyFont="1" applyFill="1" applyBorder="1" applyAlignment="1">
      <alignment horizontal="center" vertical="center"/>
    </xf>
    <xf numFmtId="0" fontId="10" fillId="6" borderId="16" xfId="0" applyFont="1" applyFill="1" applyBorder="1" applyAlignment="1">
      <alignment horizontal="center" vertical="center"/>
    </xf>
    <xf numFmtId="0" fontId="14" fillId="2" borderId="8" xfId="0" applyFont="1" applyFill="1" applyBorder="1" applyAlignment="1">
      <alignment horizontal="left" vertical="center" wrapText="1"/>
    </xf>
    <xf numFmtId="0" fontId="14" fillId="2" borderId="9" xfId="0" applyFont="1" applyFill="1" applyBorder="1" applyAlignment="1">
      <alignment horizontal="left" vertical="center" wrapText="1"/>
    </xf>
    <xf numFmtId="0" fontId="14" fillId="2" borderId="17" xfId="0" applyFont="1" applyFill="1" applyBorder="1" applyAlignment="1">
      <alignment horizontal="left" vertical="center" wrapText="1"/>
    </xf>
    <xf numFmtId="0" fontId="14" fillId="2" borderId="19" xfId="0" applyFont="1" applyFill="1" applyBorder="1" applyAlignment="1">
      <alignment horizontal="left" vertical="center" wrapText="1"/>
    </xf>
    <xf numFmtId="0" fontId="14" fillId="2" borderId="18" xfId="0" applyFont="1" applyFill="1" applyBorder="1" applyAlignment="1">
      <alignment horizontal="left" vertical="center" wrapText="1"/>
    </xf>
    <xf numFmtId="0" fontId="10" fillId="2" borderId="51"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52" xfId="0" applyFont="1" applyFill="1" applyBorder="1" applyAlignment="1">
      <alignment horizontal="center" vertical="center" wrapText="1"/>
    </xf>
    <xf numFmtId="0" fontId="10" fillId="2" borderId="53" xfId="0" applyFont="1" applyFill="1" applyBorder="1" applyAlignment="1">
      <alignment horizontal="center" vertical="center" wrapText="1"/>
    </xf>
    <xf numFmtId="0" fontId="10" fillId="2" borderId="59" xfId="0" applyFont="1" applyFill="1" applyBorder="1" applyAlignment="1">
      <alignment horizontal="center" vertical="center" wrapText="1"/>
    </xf>
    <xf numFmtId="0" fontId="10" fillId="2" borderId="60" xfId="0" applyFont="1" applyFill="1" applyBorder="1" applyAlignment="1">
      <alignment horizontal="center" vertical="center" wrapText="1"/>
    </xf>
    <xf numFmtId="0" fontId="10" fillId="2" borderId="61" xfId="0" applyFont="1" applyFill="1" applyBorder="1" applyAlignment="1">
      <alignment horizontal="center" vertical="center" wrapText="1"/>
    </xf>
    <xf numFmtId="0" fontId="10" fillId="2" borderId="62" xfId="0" applyFont="1" applyFill="1" applyBorder="1" applyAlignment="1">
      <alignment horizontal="center" vertical="center" wrapText="1"/>
    </xf>
    <xf numFmtId="0" fontId="14" fillId="2" borderId="56" xfId="0" applyFont="1" applyFill="1" applyBorder="1" applyAlignment="1">
      <alignment horizontal="center" vertical="center" wrapText="1"/>
    </xf>
    <xf numFmtId="0" fontId="14" fillId="2" borderId="54" xfId="0" applyFont="1" applyFill="1" applyBorder="1" applyAlignment="1">
      <alignment horizontal="center" vertical="center" wrapText="1"/>
    </xf>
    <xf numFmtId="0" fontId="14" fillId="2" borderId="17" xfId="0" applyFont="1" applyFill="1" applyBorder="1" applyAlignment="1">
      <alignment horizontal="left" vertical="top" wrapText="1"/>
    </xf>
    <xf numFmtId="0" fontId="14" fillId="2" borderId="19" xfId="0" applyFont="1" applyFill="1" applyBorder="1" applyAlignment="1">
      <alignment horizontal="left" vertical="top" wrapText="1"/>
    </xf>
    <xf numFmtId="0" fontId="14" fillId="2" borderId="18" xfId="0" applyFont="1" applyFill="1" applyBorder="1" applyAlignment="1">
      <alignment horizontal="left" vertical="top" wrapText="1"/>
    </xf>
    <xf numFmtId="0" fontId="14" fillId="2" borderId="17" xfId="0" applyFont="1" applyFill="1" applyBorder="1" applyAlignment="1">
      <alignment vertical="top" wrapText="1"/>
    </xf>
    <xf numFmtId="0" fontId="14" fillId="2" borderId="19" xfId="0" applyFont="1" applyFill="1" applyBorder="1" applyAlignment="1">
      <alignment vertical="top" wrapText="1"/>
    </xf>
    <xf numFmtId="0" fontId="14" fillId="2" borderId="18" xfId="0" applyFont="1" applyFill="1" applyBorder="1" applyAlignment="1">
      <alignment vertical="top" wrapText="1"/>
    </xf>
    <xf numFmtId="0" fontId="14" fillId="2" borderId="63" xfId="0" applyFont="1" applyFill="1" applyBorder="1" applyAlignment="1">
      <alignment horizontal="left" vertical="center" wrapText="1"/>
    </xf>
    <xf numFmtId="0" fontId="39" fillId="2" borderId="66" xfId="0" applyFont="1" applyFill="1" applyBorder="1" applyAlignment="1">
      <alignment horizontal="center" vertical="center" wrapText="1"/>
    </xf>
    <xf numFmtId="0" fontId="39" fillId="2" borderId="58" xfId="0" applyFont="1" applyFill="1" applyBorder="1" applyAlignment="1">
      <alignment horizontal="center" vertical="center" wrapText="1"/>
    </xf>
    <xf numFmtId="0" fontId="10" fillId="6" borderId="45" xfId="0" applyFont="1" applyFill="1" applyBorder="1" applyAlignment="1">
      <alignment horizontal="center" vertical="center"/>
    </xf>
    <xf numFmtId="0" fontId="10" fillId="6" borderId="47" xfId="0" applyFont="1" applyFill="1" applyBorder="1" applyAlignment="1">
      <alignment horizontal="center" vertical="center"/>
    </xf>
    <xf numFmtId="0" fontId="10" fillId="6" borderId="46" xfId="0" applyFont="1" applyFill="1" applyBorder="1" applyAlignment="1">
      <alignment horizontal="center" vertical="center"/>
    </xf>
    <xf numFmtId="0" fontId="11" fillId="6" borderId="45" xfId="0" applyFont="1" applyFill="1" applyBorder="1" applyAlignment="1">
      <alignment horizontal="center" vertical="center" wrapText="1"/>
    </xf>
    <xf numFmtId="0" fontId="11" fillId="6" borderId="47" xfId="0" applyFont="1" applyFill="1" applyBorder="1" applyAlignment="1">
      <alignment horizontal="center" vertical="center" wrapText="1"/>
    </xf>
    <xf numFmtId="0" fontId="11" fillId="6" borderId="41" xfId="0" applyFont="1" applyFill="1" applyBorder="1" applyAlignment="1">
      <alignment horizontal="center" vertical="center" wrapText="1"/>
    </xf>
    <xf numFmtId="0" fontId="10" fillId="6" borderId="41" xfId="0" applyFont="1" applyFill="1" applyBorder="1" applyAlignment="1">
      <alignment horizontal="center" vertical="center" wrapText="1"/>
    </xf>
    <xf numFmtId="0" fontId="11" fillId="6" borderId="46" xfId="0" applyFont="1" applyFill="1" applyBorder="1" applyAlignment="1">
      <alignment horizontal="center" vertical="center" wrapText="1"/>
    </xf>
    <xf numFmtId="0" fontId="10" fillId="6" borderId="45" xfId="0" applyFont="1" applyFill="1" applyBorder="1" applyAlignment="1">
      <alignment horizontal="center" vertical="center" wrapText="1"/>
    </xf>
    <xf numFmtId="0" fontId="10" fillId="6" borderId="47" xfId="0" applyFont="1" applyFill="1" applyBorder="1" applyAlignment="1">
      <alignment horizontal="center" vertical="center" wrapText="1"/>
    </xf>
    <xf numFmtId="0" fontId="10" fillId="6" borderId="46" xfId="0" applyFont="1" applyFill="1" applyBorder="1" applyAlignment="1">
      <alignment horizontal="center" vertical="center" wrapText="1"/>
    </xf>
    <xf numFmtId="0" fontId="26" fillId="2" borderId="11" xfId="0" applyFont="1" applyFill="1" applyBorder="1" applyAlignment="1">
      <alignment horizontal="left"/>
    </xf>
  </cellXfs>
  <cellStyles count="7">
    <cellStyle name="Lien hypertexte" xfId="6" builtinId="8"/>
    <cellStyle name="Milliers" xfId="1" builtinId="3"/>
    <cellStyle name="Normal" xfId="0" builtinId="0"/>
    <cellStyle name="Normal 2" xfId="4" xr:uid="{00000000-0005-0000-0000-000003000000}"/>
    <cellStyle name="Normal_Feuil1" xfId="2" xr:uid="{00000000-0005-0000-0000-000004000000}"/>
    <cellStyle name="Pourcentage" xfId="3" builtinId="5"/>
    <cellStyle name="Pourcentage 2" xfId="5" xr:uid="{00000000-0005-0000-0000-000006000000}"/>
  </cellStyles>
  <dxfs count="0"/>
  <tableStyles count="0" defaultTableStyle="TableStyleMedium2" defaultPivotStyle="PivotStyleLight16"/>
  <colors>
    <mruColors>
      <color rgb="FFFF3300"/>
      <color rgb="FF3333FF"/>
      <color rgb="FFCC0099"/>
      <color rgb="FF00339A"/>
      <color rgb="FFD7D7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927945706308098"/>
          <c:y val="5.5791776027996502E-2"/>
          <c:w val="0.6889444138433688"/>
          <c:h val="0.84033829104695246"/>
        </c:manualLayout>
      </c:layout>
      <c:scatterChart>
        <c:scatterStyle val="lineMarker"/>
        <c:varyColors val="0"/>
        <c:ser>
          <c:idx val="0"/>
          <c:order val="0"/>
          <c:tx>
            <c:strRef>
              <c:f>'Figure 2'!$H$2</c:f>
              <c:strCache>
                <c:ptCount val="1"/>
                <c:pt idx="0">
                  <c:v>1er décile (D1)</c:v>
                </c:pt>
              </c:strCache>
            </c:strRef>
          </c:tx>
          <c:spPr>
            <a:ln w="19050" cap="rnd">
              <a:noFill/>
              <a:round/>
            </a:ln>
            <a:effectLst/>
          </c:spPr>
          <c:marker>
            <c:symbol val="circle"/>
            <c:size val="5"/>
            <c:spPr>
              <a:solidFill>
                <a:schemeClr val="tx2">
                  <a:lumMod val="40000"/>
                  <a:lumOff val="60000"/>
                </a:schemeClr>
              </a:solidFill>
              <a:ln w="9525">
                <a:noFill/>
              </a:ln>
              <a:effectLst/>
            </c:spPr>
          </c:marker>
          <c:dLbls>
            <c:delete val="1"/>
          </c:dLbls>
          <c:errBars>
            <c:errDir val="x"/>
            <c:errBarType val="both"/>
            <c:errValType val="fixedVal"/>
            <c:noEndCap val="0"/>
            <c:val val="1"/>
            <c:spPr>
              <a:noFill/>
              <a:ln w="9525" cap="flat" cmpd="sng" algn="ctr">
                <a:solidFill>
                  <a:schemeClr val="tx1">
                    <a:lumMod val="65000"/>
                    <a:lumOff val="35000"/>
                  </a:schemeClr>
                </a:solidFill>
                <a:round/>
              </a:ln>
              <a:effectLst/>
            </c:spPr>
          </c:errBars>
          <c:xVal>
            <c:numRef>
              <c:f>'Figure 2'!$H$3:$H$10</c:f>
              <c:numCache>
                <c:formatCode>#,##0</c:formatCode>
                <c:ptCount val="8"/>
                <c:pt idx="0">
                  <c:v>2140</c:v>
                </c:pt>
                <c:pt idx="1">
                  <c:v>2310</c:v>
                </c:pt>
                <c:pt idx="2">
                  <c:v>2410</c:v>
                </c:pt>
                <c:pt idx="3">
                  <c:v>2570</c:v>
                </c:pt>
                <c:pt idx="4">
                  <c:v>2930</c:v>
                </c:pt>
              </c:numCache>
            </c:numRef>
          </c:xVal>
          <c:yVal>
            <c:numRef>
              <c:f>'Figure 2'!$M$3:$M$10</c:f>
              <c:numCache>
                <c:formatCode>General</c:formatCode>
                <c:ptCount val="8"/>
                <c:pt idx="0">
                  <c:v>5</c:v>
                </c:pt>
                <c:pt idx="1">
                  <c:v>4</c:v>
                </c:pt>
                <c:pt idx="2">
                  <c:v>3</c:v>
                </c:pt>
                <c:pt idx="3">
                  <c:v>2</c:v>
                </c:pt>
                <c:pt idx="4">
                  <c:v>1</c:v>
                </c:pt>
              </c:numCache>
            </c:numRef>
          </c:yVal>
          <c:smooth val="0"/>
          <c:extLst>
            <c:ext xmlns:c16="http://schemas.microsoft.com/office/drawing/2014/chart" uri="{C3380CC4-5D6E-409C-BE32-E72D297353CC}">
              <c16:uniqueId val="{00000000-018D-46E8-AFD6-2A4810A12C43}"/>
            </c:ext>
          </c:extLst>
        </c:ser>
        <c:ser>
          <c:idx val="1"/>
          <c:order val="1"/>
          <c:tx>
            <c:strRef>
              <c:f>'Figure 2'!$I$2</c:f>
              <c:strCache>
                <c:ptCount val="1"/>
                <c:pt idx="0">
                  <c:v>Médiane</c:v>
                </c:pt>
              </c:strCache>
            </c:strRef>
          </c:tx>
          <c:spPr>
            <a:ln w="25400" cap="rnd">
              <a:noFill/>
              <a:round/>
            </a:ln>
            <a:effectLst/>
          </c:spPr>
          <c:marker>
            <c:symbol val="circle"/>
            <c:size val="5"/>
            <c:spPr>
              <a:solidFill>
                <a:srgbClr val="00B050">
                  <a:alpha val="45000"/>
                </a:srgbClr>
              </a:solidFill>
              <a:ln w="9525">
                <a:noFill/>
              </a:ln>
              <a:effectLst/>
            </c:spPr>
          </c:marker>
          <c:dLbls>
            <c:delete val="1"/>
          </c:dLbls>
          <c:xVal>
            <c:numRef>
              <c:f>'Figure 2'!$I$3:$I$10</c:f>
              <c:numCache>
                <c:formatCode>#,##0</c:formatCode>
                <c:ptCount val="8"/>
                <c:pt idx="0">
                  <c:v>2770</c:v>
                </c:pt>
                <c:pt idx="1">
                  <c:v>3070</c:v>
                </c:pt>
                <c:pt idx="2">
                  <c:v>3130</c:v>
                </c:pt>
                <c:pt idx="3">
                  <c:v>3340</c:v>
                </c:pt>
                <c:pt idx="4">
                  <c:v>4030</c:v>
                </c:pt>
              </c:numCache>
            </c:numRef>
          </c:xVal>
          <c:yVal>
            <c:numRef>
              <c:f>'Figure 2'!$M$3:$M$10</c:f>
              <c:numCache>
                <c:formatCode>General</c:formatCode>
                <c:ptCount val="8"/>
                <c:pt idx="0">
                  <c:v>5</c:v>
                </c:pt>
                <c:pt idx="1">
                  <c:v>4</c:v>
                </c:pt>
                <c:pt idx="2">
                  <c:v>3</c:v>
                </c:pt>
                <c:pt idx="3">
                  <c:v>2</c:v>
                </c:pt>
                <c:pt idx="4">
                  <c:v>1</c:v>
                </c:pt>
              </c:numCache>
            </c:numRef>
          </c:yVal>
          <c:smooth val="0"/>
          <c:extLst>
            <c:ext xmlns:c16="http://schemas.microsoft.com/office/drawing/2014/chart" uri="{C3380CC4-5D6E-409C-BE32-E72D297353CC}">
              <c16:uniqueId val="{00000001-018D-46E8-AFD6-2A4810A12C43}"/>
            </c:ext>
          </c:extLst>
        </c:ser>
        <c:ser>
          <c:idx val="2"/>
          <c:order val="2"/>
          <c:tx>
            <c:strRef>
              <c:f>'Figure 2'!$J$2</c:f>
              <c:strCache>
                <c:ptCount val="1"/>
                <c:pt idx="0">
                  <c:v>Moyenne</c:v>
                </c:pt>
              </c:strCache>
            </c:strRef>
          </c:tx>
          <c:spPr>
            <a:ln w="25400" cap="rnd">
              <a:noFill/>
              <a:round/>
            </a:ln>
            <a:effectLst/>
          </c:spPr>
          <c:marker>
            <c:symbol val="circle"/>
            <c:size val="5"/>
            <c:spPr>
              <a:solidFill>
                <a:schemeClr val="accent6">
                  <a:lumMod val="75000"/>
                  <a:alpha val="50000"/>
                </a:schemeClr>
              </a:solidFill>
              <a:ln w="9525">
                <a:noFill/>
              </a:ln>
              <a:effectLst/>
            </c:spPr>
          </c:marker>
          <c:dLbls>
            <c:delete val="1"/>
          </c:dLbls>
          <c:xVal>
            <c:numRef>
              <c:f>'Figure 2'!$J$3:$J$10</c:f>
              <c:numCache>
                <c:formatCode>#,##0</c:formatCode>
                <c:ptCount val="8"/>
                <c:pt idx="0">
                  <c:v>2850</c:v>
                </c:pt>
                <c:pt idx="1">
                  <c:v>3130</c:v>
                </c:pt>
                <c:pt idx="2">
                  <c:v>3180</c:v>
                </c:pt>
                <c:pt idx="3">
                  <c:v>3390</c:v>
                </c:pt>
                <c:pt idx="4">
                  <c:v>4080</c:v>
                </c:pt>
              </c:numCache>
            </c:numRef>
          </c:xVal>
          <c:yVal>
            <c:numRef>
              <c:f>'Figure 2'!$M$3:$M$10</c:f>
              <c:numCache>
                <c:formatCode>General</c:formatCode>
                <c:ptCount val="8"/>
                <c:pt idx="0">
                  <c:v>5</c:v>
                </c:pt>
                <c:pt idx="1">
                  <c:v>4</c:v>
                </c:pt>
                <c:pt idx="2">
                  <c:v>3</c:v>
                </c:pt>
                <c:pt idx="3">
                  <c:v>2</c:v>
                </c:pt>
                <c:pt idx="4">
                  <c:v>1</c:v>
                </c:pt>
              </c:numCache>
            </c:numRef>
          </c:yVal>
          <c:smooth val="0"/>
          <c:extLst>
            <c:ext xmlns:c16="http://schemas.microsoft.com/office/drawing/2014/chart" uri="{C3380CC4-5D6E-409C-BE32-E72D297353CC}">
              <c16:uniqueId val="{00000002-018D-46E8-AFD6-2A4810A12C43}"/>
            </c:ext>
          </c:extLst>
        </c:ser>
        <c:ser>
          <c:idx val="3"/>
          <c:order val="3"/>
          <c:tx>
            <c:strRef>
              <c:f>'Figure 2'!$K$2</c:f>
              <c:strCache>
                <c:ptCount val="1"/>
                <c:pt idx="0">
                  <c:v>9e décile (D9)</c:v>
                </c:pt>
              </c:strCache>
            </c:strRef>
          </c:tx>
          <c:spPr>
            <a:ln w="25400" cap="rnd">
              <a:noFill/>
              <a:round/>
            </a:ln>
            <a:effectLst/>
          </c:spPr>
          <c:marker>
            <c:symbol val="circle"/>
            <c:size val="5"/>
            <c:spPr>
              <a:solidFill>
                <a:schemeClr val="accent1"/>
              </a:solidFill>
              <a:ln w="9525">
                <a:noFill/>
              </a:ln>
              <a:effectLst/>
            </c:spPr>
          </c:marker>
          <c:dLbls>
            <c:delete val="1"/>
          </c:dLbls>
          <c:errBars>
            <c:errDir val="x"/>
            <c:errBarType val="both"/>
            <c:errValType val="cust"/>
            <c:noEndCap val="1"/>
            <c:plus>
              <c:numRef>
                <c:f>'Figure 2'!$N$3:$N$10</c:f>
                <c:numCache>
                  <c:formatCode>General</c:formatCode>
                  <c:ptCount val="8"/>
                  <c:pt idx="0">
                    <c:v>-1520</c:v>
                  </c:pt>
                  <c:pt idx="1">
                    <c:v>-1690</c:v>
                  </c:pt>
                  <c:pt idx="2">
                    <c:v>-1580</c:v>
                  </c:pt>
                  <c:pt idx="3">
                    <c:v>-1700</c:v>
                  </c:pt>
                  <c:pt idx="4">
                    <c:v>-2340</c:v>
                  </c:pt>
                </c:numCache>
              </c:numRef>
            </c:plus>
            <c:minus>
              <c:numLit>
                <c:formatCode>General</c:formatCode>
                <c:ptCount val="1"/>
                <c:pt idx="0">
                  <c:v>1</c:v>
                </c:pt>
              </c:numLit>
            </c:minus>
            <c:spPr>
              <a:noFill/>
              <a:ln w="63500" cap="flat" cmpd="sng" algn="ctr">
                <a:solidFill>
                  <a:schemeClr val="accent1">
                    <a:lumMod val="20000"/>
                    <a:lumOff val="80000"/>
                  </a:schemeClr>
                </a:solidFill>
                <a:round/>
              </a:ln>
              <a:effectLst/>
            </c:spPr>
          </c:errBars>
          <c:xVal>
            <c:numRef>
              <c:f>'Figure 2'!$K$3:$K$10</c:f>
              <c:numCache>
                <c:formatCode>#,##0</c:formatCode>
                <c:ptCount val="8"/>
                <c:pt idx="0">
                  <c:v>3660</c:v>
                </c:pt>
                <c:pt idx="1">
                  <c:v>4000</c:v>
                </c:pt>
                <c:pt idx="2">
                  <c:v>3990</c:v>
                </c:pt>
                <c:pt idx="3">
                  <c:v>4270</c:v>
                </c:pt>
                <c:pt idx="4">
                  <c:v>5270</c:v>
                </c:pt>
              </c:numCache>
            </c:numRef>
          </c:xVal>
          <c:yVal>
            <c:numRef>
              <c:f>'Figure 2'!$M$3:$M$10</c:f>
              <c:numCache>
                <c:formatCode>General</c:formatCode>
                <c:ptCount val="8"/>
                <c:pt idx="0">
                  <c:v>5</c:v>
                </c:pt>
                <c:pt idx="1">
                  <c:v>4</c:v>
                </c:pt>
                <c:pt idx="2">
                  <c:v>3</c:v>
                </c:pt>
                <c:pt idx="3">
                  <c:v>2</c:v>
                </c:pt>
                <c:pt idx="4">
                  <c:v>1</c:v>
                </c:pt>
              </c:numCache>
            </c:numRef>
          </c:yVal>
          <c:smooth val="0"/>
          <c:extLst>
            <c:ext xmlns:c16="http://schemas.microsoft.com/office/drawing/2014/chart" uri="{C3380CC4-5D6E-409C-BE32-E72D297353CC}">
              <c16:uniqueId val="{00000003-018D-46E8-AFD6-2A4810A12C43}"/>
            </c:ext>
          </c:extLst>
        </c:ser>
        <c:ser>
          <c:idx val="4"/>
          <c:order val="4"/>
          <c:tx>
            <c:v>LABEL</c:v>
          </c:tx>
          <c:spPr>
            <a:ln w="25400" cap="rnd">
              <a:noFill/>
              <a:round/>
            </a:ln>
            <a:effectLst/>
          </c:spPr>
          <c:marker>
            <c:symbol val="none"/>
          </c:marker>
          <c:dLbls>
            <c:dLbl>
              <c:idx val="0"/>
              <c:tx>
                <c:rich>
                  <a:bodyPr/>
                  <a:lstStyle/>
                  <a:p>
                    <a:fld id="{170BCA9B-3FBA-44B1-9E19-BFC76E00838E}" type="CELLRANGE">
                      <a:rPr lang="en-US"/>
                      <a:pPr/>
                      <a:t>[PLAGECELL]</a:t>
                    </a:fld>
                    <a:endParaRPr lang="fr-FR"/>
                  </a:p>
                </c:rich>
              </c:tx>
              <c:dLblPos val="l"/>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018D-46E8-AFD6-2A4810A12C43}"/>
                </c:ext>
              </c:extLst>
            </c:dLbl>
            <c:dLbl>
              <c:idx val="1"/>
              <c:tx>
                <c:rich>
                  <a:bodyPr/>
                  <a:lstStyle/>
                  <a:p>
                    <a:fld id="{BB1F0192-B7B0-436F-8DA8-0CF2FA93FBEB}" type="CELLRANGE">
                      <a:rPr lang="fr-FR"/>
                      <a:pPr/>
                      <a:t>[PLAGECELL]</a:t>
                    </a:fld>
                    <a:endParaRPr lang="fr-FR"/>
                  </a:p>
                </c:rich>
              </c:tx>
              <c:dLblPos val="l"/>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018D-46E8-AFD6-2A4810A12C43}"/>
                </c:ext>
              </c:extLst>
            </c:dLbl>
            <c:dLbl>
              <c:idx val="2"/>
              <c:tx>
                <c:rich>
                  <a:bodyPr/>
                  <a:lstStyle/>
                  <a:p>
                    <a:fld id="{0DE7439E-5434-4551-A46B-B8D567008B8C}" type="CELLRANGE">
                      <a:rPr lang="fr-FR"/>
                      <a:pPr/>
                      <a:t>[PLAGECELL]</a:t>
                    </a:fld>
                    <a:endParaRPr lang="fr-FR"/>
                  </a:p>
                </c:rich>
              </c:tx>
              <c:dLblPos val="l"/>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018D-46E8-AFD6-2A4810A12C43}"/>
                </c:ext>
              </c:extLst>
            </c:dLbl>
            <c:dLbl>
              <c:idx val="3"/>
              <c:tx>
                <c:rich>
                  <a:bodyPr/>
                  <a:lstStyle/>
                  <a:p>
                    <a:fld id="{0260AACB-C719-43A5-BAB1-8F70D62B7963}" type="CELLRANGE">
                      <a:rPr lang="fr-FR"/>
                      <a:pPr/>
                      <a:t>[PLAGECELL]</a:t>
                    </a:fld>
                    <a:endParaRPr lang="fr-FR"/>
                  </a:p>
                </c:rich>
              </c:tx>
              <c:dLblPos val="l"/>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018D-46E8-AFD6-2A4810A12C43}"/>
                </c:ext>
              </c:extLst>
            </c:dLbl>
            <c:dLbl>
              <c:idx val="4"/>
              <c:tx>
                <c:rich>
                  <a:bodyPr/>
                  <a:lstStyle/>
                  <a:p>
                    <a:fld id="{562895AA-F385-45F1-9A8E-C03A734B9442}" type="CELLRANGE">
                      <a:rPr lang="fr-FR"/>
                      <a:pPr/>
                      <a:t>[PLAGECELL]</a:t>
                    </a:fld>
                    <a:endParaRPr lang="fr-FR"/>
                  </a:p>
                </c:rich>
              </c:tx>
              <c:dLblPos val="l"/>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018D-46E8-AFD6-2A4810A12C43}"/>
                </c:ext>
              </c:extLst>
            </c:dLbl>
            <c:dLbl>
              <c:idx val="5"/>
              <c:tx>
                <c:rich>
                  <a:bodyPr/>
                  <a:lstStyle/>
                  <a:p>
                    <a:endParaRPr lang="fr-FR"/>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18D-46E8-AFD6-2A4810A12C43}"/>
                </c:ext>
              </c:extLst>
            </c:dLbl>
            <c:dLbl>
              <c:idx val="6"/>
              <c:tx>
                <c:rich>
                  <a:bodyPr/>
                  <a:lstStyle/>
                  <a:p>
                    <a:endParaRPr lang="fr-FR"/>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18D-46E8-AFD6-2A4810A12C43}"/>
                </c:ext>
              </c:extLst>
            </c:dLbl>
            <c:dLbl>
              <c:idx val="7"/>
              <c:tx>
                <c:rich>
                  <a:bodyPr/>
                  <a:lstStyle/>
                  <a:p>
                    <a:endParaRPr lang="fr-FR"/>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18D-46E8-AFD6-2A4810A12C43}"/>
                </c:ext>
              </c:extLst>
            </c:dLbl>
            <c:spPr>
              <a:noFill/>
              <a:ln>
                <a:noFill/>
              </a:ln>
              <a:effectLst/>
            </c:spPr>
            <c:txPr>
              <a:bodyPr rot="0" spcFirstLastPara="1" vertOverflow="overflow" horzOverflow="overflow" vert="horz" wrap="square" lIns="36000" tIns="19050" rIns="36000" bIns="19050" anchor="ctr" anchorCtr="1">
                <a:spAutoFit/>
              </a:bodyPr>
              <a:lstStyle/>
              <a:p>
                <a:pPr>
                  <a:defRPr sz="800" b="0" i="0" u="none" strike="noStrike" kern="1200" baseline="0">
                    <a:solidFill>
                      <a:schemeClr val="tx1">
                        <a:lumMod val="75000"/>
                        <a:lumOff val="25000"/>
                      </a:schemeClr>
                    </a:solidFill>
                    <a:latin typeface="Calibri" panose="020F0502020204030204" pitchFamily="34" charset="0"/>
                    <a:ea typeface="Calibri" panose="020F0502020204030204" pitchFamily="34" charset="0"/>
                    <a:cs typeface="Calibri" panose="020F0502020204030204" pitchFamily="34" charset="0"/>
                  </a:defRPr>
                </a:pPr>
                <a:endParaRPr lang="fr-FR"/>
              </a:p>
            </c:txPr>
            <c:dLblPos val="l"/>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DataLabelsRange val="1"/>
                <c15:showLeaderLines val="1"/>
                <c15:leaderLines>
                  <c:spPr>
                    <a:ln w="9525" cap="flat" cmpd="sng" algn="ctr">
                      <a:solidFill>
                        <a:schemeClr val="tx1">
                          <a:lumMod val="35000"/>
                          <a:lumOff val="65000"/>
                        </a:schemeClr>
                      </a:solidFill>
                      <a:round/>
                    </a:ln>
                    <a:effectLst/>
                  </c:spPr>
                </c15:leaderLines>
              </c:ext>
            </c:extLst>
          </c:dLbls>
          <c:xVal>
            <c:numRef>
              <c:f>'Figure 2'!$O$3:$O$10</c:f>
              <c:numCache>
                <c:formatCode>General</c:formatCode>
                <c:ptCount val="8"/>
                <c:pt idx="0">
                  <c:v>2000</c:v>
                </c:pt>
                <c:pt idx="1">
                  <c:v>2000</c:v>
                </c:pt>
                <c:pt idx="2">
                  <c:v>2000</c:v>
                </c:pt>
                <c:pt idx="3">
                  <c:v>2000</c:v>
                </c:pt>
                <c:pt idx="4">
                  <c:v>2000</c:v>
                </c:pt>
              </c:numCache>
            </c:numRef>
          </c:xVal>
          <c:yVal>
            <c:numRef>
              <c:f>'Figure 2'!$M$3:$M$10</c:f>
              <c:numCache>
                <c:formatCode>General</c:formatCode>
                <c:ptCount val="8"/>
                <c:pt idx="0">
                  <c:v>5</c:v>
                </c:pt>
                <c:pt idx="1">
                  <c:v>4</c:v>
                </c:pt>
                <c:pt idx="2">
                  <c:v>3</c:v>
                </c:pt>
                <c:pt idx="3">
                  <c:v>2</c:v>
                </c:pt>
                <c:pt idx="4">
                  <c:v>1</c:v>
                </c:pt>
              </c:numCache>
            </c:numRef>
          </c:yVal>
          <c:smooth val="0"/>
          <c:extLst>
            <c:ext xmlns:c15="http://schemas.microsoft.com/office/drawing/2012/chart" uri="{02D57815-91ED-43cb-92C2-25804820EDAC}">
              <c15:datalabelsRange>
                <c15:f>'Figure 2'!$G$3:$G$10</c15:f>
                <c15:dlblRangeCache>
                  <c:ptCount val="8"/>
                  <c:pt idx="0">
                    <c:v>Professeurs des écoles</c:v>
                  </c:pt>
                  <c:pt idx="1">
                    <c:v>Professeurs certifiés</c:v>
                  </c:pt>
                  <c:pt idx="2">
                    <c:v>Professeurs d'EPS</c:v>
                  </c:pt>
                  <c:pt idx="3">
                    <c:v>Professeurs de lycée professionnel</c:v>
                  </c:pt>
                  <c:pt idx="4">
                    <c:v>Professeurs agrégés et de chaire supérieure</c:v>
                  </c:pt>
                </c15:dlblRangeCache>
              </c15:datalabelsRange>
            </c:ext>
            <c:ext xmlns:c16="http://schemas.microsoft.com/office/drawing/2014/chart" uri="{C3380CC4-5D6E-409C-BE32-E72D297353CC}">
              <c16:uniqueId val="{0000000C-018D-46E8-AFD6-2A4810A12C43}"/>
            </c:ext>
          </c:extLst>
        </c:ser>
        <c:dLbls>
          <c:dLblPos val="t"/>
          <c:showLegendKey val="0"/>
          <c:showVal val="1"/>
          <c:showCatName val="0"/>
          <c:showSerName val="0"/>
          <c:showPercent val="0"/>
          <c:showBubbleSize val="0"/>
        </c:dLbls>
        <c:axId val="34947472"/>
        <c:axId val="34946992"/>
      </c:scatterChart>
      <c:valAx>
        <c:axId val="34947472"/>
        <c:scaling>
          <c:orientation val="minMax"/>
          <c:min val="2000"/>
        </c:scaling>
        <c:delete val="0"/>
        <c:axPos val="b"/>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Calibri" panose="020F0502020204030204" pitchFamily="34" charset="0"/>
                <a:ea typeface="Calibri" panose="020F0502020204030204" pitchFamily="34" charset="0"/>
                <a:cs typeface="Calibri" panose="020F0502020204030204" pitchFamily="34" charset="0"/>
              </a:defRPr>
            </a:pPr>
            <a:endParaRPr lang="fr-FR"/>
          </a:p>
        </c:txPr>
        <c:crossAx val="34946992"/>
        <c:crosses val="autoZero"/>
        <c:crossBetween val="midCat"/>
        <c:majorUnit val="500"/>
      </c:valAx>
      <c:valAx>
        <c:axId val="34946992"/>
        <c:scaling>
          <c:orientation val="minMax"/>
        </c:scaling>
        <c:delete val="1"/>
        <c:axPos val="l"/>
        <c:numFmt formatCode="General" sourceLinked="1"/>
        <c:majorTickMark val="none"/>
        <c:minorTickMark val="none"/>
        <c:tickLblPos val="nextTo"/>
        <c:crossAx val="34947472"/>
        <c:crossesAt val="1500"/>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02271505052694"/>
          <c:y val="3.7913849004168595E-2"/>
          <c:w val="0.72438972302375249"/>
          <c:h val="0.71180062888178575"/>
        </c:manualLayout>
      </c:layout>
      <c:barChart>
        <c:barDir val="bar"/>
        <c:grouping val="percentStacked"/>
        <c:varyColors val="0"/>
        <c:ser>
          <c:idx val="0"/>
          <c:order val="0"/>
          <c:tx>
            <c:strRef>
              <c:f>'Figure 4'!$J$3</c:f>
              <c:strCache>
                <c:ptCount val="1"/>
                <c:pt idx="0">
                  <c:v>Baisse supérieure à 5 %</c:v>
                </c:pt>
              </c:strCache>
            </c:strRef>
          </c:tx>
          <c:spPr>
            <a:solidFill>
              <a:schemeClr val="accent3">
                <a:lumMod val="50000"/>
              </a:schemeClr>
            </a:solidFill>
            <a:ln>
              <a:solidFill>
                <a:schemeClr val="bg1"/>
              </a:solidFill>
            </a:ln>
          </c:spPr>
          <c:invertIfNegative val="0"/>
          <c:dLbls>
            <c:spPr>
              <a:noFill/>
              <a:ln w="25400">
                <a:noFill/>
              </a:ln>
            </c:spPr>
            <c:txPr>
              <a:bodyPr wrap="square" lIns="38100" tIns="19050" rIns="38100" bIns="19050" anchor="ctr">
                <a:spAutoFit/>
              </a:bodyPr>
              <a:lstStyle/>
              <a:p>
                <a:pPr>
                  <a:defRPr>
                    <a:solidFill>
                      <a:schemeClr val="bg1"/>
                    </a:solidFill>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4'!$K$2:$O$2</c:f>
              <c:strCache>
                <c:ptCount val="5"/>
                <c:pt idx="0">
                  <c:v>Ensemble</c:v>
                </c:pt>
                <c:pt idx="1">
                  <c:v>Professeurs des écoles </c:v>
                </c:pt>
                <c:pt idx="2">
                  <c:v>Professeurs certifiés et d'EPS</c:v>
                </c:pt>
                <c:pt idx="3">
                  <c:v>Professeurs de lycée professionnel</c:v>
                </c:pt>
                <c:pt idx="4">
                  <c:v>Professeurs agrégés et de chaire supérieure</c:v>
                </c:pt>
              </c:strCache>
            </c:strRef>
          </c:cat>
          <c:val>
            <c:numRef>
              <c:f>'Figure 4'!$K$3:$O$3</c:f>
              <c:numCache>
                <c:formatCode>#,##0</c:formatCode>
                <c:ptCount val="5"/>
                <c:pt idx="0">
                  <c:v>6.3770204162260775</c:v>
                </c:pt>
                <c:pt idx="1">
                  <c:v>5.0418680645380896</c:v>
                </c:pt>
                <c:pt idx="2">
                  <c:v>7.1684661950661202</c:v>
                </c:pt>
                <c:pt idx="3">
                  <c:v>6.7596442118165401</c:v>
                </c:pt>
                <c:pt idx="4">
                  <c:v>10.479241276297083</c:v>
                </c:pt>
              </c:numCache>
            </c:numRef>
          </c:val>
          <c:extLst>
            <c:ext xmlns:c16="http://schemas.microsoft.com/office/drawing/2014/chart" uri="{C3380CC4-5D6E-409C-BE32-E72D297353CC}">
              <c16:uniqueId val="{00000000-2F10-4641-AF31-57D4B583B951}"/>
            </c:ext>
          </c:extLst>
        </c:ser>
        <c:ser>
          <c:idx val="1"/>
          <c:order val="1"/>
          <c:tx>
            <c:strRef>
              <c:f>'Figure 4'!$J$4</c:f>
              <c:strCache>
                <c:ptCount val="1"/>
                <c:pt idx="0">
                  <c:v>Baisse de 1 % à 5 %</c:v>
                </c:pt>
              </c:strCache>
            </c:strRef>
          </c:tx>
          <c:spPr>
            <a:solidFill>
              <a:schemeClr val="accent3">
                <a:lumMod val="75000"/>
                <a:alpha val="70000"/>
              </a:schemeClr>
            </a:solidFill>
            <a:ln>
              <a:solidFill>
                <a:schemeClr val="bg1"/>
              </a:solidFill>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4'!$K$2:$O$2</c:f>
              <c:strCache>
                <c:ptCount val="5"/>
                <c:pt idx="0">
                  <c:v>Ensemble</c:v>
                </c:pt>
                <c:pt idx="1">
                  <c:v>Professeurs des écoles </c:v>
                </c:pt>
                <c:pt idx="2">
                  <c:v>Professeurs certifiés et d'EPS</c:v>
                </c:pt>
                <c:pt idx="3">
                  <c:v>Professeurs de lycée professionnel</c:v>
                </c:pt>
                <c:pt idx="4">
                  <c:v>Professeurs agrégés et de chaire supérieure</c:v>
                </c:pt>
              </c:strCache>
            </c:strRef>
          </c:cat>
          <c:val>
            <c:numRef>
              <c:f>'Figure 4'!$K$4:$O$4</c:f>
              <c:numCache>
                <c:formatCode>#,##0</c:formatCode>
                <c:ptCount val="5"/>
                <c:pt idx="0">
                  <c:v>6.7532480946534097</c:v>
                </c:pt>
                <c:pt idx="1">
                  <c:v>3.8692899448566958</c:v>
                </c:pt>
                <c:pt idx="2">
                  <c:v>8.7477074973455231</c:v>
                </c:pt>
                <c:pt idx="3">
                  <c:v>8.4093883027181029</c:v>
                </c:pt>
                <c:pt idx="4">
                  <c:v>13.153490380981516</c:v>
                </c:pt>
              </c:numCache>
            </c:numRef>
          </c:val>
          <c:extLst>
            <c:ext xmlns:c16="http://schemas.microsoft.com/office/drawing/2014/chart" uri="{C3380CC4-5D6E-409C-BE32-E72D297353CC}">
              <c16:uniqueId val="{00000001-2F10-4641-AF31-57D4B583B951}"/>
            </c:ext>
          </c:extLst>
        </c:ser>
        <c:ser>
          <c:idx val="2"/>
          <c:order val="2"/>
          <c:tx>
            <c:strRef>
              <c:f>'Figure 4'!$J$5</c:f>
              <c:strCache>
                <c:ptCount val="1"/>
                <c:pt idx="0">
                  <c:v>Stagnation</c:v>
                </c:pt>
              </c:strCache>
            </c:strRef>
          </c:tx>
          <c:spPr>
            <a:solidFill>
              <a:schemeClr val="bg1">
                <a:lumMod val="75000"/>
              </a:schemeClr>
            </a:solidFill>
            <a:ln>
              <a:solidFill>
                <a:schemeClr val="bg1"/>
              </a:solidFill>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4'!$K$2:$O$2</c:f>
              <c:strCache>
                <c:ptCount val="5"/>
                <c:pt idx="0">
                  <c:v>Ensemble</c:v>
                </c:pt>
                <c:pt idx="1">
                  <c:v>Professeurs des écoles </c:v>
                </c:pt>
                <c:pt idx="2">
                  <c:v>Professeurs certifiés et d'EPS</c:v>
                </c:pt>
                <c:pt idx="3">
                  <c:v>Professeurs de lycée professionnel</c:v>
                </c:pt>
                <c:pt idx="4">
                  <c:v>Professeurs agrégés et de chaire supérieure</c:v>
                </c:pt>
              </c:strCache>
            </c:strRef>
          </c:cat>
          <c:val>
            <c:numRef>
              <c:f>'Figure 4'!$K$5:$O$5</c:f>
              <c:numCache>
                <c:formatCode>#,##0</c:formatCode>
                <c:ptCount val="5"/>
                <c:pt idx="0">
                  <c:v>8.2305291847582609</c:v>
                </c:pt>
                <c:pt idx="1">
                  <c:v>6.137381714207911</c:v>
                </c:pt>
                <c:pt idx="2">
                  <c:v>9.9463588852576574</c:v>
                </c:pt>
                <c:pt idx="3">
                  <c:v>9.0189323041757063</c:v>
                </c:pt>
                <c:pt idx="4">
                  <c:v>12.059315780949124</c:v>
                </c:pt>
              </c:numCache>
            </c:numRef>
          </c:val>
          <c:extLst>
            <c:ext xmlns:c16="http://schemas.microsoft.com/office/drawing/2014/chart" uri="{C3380CC4-5D6E-409C-BE32-E72D297353CC}">
              <c16:uniqueId val="{00000002-2F10-4641-AF31-57D4B583B951}"/>
            </c:ext>
          </c:extLst>
        </c:ser>
        <c:ser>
          <c:idx val="3"/>
          <c:order val="3"/>
          <c:tx>
            <c:strRef>
              <c:f>'Figure 4'!$J$6</c:f>
              <c:strCache>
                <c:ptCount val="1"/>
                <c:pt idx="0">
                  <c:v>Hausse de 1 % à 5 %</c:v>
                </c:pt>
              </c:strCache>
            </c:strRef>
          </c:tx>
          <c:spPr>
            <a:solidFill>
              <a:schemeClr val="accent1">
                <a:alpha val="70000"/>
              </a:schemeClr>
            </a:solidFill>
            <a:ln>
              <a:solidFill>
                <a:schemeClr val="bg1"/>
              </a:solidFill>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4'!$K$2:$O$2</c:f>
              <c:strCache>
                <c:ptCount val="5"/>
                <c:pt idx="0">
                  <c:v>Ensemble</c:v>
                </c:pt>
                <c:pt idx="1">
                  <c:v>Professeurs des écoles </c:v>
                </c:pt>
                <c:pt idx="2">
                  <c:v>Professeurs certifiés et d'EPS</c:v>
                </c:pt>
                <c:pt idx="3">
                  <c:v>Professeurs de lycée professionnel</c:v>
                </c:pt>
                <c:pt idx="4">
                  <c:v>Professeurs agrégés et de chaire supérieure</c:v>
                </c:pt>
              </c:strCache>
            </c:strRef>
          </c:cat>
          <c:val>
            <c:numRef>
              <c:f>'Figure 4'!$K$6:$O$6</c:f>
              <c:numCache>
                <c:formatCode>#,##0</c:formatCode>
                <c:ptCount val="5"/>
                <c:pt idx="0">
                  <c:v>29.848643889011544</c:v>
                </c:pt>
                <c:pt idx="1">
                  <c:v>32.511675403363057</c:v>
                </c:pt>
                <c:pt idx="2">
                  <c:v>27.935092872212795</c:v>
                </c:pt>
                <c:pt idx="3">
                  <c:v>26.182233780000995</c:v>
                </c:pt>
                <c:pt idx="4">
                  <c:v>26.344772976766784</c:v>
                </c:pt>
              </c:numCache>
            </c:numRef>
          </c:val>
          <c:extLst>
            <c:ext xmlns:c16="http://schemas.microsoft.com/office/drawing/2014/chart" uri="{C3380CC4-5D6E-409C-BE32-E72D297353CC}">
              <c16:uniqueId val="{00000003-2F10-4641-AF31-57D4B583B951}"/>
            </c:ext>
          </c:extLst>
        </c:ser>
        <c:ser>
          <c:idx val="4"/>
          <c:order val="4"/>
          <c:tx>
            <c:strRef>
              <c:f>'Figure 4'!$J$7</c:f>
              <c:strCache>
                <c:ptCount val="1"/>
                <c:pt idx="0">
                  <c:v>Hausse supérieure à 5 %</c:v>
                </c:pt>
              </c:strCache>
            </c:strRef>
          </c:tx>
          <c:spPr>
            <a:solidFill>
              <a:schemeClr val="accent1">
                <a:lumMod val="75000"/>
              </a:schemeClr>
            </a:solidFill>
            <a:ln>
              <a:solidFill>
                <a:schemeClr val="bg1"/>
              </a:solidFill>
            </a:ln>
          </c:spPr>
          <c:invertIfNegative val="0"/>
          <c:dLbls>
            <c:spPr>
              <a:noFill/>
              <a:ln w="25400">
                <a:noFill/>
              </a:ln>
            </c:spPr>
            <c:txPr>
              <a:bodyPr wrap="square" lIns="38100" tIns="19050" rIns="38100" bIns="19050" anchor="ctr">
                <a:spAutoFit/>
              </a:bodyPr>
              <a:lstStyle/>
              <a:p>
                <a:pPr>
                  <a:defRPr>
                    <a:solidFill>
                      <a:schemeClr val="bg1"/>
                    </a:solidFill>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4'!$K$2:$O$2</c:f>
              <c:strCache>
                <c:ptCount val="5"/>
                <c:pt idx="0">
                  <c:v>Ensemble</c:v>
                </c:pt>
                <c:pt idx="1">
                  <c:v>Professeurs des écoles </c:v>
                </c:pt>
                <c:pt idx="2">
                  <c:v>Professeurs certifiés et d'EPS</c:v>
                </c:pt>
                <c:pt idx="3">
                  <c:v>Professeurs de lycée professionnel</c:v>
                </c:pt>
                <c:pt idx="4">
                  <c:v>Professeurs agrégés et de chaire supérieure</c:v>
                </c:pt>
              </c:strCache>
            </c:strRef>
          </c:cat>
          <c:val>
            <c:numRef>
              <c:f>'Figure 4'!$K$7:$O$7</c:f>
              <c:numCache>
                <c:formatCode>#,##0</c:formatCode>
                <c:ptCount val="5"/>
                <c:pt idx="0">
                  <c:v>48.790558415350709</c:v>
                </c:pt>
                <c:pt idx="1">
                  <c:v>52.439784873034242</c:v>
                </c:pt>
                <c:pt idx="2">
                  <c:v>46.202374550117902</c:v>
                </c:pt>
                <c:pt idx="3">
                  <c:v>49.629801401288653</c:v>
                </c:pt>
                <c:pt idx="4">
                  <c:v>37.963179585005491</c:v>
                </c:pt>
              </c:numCache>
            </c:numRef>
          </c:val>
          <c:extLst>
            <c:ext xmlns:c16="http://schemas.microsoft.com/office/drawing/2014/chart" uri="{C3380CC4-5D6E-409C-BE32-E72D297353CC}">
              <c16:uniqueId val="{00000004-2F10-4641-AF31-57D4B583B951}"/>
            </c:ext>
          </c:extLst>
        </c:ser>
        <c:dLbls>
          <c:showLegendKey val="0"/>
          <c:showVal val="0"/>
          <c:showCatName val="0"/>
          <c:showSerName val="0"/>
          <c:showPercent val="0"/>
          <c:showBubbleSize val="0"/>
        </c:dLbls>
        <c:gapWidth val="82"/>
        <c:overlap val="100"/>
        <c:axId val="66522112"/>
        <c:axId val="66138880"/>
      </c:barChart>
      <c:catAx>
        <c:axId val="66522112"/>
        <c:scaling>
          <c:orientation val="minMax"/>
        </c:scaling>
        <c:delete val="0"/>
        <c:axPos val="l"/>
        <c:numFmt formatCode="General" sourceLinked="0"/>
        <c:majorTickMark val="out"/>
        <c:minorTickMark val="none"/>
        <c:tickLblPos val="nextTo"/>
        <c:txPr>
          <a:bodyPr/>
          <a:lstStyle/>
          <a:p>
            <a:pPr>
              <a:defRPr sz="800"/>
            </a:pPr>
            <a:endParaRPr lang="fr-FR"/>
          </a:p>
        </c:txPr>
        <c:crossAx val="66138880"/>
        <c:crosses val="autoZero"/>
        <c:auto val="1"/>
        <c:lblAlgn val="ctr"/>
        <c:lblOffset val="100"/>
        <c:noMultiLvlLbl val="0"/>
      </c:catAx>
      <c:valAx>
        <c:axId val="66138880"/>
        <c:scaling>
          <c:orientation val="minMax"/>
        </c:scaling>
        <c:delete val="0"/>
        <c:axPos val="b"/>
        <c:majorGridlines>
          <c:spPr>
            <a:ln>
              <a:solidFill>
                <a:schemeClr val="bg1">
                  <a:lumMod val="85000"/>
                </a:schemeClr>
              </a:solidFill>
              <a:prstDash val="solid"/>
            </a:ln>
          </c:spPr>
        </c:majorGridlines>
        <c:numFmt formatCode="0\ %" sourceLinked="0"/>
        <c:majorTickMark val="out"/>
        <c:minorTickMark val="none"/>
        <c:tickLblPos val="nextTo"/>
        <c:crossAx val="66522112"/>
        <c:crosses val="autoZero"/>
        <c:crossBetween val="between"/>
      </c:valAx>
    </c:plotArea>
    <c:legend>
      <c:legendPos val="b"/>
      <c:layout>
        <c:manualLayout>
          <c:xMode val="edge"/>
          <c:yMode val="edge"/>
          <c:x val="3.8363071588528495E-2"/>
          <c:y val="0.88048092998276206"/>
          <c:w val="0.9"/>
          <c:h val="0.11192644003099354"/>
        </c:manualLayout>
      </c:layout>
      <c:overlay val="0"/>
      <c:txPr>
        <a:bodyPr/>
        <a:lstStyle/>
        <a:p>
          <a:pPr>
            <a:defRPr sz="800"/>
          </a:pPr>
          <a:endParaRPr lang="fr-FR"/>
        </a:p>
      </c:txPr>
    </c:legend>
    <c:plotVisOnly val="1"/>
    <c:dispBlanksAs val="gap"/>
    <c:showDLblsOverMax val="0"/>
  </c:chart>
  <c:spPr>
    <a:ln w="12700">
      <a:noFill/>
    </a:ln>
  </c:spPr>
  <c:txPr>
    <a:bodyPr/>
    <a:lstStyle/>
    <a:p>
      <a:pPr>
        <a:defRPr sz="1000">
          <a:latin typeface="Marianne" panose="02000000000000000000" pitchFamily="2" charset="0"/>
          <a:cs typeface="Arial" panose="020B0604020202020204" pitchFamily="34" charset="0"/>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02271505052694"/>
          <c:y val="3.7913849004168595E-2"/>
          <c:w val="0.72438972302375249"/>
          <c:h val="0.71180062888178575"/>
        </c:manualLayout>
      </c:layout>
      <c:barChart>
        <c:barDir val="bar"/>
        <c:grouping val="percentStacked"/>
        <c:varyColors val="0"/>
        <c:ser>
          <c:idx val="0"/>
          <c:order val="0"/>
          <c:tx>
            <c:strRef>
              <c:f>'Figure 10 - Web'!$J$3</c:f>
              <c:strCache>
                <c:ptCount val="1"/>
                <c:pt idx="0">
                  <c:v>Baisse supérieure à 5%</c:v>
                </c:pt>
              </c:strCache>
            </c:strRef>
          </c:tx>
          <c:spPr>
            <a:solidFill>
              <a:schemeClr val="accent3">
                <a:lumMod val="50000"/>
              </a:schemeClr>
            </a:solidFill>
            <a:ln>
              <a:solidFill>
                <a:schemeClr val="bg1"/>
              </a:solidFill>
            </a:ln>
          </c:spPr>
          <c:invertIfNegative val="0"/>
          <c:dLbls>
            <c:spPr>
              <a:noFill/>
              <a:ln w="25400">
                <a:noFill/>
              </a:ln>
            </c:spPr>
            <c:txPr>
              <a:bodyPr wrap="square" lIns="38100" tIns="19050" rIns="38100" bIns="19050" anchor="ctr">
                <a:spAutoFit/>
              </a:bodyPr>
              <a:lstStyle/>
              <a:p>
                <a:pPr>
                  <a:defRPr>
                    <a:solidFill>
                      <a:schemeClr val="bg1"/>
                    </a:solidFill>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10 - Web'!$K$2:$O$2</c:f>
              <c:strCache>
                <c:ptCount val="5"/>
                <c:pt idx="0">
                  <c:v>Ensemble</c:v>
                </c:pt>
                <c:pt idx="1">
                  <c:v>Professeurs des écoles </c:v>
                </c:pt>
                <c:pt idx="2">
                  <c:v>Professeurs certifiés
et d'EPS</c:v>
                </c:pt>
                <c:pt idx="3">
                  <c:v>Professeurs de lycée pro.</c:v>
                </c:pt>
                <c:pt idx="4">
                  <c:v>Professeurs agrégés et ch. sup.</c:v>
                </c:pt>
              </c:strCache>
            </c:strRef>
          </c:cat>
          <c:val>
            <c:numRef>
              <c:f>'Figure 10 - Web'!$K$3:$O$3</c:f>
              <c:numCache>
                <c:formatCode>#,##0</c:formatCode>
                <c:ptCount val="5"/>
                <c:pt idx="0">
                  <c:v>4.9264651769909786</c:v>
                </c:pt>
                <c:pt idx="1">
                  <c:v>4.0934032269044867</c:v>
                </c:pt>
                <c:pt idx="2">
                  <c:v>5.4682221210992985</c:v>
                </c:pt>
                <c:pt idx="3">
                  <c:v>5.0386762294403127</c:v>
                </c:pt>
                <c:pt idx="4">
                  <c:v>7.3496859646912727</c:v>
                </c:pt>
              </c:numCache>
            </c:numRef>
          </c:val>
          <c:extLst>
            <c:ext xmlns:c16="http://schemas.microsoft.com/office/drawing/2014/chart" uri="{C3380CC4-5D6E-409C-BE32-E72D297353CC}">
              <c16:uniqueId val="{00000000-B771-47CD-8E54-8AD45F925DAC}"/>
            </c:ext>
          </c:extLst>
        </c:ser>
        <c:ser>
          <c:idx val="1"/>
          <c:order val="1"/>
          <c:tx>
            <c:strRef>
              <c:f>'Figure 10 - Web'!$J$4</c:f>
              <c:strCache>
                <c:ptCount val="1"/>
                <c:pt idx="0">
                  <c:v>Baisse de 1% à 5%</c:v>
                </c:pt>
              </c:strCache>
            </c:strRef>
          </c:tx>
          <c:spPr>
            <a:solidFill>
              <a:schemeClr val="accent3">
                <a:lumMod val="75000"/>
                <a:alpha val="70000"/>
              </a:schemeClr>
            </a:solidFill>
            <a:ln>
              <a:solidFill>
                <a:schemeClr val="bg1"/>
              </a:solidFill>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10 - Web'!$K$2:$O$2</c:f>
              <c:strCache>
                <c:ptCount val="5"/>
                <c:pt idx="0">
                  <c:v>Ensemble</c:v>
                </c:pt>
                <c:pt idx="1">
                  <c:v>Professeurs des écoles </c:v>
                </c:pt>
                <c:pt idx="2">
                  <c:v>Professeurs certifiés
et d'EPS</c:v>
                </c:pt>
                <c:pt idx="3">
                  <c:v>Professeurs de lycée pro.</c:v>
                </c:pt>
                <c:pt idx="4">
                  <c:v>Professeurs agrégés et ch. sup.</c:v>
                </c:pt>
              </c:strCache>
            </c:strRef>
          </c:cat>
          <c:val>
            <c:numRef>
              <c:f>'Figure 10 - Web'!$K$4:$O$4</c:f>
              <c:numCache>
                <c:formatCode>#,##0</c:formatCode>
                <c:ptCount val="5"/>
                <c:pt idx="0">
                  <c:v>4.0004854550689384</c:v>
                </c:pt>
                <c:pt idx="1">
                  <c:v>2.4320239635101095</c:v>
                </c:pt>
                <c:pt idx="2">
                  <c:v>4.911126739199382</c:v>
                </c:pt>
                <c:pt idx="3">
                  <c:v>4.7454988156957585</c:v>
                </c:pt>
                <c:pt idx="4">
                  <c:v>8.6274227509133112</c:v>
                </c:pt>
              </c:numCache>
            </c:numRef>
          </c:val>
          <c:extLst>
            <c:ext xmlns:c16="http://schemas.microsoft.com/office/drawing/2014/chart" uri="{C3380CC4-5D6E-409C-BE32-E72D297353CC}">
              <c16:uniqueId val="{00000001-B771-47CD-8E54-8AD45F925DAC}"/>
            </c:ext>
          </c:extLst>
        </c:ser>
        <c:ser>
          <c:idx val="2"/>
          <c:order val="2"/>
          <c:tx>
            <c:strRef>
              <c:f>'Figure 10 - Web'!$J$5</c:f>
              <c:strCache>
                <c:ptCount val="1"/>
                <c:pt idx="0">
                  <c:v>Stagnation</c:v>
                </c:pt>
              </c:strCache>
            </c:strRef>
          </c:tx>
          <c:spPr>
            <a:solidFill>
              <a:schemeClr val="bg1">
                <a:lumMod val="75000"/>
              </a:schemeClr>
            </a:solidFill>
            <a:ln>
              <a:solidFill>
                <a:schemeClr val="bg1"/>
              </a:solidFill>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10 - Web'!$K$2:$O$2</c:f>
              <c:strCache>
                <c:ptCount val="5"/>
                <c:pt idx="0">
                  <c:v>Ensemble</c:v>
                </c:pt>
                <c:pt idx="1">
                  <c:v>Professeurs des écoles </c:v>
                </c:pt>
                <c:pt idx="2">
                  <c:v>Professeurs certifiés
et d'EPS</c:v>
                </c:pt>
                <c:pt idx="3">
                  <c:v>Professeurs de lycée pro.</c:v>
                </c:pt>
                <c:pt idx="4">
                  <c:v>Professeurs agrégés et ch. sup.</c:v>
                </c:pt>
              </c:strCache>
            </c:strRef>
          </c:cat>
          <c:val>
            <c:numRef>
              <c:f>'Figure 10 - Web'!$K$5:$O$5</c:f>
              <c:numCache>
                <c:formatCode>#,##0</c:formatCode>
                <c:ptCount val="5"/>
                <c:pt idx="0">
                  <c:v>4.2614175546233781</c:v>
                </c:pt>
                <c:pt idx="1">
                  <c:v>2.4200422084553068</c:v>
                </c:pt>
                <c:pt idx="2">
                  <c:v>5.6161143976061441</c:v>
                </c:pt>
                <c:pt idx="3">
                  <c:v>5.4560813608732381</c:v>
                </c:pt>
                <c:pt idx="4">
                  <c:v>7.7402055176633606</c:v>
                </c:pt>
              </c:numCache>
            </c:numRef>
          </c:val>
          <c:extLst>
            <c:ext xmlns:c16="http://schemas.microsoft.com/office/drawing/2014/chart" uri="{C3380CC4-5D6E-409C-BE32-E72D297353CC}">
              <c16:uniqueId val="{00000002-B771-47CD-8E54-8AD45F925DAC}"/>
            </c:ext>
          </c:extLst>
        </c:ser>
        <c:ser>
          <c:idx val="3"/>
          <c:order val="3"/>
          <c:tx>
            <c:strRef>
              <c:f>'Figure 10 - Web'!$J$6</c:f>
              <c:strCache>
                <c:ptCount val="1"/>
                <c:pt idx="0">
                  <c:v>Hausse de 1% à 5%</c:v>
                </c:pt>
              </c:strCache>
            </c:strRef>
          </c:tx>
          <c:spPr>
            <a:solidFill>
              <a:schemeClr val="accent1">
                <a:alpha val="70000"/>
              </a:schemeClr>
            </a:solidFill>
            <a:ln>
              <a:solidFill>
                <a:schemeClr val="bg1"/>
              </a:solidFill>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10 - Web'!$K$2:$O$2</c:f>
              <c:strCache>
                <c:ptCount val="5"/>
                <c:pt idx="0">
                  <c:v>Ensemble</c:v>
                </c:pt>
                <c:pt idx="1">
                  <c:v>Professeurs des écoles </c:v>
                </c:pt>
                <c:pt idx="2">
                  <c:v>Professeurs certifiés
et d'EPS</c:v>
                </c:pt>
                <c:pt idx="3">
                  <c:v>Professeurs de lycée pro.</c:v>
                </c:pt>
                <c:pt idx="4">
                  <c:v>Professeurs agrégés et ch. sup.</c:v>
                </c:pt>
              </c:strCache>
            </c:strRef>
          </c:cat>
          <c:val>
            <c:numRef>
              <c:f>'Figure 10 - Web'!$K$6:$O$6</c:f>
              <c:numCache>
                <c:formatCode>#,##0</c:formatCode>
                <c:ptCount val="5"/>
                <c:pt idx="0">
                  <c:v>22.676303466226656</c:v>
                </c:pt>
                <c:pt idx="1">
                  <c:v>22.083463816461297</c:v>
                </c:pt>
                <c:pt idx="2">
                  <c:v>23.190474220549099</c:v>
                </c:pt>
                <c:pt idx="3">
                  <c:v>21.208155963758635</c:v>
                </c:pt>
                <c:pt idx="4">
                  <c:v>25.300987996472728</c:v>
                </c:pt>
              </c:numCache>
            </c:numRef>
          </c:val>
          <c:extLst>
            <c:ext xmlns:c16="http://schemas.microsoft.com/office/drawing/2014/chart" uri="{C3380CC4-5D6E-409C-BE32-E72D297353CC}">
              <c16:uniqueId val="{00000003-B771-47CD-8E54-8AD45F925DAC}"/>
            </c:ext>
          </c:extLst>
        </c:ser>
        <c:ser>
          <c:idx val="4"/>
          <c:order val="4"/>
          <c:tx>
            <c:strRef>
              <c:f>'Figure 10 - Web'!$J$7</c:f>
              <c:strCache>
                <c:ptCount val="1"/>
                <c:pt idx="0">
                  <c:v>Hausse supérieure à 5%</c:v>
                </c:pt>
              </c:strCache>
            </c:strRef>
          </c:tx>
          <c:spPr>
            <a:solidFill>
              <a:schemeClr val="accent1">
                <a:lumMod val="75000"/>
              </a:schemeClr>
            </a:solidFill>
            <a:ln>
              <a:solidFill>
                <a:schemeClr val="bg1"/>
              </a:solidFill>
            </a:ln>
          </c:spPr>
          <c:invertIfNegative val="0"/>
          <c:dLbls>
            <c:spPr>
              <a:noFill/>
              <a:ln w="25400">
                <a:noFill/>
              </a:ln>
            </c:spPr>
            <c:txPr>
              <a:bodyPr wrap="square" lIns="38100" tIns="19050" rIns="38100" bIns="19050" anchor="ctr">
                <a:spAutoFit/>
              </a:bodyPr>
              <a:lstStyle/>
              <a:p>
                <a:pPr>
                  <a:defRPr>
                    <a:solidFill>
                      <a:schemeClr val="bg1"/>
                    </a:solidFill>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10 - Web'!$K$2:$O$2</c:f>
              <c:strCache>
                <c:ptCount val="5"/>
                <c:pt idx="0">
                  <c:v>Ensemble</c:v>
                </c:pt>
                <c:pt idx="1">
                  <c:v>Professeurs des écoles </c:v>
                </c:pt>
                <c:pt idx="2">
                  <c:v>Professeurs certifiés
et d'EPS</c:v>
                </c:pt>
                <c:pt idx="3">
                  <c:v>Professeurs de lycée pro.</c:v>
                </c:pt>
                <c:pt idx="4">
                  <c:v>Professeurs agrégés et ch. sup.</c:v>
                </c:pt>
              </c:strCache>
            </c:strRef>
          </c:cat>
          <c:val>
            <c:numRef>
              <c:f>'Figure 10 - Web'!$K$7:$O$7</c:f>
              <c:numCache>
                <c:formatCode>#,##0</c:formatCode>
                <c:ptCount val="5"/>
                <c:pt idx="0">
                  <c:v>64.135328347090052</c:v>
                </c:pt>
                <c:pt idx="1">
                  <c:v>68.971066784668807</c:v>
                </c:pt>
                <c:pt idx="2">
                  <c:v>60.814062521546077</c:v>
                </c:pt>
                <c:pt idx="3">
                  <c:v>63.551587630232056</c:v>
                </c:pt>
                <c:pt idx="4">
                  <c:v>50.981697770259323</c:v>
                </c:pt>
              </c:numCache>
            </c:numRef>
          </c:val>
          <c:extLst>
            <c:ext xmlns:c16="http://schemas.microsoft.com/office/drawing/2014/chart" uri="{C3380CC4-5D6E-409C-BE32-E72D297353CC}">
              <c16:uniqueId val="{00000004-B771-47CD-8E54-8AD45F925DAC}"/>
            </c:ext>
          </c:extLst>
        </c:ser>
        <c:dLbls>
          <c:showLegendKey val="0"/>
          <c:showVal val="0"/>
          <c:showCatName val="0"/>
          <c:showSerName val="0"/>
          <c:showPercent val="0"/>
          <c:showBubbleSize val="0"/>
        </c:dLbls>
        <c:gapWidth val="82"/>
        <c:overlap val="100"/>
        <c:axId val="66522112"/>
        <c:axId val="66138880"/>
      </c:barChart>
      <c:catAx>
        <c:axId val="66522112"/>
        <c:scaling>
          <c:orientation val="minMax"/>
        </c:scaling>
        <c:delete val="0"/>
        <c:axPos val="l"/>
        <c:numFmt formatCode="General" sourceLinked="0"/>
        <c:majorTickMark val="out"/>
        <c:minorTickMark val="none"/>
        <c:tickLblPos val="nextTo"/>
        <c:txPr>
          <a:bodyPr/>
          <a:lstStyle/>
          <a:p>
            <a:pPr>
              <a:defRPr sz="800"/>
            </a:pPr>
            <a:endParaRPr lang="fr-FR"/>
          </a:p>
        </c:txPr>
        <c:crossAx val="66138880"/>
        <c:crosses val="autoZero"/>
        <c:auto val="1"/>
        <c:lblAlgn val="ctr"/>
        <c:lblOffset val="100"/>
        <c:noMultiLvlLbl val="0"/>
      </c:catAx>
      <c:valAx>
        <c:axId val="66138880"/>
        <c:scaling>
          <c:orientation val="minMax"/>
        </c:scaling>
        <c:delete val="0"/>
        <c:axPos val="b"/>
        <c:majorGridlines>
          <c:spPr>
            <a:ln>
              <a:solidFill>
                <a:schemeClr val="bg1">
                  <a:lumMod val="85000"/>
                </a:schemeClr>
              </a:solidFill>
              <a:prstDash val="solid"/>
            </a:ln>
          </c:spPr>
        </c:majorGridlines>
        <c:numFmt formatCode="0%" sourceLinked="1"/>
        <c:majorTickMark val="out"/>
        <c:minorTickMark val="none"/>
        <c:tickLblPos val="nextTo"/>
        <c:crossAx val="66522112"/>
        <c:crosses val="autoZero"/>
        <c:crossBetween val="between"/>
      </c:valAx>
    </c:plotArea>
    <c:legend>
      <c:legendPos val="b"/>
      <c:layout>
        <c:manualLayout>
          <c:xMode val="edge"/>
          <c:yMode val="edge"/>
          <c:x val="3.8363071588528495E-2"/>
          <c:y val="0.88048092998276206"/>
          <c:w val="0.9"/>
          <c:h val="0.11192644003099354"/>
        </c:manualLayout>
      </c:layout>
      <c:overlay val="0"/>
      <c:txPr>
        <a:bodyPr/>
        <a:lstStyle/>
        <a:p>
          <a:pPr>
            <a:defRPr sz="800"/>
          </a:pPr>
          <a:endParaRPr lang="fr-FR"/>
        </a:p>
      </c:txPr>
    </c:legend>
    <c:plotVisOnly val="1"/>
    <c:dispBlanksAs val="gap"/>
    <c:showDLblsOverMax val="0"/>
  </c:chart>
  <c:spPr>
    <a:ln w="12700">
      <a:noFill/>
    </a:ln>
  </c:spPr>
  <c:txPr>
    <a:bodyPr/>
    <a:lstStyle/>
    <a:p>
      <a:pPr>
        <a:defRPr sz="1000">
          <a:latin typeface="Marianne" panose="02000000000000000000" pitchFamily="2" charset="0"/>
          <a:cs typeface="Arial" panose="020B0604020202020204" pitchFamily="34"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250781</xdr:colOff>
      <xdr:row>1</xdr:row>
      <xdr:rowOff>302601</xdr:rowOff>
    </xdr:from>
    <xdr:to>
      <xdr:col>3</xdr:col>
      <xdr:colOff>136770</xdr:colOff>
      <xdr:row>14</xdr:row>
      <xdr:rowOff>153664</xdr:rowOff>
    </xdr:to>
    <xdr:graphicFrame macro="">
      <xdr:nvGraphicFramePr>
        <xdr:cNvPr id="2" name="Graphique 1">
          <a:extLst>
            <a:ext uri="{FF2B5EF4-FFF2-40B4-BE49-F238E27FC236}">
              <a16:creationId xmlns:a16="http://schemas.microsoft.com/office/drawing/2014/main" id="{AF9C330F-3E4B-4439-BCAC-295E2DEBCA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0.26615</cdr:x>
      <cdr:y>0.10761</cdr:y>
    </cdr:from>
    <cdr:to>
      <cdr:x>0.36659</cdr:x>
      <cdr:y>0.16396</cdr:y>
    </cdr:to>
    <cdr:sp macro="" textlink="">
      <cdr:nvSpPr>
        <cdr:cNvPr id="2" name="ZoneTexte 1">
          <a:extLst xmlns:a="http://schemas.openxmlformats.org/drawingml/2006/main">
            <a:ext uri="{FF2B5EF4-FFF2-40B4-BE49-F238E27FC236}">
              <a16:creationId xmlns:a16="http://schemas.microsoft.com/office/drawing/2014/main" id="{DC0437E9-20D6-54F0-1F84-715841F9310A}"/>
            </a:ext>
          </a:extLst>
        </cdr:cNvPr>
        <cdr:cNvSpPr txBox="1"/>
      </cdr:nvSpPr>
      <cdr:spPr>
        <a:xfrm xmlns:a="http://schemas.openxmlformats.org/drawingml/2006/main">
          <a:off x="1622063" y="273947"/>
          <a:ext cx="612138" cy="143454"/>
        </a:xfrm>
        <a:prstGeom xmlns:a="http://schemas.openxmlformats.org/drawingml/2006/main" prst="rect">
          <a:avLst/>
        </a:prstGeom>
      </cdr:spPr>
      <cdr:txBody>
        <a:bodyPr xmlns:a="http://schemas.openxmlformats.org/drawingml/2006/main" vertOverflow="clip" wrap="square" lIns="72000" rtlCol="0" anchor="ctr" anchorCtr="1"/>
        <a:lstStyle xmlns:a="http://schemas.openxmlformats.org/drawingml/2006/main"/>
        <a:p xmlns:a="http://schemas.openxmlformats.org/drawingml/2006/main">
          <a:r>
            <a:rPr lang="fr-FR" sz="800" b="1">
              <a:solidFill>
                <a:schemeClr val="accent1">
                  <a:lumMod val="40000"/>
                  <a:lumOff val="60000"/>
                </a:schemeClr>
              </a:solidFill>
              <a:latin typeface="Calibri" panose="020F0502020204030204" pitchFamily="34" charset="0"/>
              <a:ea typeface="Calibri" panose="020F0502020204030204" pitchFamily="34" charset="0"/>
              <a:cs typeface="Calibri" panose="020F0502020204030204" pitchFamily="34" charset="0"/>
            </a:rPr>
            <a:t>1er décile</a:t>
          </a:r>
        </a:p>
      </cdr:txBody>
    </cdr:sp>
  </cdr:relSizeAnchor>
  <cdr:relSizeAnchor xmlns:cdr="http://schemas.openxmlformats.org/drawingml/2006/chartDrawing">
    <cdr:from>
      <cdr:x>0.56189</cdr:x>
      <cdr:y>0.1108</cdr:y>
    </cdr:from>
    <cdr:to>
      <cdr:x>0.66839</cdr:x>
      <cdr:y>0.16715</cdr:y>
    </cdr:to>
    <cdr:sp macro="" textlink="">
      <cdr:nvSpPr>
        <cdr:cNvPr id="3" name="ZoneTexte 1">
          <a:extLst xmlns:a="http://schemas.openxmlformats.org/drawingml/2006/main">
            <a:ext uri="{FF2B5EF4-FFF2-40B4-BE49-F238E27FC236}">
              <a16:creationId xmlns:a16="http://schemas.microsoft.com/office/drawing/2014/main" id="{6C945B10-6F9A-3F55-742C-3234FBE83DD8}"/>
            </a:ext>
          </a:extLst>
        </cdr:cNvPr>
        <cdr:cNvSpPr txBox="1"/>
      </cdr:nvSpPr>
      <cdr:spPr>
        <a:xfrm xmlns:a="http://schemas.openxmlformats.org/drawingml/2006/main">
          <a:off x="3419367" y="303768"/>
          <a:ext cx="648109" cy="154495"/>
        </a:xfrm>
        <a:prstGeom xmlns:a="http://schemas.openxmlformats.org/drawingml/2006/main" prst="rect">
          <a:avLst/>
        </a:prstGeom>
      </cdr:spPr>
      <cdr:txBody>
        <a:bodyPr xmlns:a="http://schemas.openxmlformats.org/drawingml/2006/main" wrap="square"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800" b="1">
              <a:solidFill>
                <a:schemeClr val="tx2"/>
              </a:solidFill>
              <a:latin typeface="Calibri" panose="020F0502020204030204" pitchFamily="34" charset="0"/>
              <a:ea typeface="Calibri" panose="020F0502020204030204" pitchFamily="34" charset="0"/>
              <a:cs typeface="Calibri" panose="020F0502020204030204" pitchFamily="34" charset="0"/>
            </a:rPr>
            <a:t>9e décile</a:t>
          </a:r>
        </a:p>
      </cdr:txBody>
    </cdr:sp>
  </cdr:relSizeAnchor>
  <cdr:relSizeAnchor xmlns:cdr="http://schemas.openxmlformats.org/drawingml/2006/chartDrawing">
    <cdr:from>
      <cdr:x>0.34981</cdr:x>
      <cdr:y>0.109</cdr:y>
    </cdr:from>
    <cdr:to>
      <cdr:x>0.44435</cdr:x>
      <cdr:y>0.16105</cdr:y>
    </cdr:to>
    <cdr:sp macro="" textlink="">
      <cdr:nvSpPr>
        <cdr:cNvPr id="4" name="ZoneTexte 1">
          <a:extLst xmlns:a="http://schemas.openxmlformats.org/drawingml/2006/main">
            <a:ext uri="{FF2B5EF4-FFF2-40B4-BE49-F238E27FC236}">
              <a16:creationId xmlns:a16="http://schemas.microsoft.com/office/drawing/2014/main" id="{8D56E0EB-6966-1CD9-6088-1F8530BA2B3C}"/>
            </a:ext>
          </a:extLst>
        </cdr:cNvPr>
        <cdr:cNvSpPr txBox="1"/>
      </cdr:nvSpPr>
      <cdr:spPr>
        <a:xfrm xmlns:a="http://schemas.openxmlformats.org/drawingml/2006/main">
          <a:off x="2131961" y="277486"/>
          <a:ext cx="576179" cy="132507"/>
        </a:xfrm>
        <a:prstGeom xmlns:a="http://schemas.openxmlformats.org/drawingml/2006/main" prst="rect">
          <a:avLst/>
        </a:prstGeom>
      </cdr:spPr>
      <cdr:txBody>
        <a:bodyPr xmlns:a="http://schemas.openxmlformats.org/drawingml/2006/main" wrap="square"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800" b="1">
              <a:solidFill>
                <a:srgbClr val="00B050">
                  <a:alpha val="45000"/>
                </a:srgbClr>
              </a:solidFill>
              <a:latin typeface="Calibri" panose="020F0502020204030204" pitchFamily="34" charset="0"/>
              <a:ea typeface="Calibri" panose="020F0502020204030204" pitchFamily="34" charset="0"/>
              <a:cs typeface="Calibri" panose="020F0502020204030204" pitchFamily="34" charset="0"/>
            </a:rPr>
            <a:t>Médiane</a:t>
          </a:r>
        </a:p>
      </cdr:txBody>
    </cdr:sp>
  </cdr:relSizeAnchor>
  <cdr:relSizeAnchor xmlns:cdr="http://schemas.openxmlformats.org/drawingml/2006/chartDrawing">
    <cdr:from>
      <cdr:x>0.41302</cdr:x>
      <cdr:y>0.10632</cdr:y>
    </cdr:from>
    <cdr:to>
      <cdr:x>0.51952</cdr:x>
      <cdr:y>0.16267</cdr:y>
    </cdr:to>
    <cdr:sp macro="" textlink="">
      <cdr:nvSpPr>
        <cdr:cNvPr id="5" name="ZoneTexte 1">
          <a:extLst xmlns:a="http://schemas.openxmlformats.org/drawingml/2006/main">
            <a:ext uri="{FF2B5EF4-FFF2-40B4-BE49-F238E27FC236}">
              <a16:creationId xmlns:a16="http://schemas.microsoft.com/office/drawing/2014/main" id="{0D0EADC1-587B-BE22-DFE6-5931E0249311}"/>
            </a:ext>
          </a:extLst>
        </cdr:cNvPr>
        <cdr:cNvSpPr txBox="1"/>
      </cdr:nvSpPr>
      <cdr:spPr>
        <a:xfrm xmlns:a="http://schemas.openxmlformats.org/drawingml/2006/main">
          <a:off x="2517202" y="270663"/>
          <a:ext cx="649071" cy="143454"/>
        </a:xfrm>
        <a:prstGeom xmlns:a="http://schemas.openxmlformats.org/drawingml/2006/main" prst="rect">
          <a:avLst/>
        </a:prstGeom>
      </cdr:spPr>
      <cdr:txBody>
        <a:bodyPr xmlns:a="http://schemas.openxmlformats.org/drawingml/2006/main" wrap="square" rtlCol="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800" b="1">
              <a:solidFill>
                <a:schemeClr val="accent6">
                  <a:alpha val="50000"/>
                </a:schemeClr>
              </a:solidFill>
              <a:latin typeface="Calibri" panose="020F0502020204030204" pitchFamily="34" charset="0"/>
              <a:ea typeface="Calibri" panose="020F0502020204030204" pitchFamily="34" charset="0"/>
              <a:cs typeface="Calibri" panose="020F0502020204030204" pitchFamily="34" charset="0"/>
            </a:rPr>
            <a:t>Moyenne</a:t>
          </a:r>
        </a:p>
      </cdr:txBody>
    </cdr:sp>
  </cdr:relSizeAnchor>
</c:userShapes>
</file>

<file path=xl/drawings/drawing3.xml><?xml version="1.0" encoding="utf-8"?>
<xdr:wsDr xmlns:xdr="http://schemas.openxmlformats.org/drawingml/2006/spreadsheetDrawing" xmlns:a="http://schemas.openxmlformats.org/drawingml/2006/main">
  <xdr:twoCellAnchor>
    <xdr:from>
      <xdr:col>4</xdr:col>
      <xdr:colOff>419100</xdr:colOff>
      <xdr:row>12</xdr:row>
      <xdr:rowOff>0</xdr:rowOff>
    </xdr:from>
    <xdr:to>
      <xdr:col>5</xdr:col>
      <xdr:colOff>0</xdr:colOff>
      <xdr:row>12</xdr:row>
      <xdr:rowOff>18150</xdr:rowOff>
    </xdr:to>
    <xdr:cxnSp macro="">
      <xdr:nvCxnSpPr>
        <xdr:cNvPr id="24" name="Connecteur droit 23">
          <a:extLst>
            <a:ext uri="{FF2B5EF4-FFF2-40B4-BE49-F238E27FC236}">
              <a16:creationId xmlns:a16="http://schemas.microsoft.com/office/drawing/2014/main" id="{00000000-0008-0000-0200-000018000000}"/>
            </a:ext>
          </a:extLst>
        </xdr:cNvPr>
        <xdr:cNvCxnSpPr/>
      </xdr:nvCxnSpPr>
      <xdr:spPr>
        <a:xfrm flipH="1">
          <a:off x="2895600" y="314325"/>
          <a:ext cx="9525" cy="2628000"/>
        </a:xfrm>
        <a:prstGeom prst="line">
          <a:avLst/>
        </a:prstGeom>
        <a:ln w="3175">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333375</xdr:colOff>
      <xdr:row>4</xdr:row>
      <xdr:rowOff>228600</xdr:rowOff>
    </xdr:from>
    <xdr:to>
      <xdr:col>8</xdr:col>
      <xdr:colOff>400050</xdr:colOff>
      <xdr:row>5</xdr:row>
      <xdr:rowOff>104775</xdr:rowOff>
    </xdr:to>
    <xdr:grpSp>
      <xdr:nvGrpSpPr>
        <xdr:cNvPr id="2424" name="Groupe 80">
          <a:extLst>
            <a:ext uri="{FF2B5EF4-FFF2-40B4-BE49-F238E27FC236}">
              <a16:creationId xmlns:a16="http://schemas.microsoft.com/office/drawing/2014/main" id="{00000000-0008-0000-0200-000078090000}"/>
            </a:ext>
          </a:extLst>
        </xdr:cNvPr>
        <xdr:cNvGrpSpPr>
          <a:grpSpLocks/>
        </xdr:cNvGrpSpPr>
      </xdr:nvGrpSpPr>
      <xdr:grpSpPr bwMode="auto">
        <a:xfrm>
          <a:off x="952500" y="1171575"/>
          <a:ext cx="3981450" cy="361950"/>
          <a:chOff x="947739" y="895351"/>
          <a:chExt cx="3881439" cy="881064"/>
        </a:xfrm>
      </xdr:grpSpPr>
      <xdr:sp macro="" textlink="">
        <xdr:nvSpPr>
          <xdr:cNvPr id="82" name="Arc 81">
            <a:extLst>
              <a:ext uri="{FF2B5EF4-FFF2-40B4-BE49-F238E27FC236}">
                <a16:creationId xmlns:a16="http://schemas.microsoft.com/office/drawing/2014/main" id="{00000000-0008-0000-0200-000052000000}"/>
              </a:ext>
            </a:extLst>
          </xdr:cNvPr>
          <xdr:cNvSpPr/>
        </xdr:nvSpPr>
        <xdr:spPr>
          <a:xfrm rot="16200000">
            <a:off x="2019759" y="-176669"/>
            <a:ext cx="881064" cy="3025102"/>
          </a:xfrm>
          <a:prstGeom prst="arc">
            <a:avLst>
              <a:gd name="adj1" fmla="val 16093105"/>
              <a:gd name="adj2" fmla="val 0"/>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fr-FR"/>
          </a:p>
        </xdr:txBody>
      </xdr:sp>
      <xdr:sp macro="" textlink="">
        <xdr:nvSpPr>
          <xdr:cNvPr id="83" name="Arc 82">
            <a:extLst>
              <a:ext uri="{FF2B5EF4-FFF2-40B4-BE49-F238E27FC236}">
                <a16:creationId xmlns:a16="http://schemas.microsoft.com/office/drawing/2014/main" id="{00000000-0008-0000-0200-000053000000}"/>
              </a:ext>
            </a:extLst>
          </xdr:cNvPr>
          <xdr:cNvSpPr/>
        </xdr:nvSpPr>
        <xdr:spPr>
          <a:xfrm rot="5400000" flipH="1">
            <a:off x="2876095" y="-176669"/>
            <a:ext cx="881064" cy="3025102"/>
          </a:xfrm>
          <a:prstGeom prst="arc">
            <a:avLst>
              <a:gd name="adj1" fmla="val 16093105"/>
              <a:gd name="adj2" fmla="val 0"/>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fr-FR"/>
          </a:p>
        </xdr:txBody>
      </xdr:sp>
    </xdr:grpSp>
    <xdr:clientData/>
  </xdr:twoCellAnchor>
  <xdr:twoCellAnchor>
    <xdr:from>
      <xdr:col>4</xdr:col>
      <xdr:colOff>9525</xdr:colOff>
      <xdr:row>4</xdr:row>
      <xdr:rowOff>0</xdr:rowOff>
    </xdr:from>
    <xdr:to>
      <xdr:col>5</xdr:col>
      <xdr:colOff>411126</xdr:colOff>
      <xdr:row>4</xdr:row>
      <xdr:rowOff>247650</xdr:rowOff>
    </xdr:to>
    <xdr:sp macro="" textlink="">
      <xdr:nvSpPr>
        <xdr:cNvPr id="31" name="Flèche courbée vers le bas 30">
          <a:extLst>
            <a:ext uri="{FF2B5EF4-FFF2-40B4-BE49-F238E27FC236}">
              <a16:creationId xmlns:a16="http://schemas.microsoft.com/office/drawing/2014/main" id="{00000000-0008-0000-0200-00001F000000}"/>
            </a:ext>
          </a:extLst>
        </xdr:cNvPr>
        <xdr:cNvSpPr/>
      </xdr:nvSpPr>
      <xdr:spPr>
        <a:xfrm>
          <a:off x="2533650" y="695325"/>
          <a:ext cx="830226" cy="247650"/>
        </a:xfrm>
        <a:prstGeom prst="curvedDownArrow">
          <a:avLst/>
        </a:prstGeom>
        <a:solidFill>
          <a:schemeClr val="bg1">
            <a:lumMod val="75000"/>
          </a:schemeClr>
        </a:solid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4</xdr:col>
      <xdr:colOff>9525</xdr:colOff>
      <xdr:row>6</xdr:row>
      <xdr:rowOff>152400</xdr:rowOff>
    </xdr:from>
    <xdr:to>
      <xdr:col>5</xdr:col>
      <xdr:colOff>424857</xdr:colOff>
      <xdr:row>6</xdr:row>
      <xdr:rowOff>205739</xdr:rowOff>
    </xdr:to>
    <xdr:sp macro="" textlink="">
      <xdr:nvSpPr>
        <xdr:cNvPr id="33" name="Flèche droite 32">
          <a:extLst>
            <a:ext uri="{FF2B5EF4-FFF2-40B4-BE49-F238E27FC236}">
              <a16:creationId xmlns:a16="http://schemas.microsoft.com/office/drawing/2014/main" id="{00000000-0008-0000-0200-000021000000}"/>
            </a:ext>
          </a:extLst>
        </xdr:cNvPr>
        <xdr:cNvSpPr/>
      </xdr:nvSpPr>
      <xdr:spPr>
        <a:xfrm>
          <a:off x="2533650" y="1695450"/>
          <a:ext cx="843957" cy="53339"/>
        </a:xfrm>
        <a:prstGeom prst="rightArrow">
          <a:avLst/>
        </a:prstGeom>
        <a:solidFill>
          <a:schemeClr val="bg1">
            <a:lumMod val="75000"/>
          </a:schemeClr>
        </a:solidFill>
        <a:ln w="31750" cmpd="thickThin">
          <a:solidFill>
            <a:schemeClr val="tx2"/>
          </a:solidFill>
          <a:roun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4</xdr:col>
      <xdr:colOff>0</xdr:colOff>
      <xdr:row>9</xdr:row>
      <xdr:rowOff>0</xdr:rowOff>
    </xdr:from>
    <xdr:to>
      <xdr:col>5</xdr:col>
      <xdr:colOff>395490</xdr:colOff>
      <xdr:row>10</xdr:row>
      <xdr:rowOff>85725</xdr:rowOff>
    </xdr:to>
    <xdr:sp macro="" textlink="">
      <xdr:nvSpPr>
        <xdr:cNvPr id="35" name="Flèche courbée vers le bas 34">
          <a:extLst>
            <a:ext uri="{FF2B5EF4-FFF2-40B4-BE49-F238E27FC236}">
              <a16:creationId xmlns:a16="http://schemas.microsoft.com/office/drawing/2014/main" id="{00000000-0008-0000-0200-000023000000}"/>
            </a:ext>
          </a:extLst>
        </xdr:cNvPr>
        <xdr:cNvSpPr/>
      </xdr:nvSpPr>
      <xdr:spPr>
        <a:xfrm>
          <a:off x="2524125" y="2352675"/>
          <a:ext cx="824115" cy="247650"/>
        </a:xfrm>
        <a:prstGeom prst="curvedDownArrow">
          <a:avLst/>
        </a:prstGeom>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8</xdr:col>
      <xdr:colOff>0</xdr:colOff>
      <xdr:row>0</xdr:row>
      <xdr:rowOff>0</xdr:rowOff>
    </xdr:from>
    <xdr:ext cx="184731" cy="264560"/>
    <xdr:sp macro="" textlink="">
      <xdr:nvSpPr>
        <xdr:cNvPr id="3" name="ZoneTexte 2">
          <a:extLst>
            <a:ext uri="{FF2B5EF4-FFF2-40B4-BE49-F238E27FC236}">
              <a16:creationId xmlns:a16="http://schemas.microsoft.com/office/drawing/2014/main" id="{00000000-0008-0000-0300-000003000000}"/>
            </a:ext>
          </a:extLst>
        </xdr:cNvPr>
        <xdr:cNvSpPr txBox="1"/>
      </xdr:nvSpPr>
      <xdr:spPr>
        <a:xfrm>
          <a:off x="63531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a:p>
      </xdr:txBody>
    </xdr:sp>
    <xdr:clientData/>
  </xdr:oneCellAnchor>
  <xdr:twoCellAnchor>
    <xdr:from>
      <xdr:col>0</xdr:col>
      <xdr:colOff>0</xdr:colOff>
      <xdr:row>2</xdr:row>
      <xdr:rowOff>0</xdr:rowOff>
    </xdr:from>
    <xdr:to>
      <xdr:col>7</xdr:col>
      <xdr:colOff>19050</xdr:colOff>
      <xdr:row>16</xdr:row>
      <xdr:rowOff>161925</xdr:rowOff>
    </xdr:to>
    <xdr:graphicFrame macro="">
      <xdr:nvGraphicFramePr>
        <xdr:cNvPr id="2" name="Graphique 1">
          <a:extLst>
            <a:ext uri="{FF2B5EF4-FFF2-40B4-BE49-F238E27FC236}">
              <a16:creationId xmlns:a16="http://schemas.microsoft.com/office/drawing/2014/main" id="{FDF68F34-3AD9-4EC2-A4D8-4106E859D9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8</xdr:col>
      <xdr:colOff>0</xdr:colOff>
      <xdr:row>17</xdr:row>
      <xdr:rowOff>0</xdr:rowOff>
    </xdr:from>
    <xdr:ext cx="184731" cy="264560"/>
    <xdr:sp macro="" textlink="">
      <xdr:nvSpPr>
        <xdr:cNvPr id="4" name="ZoneTexte 3">
          <a:extLst>
            <a:ext uri="{FF2B5EF4-FFF2-40B4-BE49-F238E27FC236}">
              <a16:creationId xmlns:a16="http://schemas.microsoft.com/office/drawing/2014/main" id="{5FD09D3B-5A90-454F-97FA-6FFE53E66B9E}"/>
            </a:ext>
          </a:extLst>
        </xdr:cNvPr>
        <xdr:cNvSpPr txBox="1"/>
      </xdr:nvSpPr>
      <xdr:spPr>
        <a:xfrm>
          <a:off x="6353175"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3</xdr:col>
      <xdr:colOff>57150</xdr:colOff>
      <xdr:row>5</xdr:row>
      <xdr:rowOff>1888156</xdr:rowOff>
    </xdr:from>
    <xdr:to>
      <xdr:col>4</xdr:col>
      <xdr:colOff>434495</xdr:colOff>
      <xdr:row>5</xdr:row>
      <xdr:rowOff>2762250</xdr:rowOff>
    </xdr:to>
    <xdr:pic>
      <xdr:nvPicPr>
        <xdr:cNvPr id="3" name="Image 2">
          <a:extLst>
            <a:ext uri="{FF2B5EF4-FFF2-40B4-BE49-F238E27FC236}">
              <a16:creationId xmlns:a16="http://schemas.microsoft.com/office/drawing/2014/main" id="{F99D1A03-C0D1-4D47-8CDF-EE70E77D5245}"/>
            </a:ext>
          </a:extLst>
        </xdr:cNvPr>
        <xdr:cNvPicPr>
          <a:picLocks noChangeAspect="1"/>
        </xdr:cNvPicPr>
      </xdr:nvPicPr>
      <xdr:blipFill>
        <a:blip xmlns:r="http://schemas.openxmlformats.org/officeDocument/2006/relationships" r:embed="rId1"/>
        <a:stretch>
          <a:fillRect/>
        </a:stretch>
      </xdr:blipFill>
      <xdr:spPr>
        <a:xfrm>
          <a:off x="6276975" y="3402631"/>
          <a:ext cx="1958495" cy="874094"/>
        </a:xfrm>
        <a:prstGeom prst="rect">
          <a:avLst/>
        </a:prstGeom>
        <a:ln>
          <a:solidFill>
            <a:schemeClr val="tx1"/>
          </a:solidFill>
        </a:ln>
      </xdr:spPr>
    </xdr:pic>
    <xdr:clientData/>
  </xdr:twoCellAnchor>
</xdr:wsDr>
</file>

<file path=xl/drawings/drawing6.xml><?xml version="1.0" encoding="utf-8"?>
<xdr:wsDr xmlns:xdr="http://schemas.openxmlformats.org/drawingml/2006/spreadsheetDrawing" xmlns:a="http://schemas.openxmlformats.org/drawingml/2006/main">
  <xdr:oneCellAnchor>
    <xdr:from>
      <xdr:col>8</xdr:col>
      <xdr:colOff>0</xdr:colOff>
      <xdr:row>0</xdr:row>
      <xdr:rowOff>0</xdr:rowOff>
    </xdr:from>
    <xdr:ext cx="184731" cy="264560"/>
    <xdr:sp macro="" textlink="">
      <xdr:nvSpPr>
        <xdr:cNvPr id="3" name="ZoneTexte 2">
          <a:extLst>
            <a:ext uri="{FF2B5EF4-FFF2-40B4-BE49-F238E27FC236}">
              <a16:creationId xmlns:a16="http://schemas.microsoft.com/office/drawing/2014/main" id="{D2CF527C-EA75-47A7-83FE-1233AD2E6024}"/>
            </a:ext>
          </a:extLst>
        </xdr:cNvPr>
        <xdr:cNvSpPr txBox="1"/>
      </xdr:nvSpPr>
      <xdr:spPr>
        <a:xfrm>
          <a:off x="6353175"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a:p>
      </xdr:txBody>
    </xdr:sp>
    <xdr:clientData/>
  </xdr:oneCellAnchor>
  <xdr:twoCellAnchor>
    <xdr:from>
      <xdr:col>0</xdr:col>
      <xdr:colOff>0</xdr:colOff>
      <xdr:row>2</xdr:row>
      <xdr:rowOff>0</xdr:rowOff>
    </xdr:from>
    <xdr:to>
      <xdr:col>7</xdr:col>
      <xdr:colOff>19050</xdr:colOff>
      <xdr:row>16</xdr:row>
      <xdr:rowOff>161925</xdr:rowOff>
    </xdr:to>
    <xdr:graphicFrame macro="">
      <xdr:nvGraphicFramePr>
        <xdr:cNvPr id="4" name="Graphique 3">
          <a:extLst>
            <a:ext uri="{FF2B5EF4-FFF2-40B4-BE49-F238E27FC236}">
              <a16:creationId xmlns:a16="http://schemas.microsoft.com/office/drawing/2014/main" id="{52CA8814-0DA0-488F-BAB7-9BA7F63FF0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8</xdr:col>
      <xdr:colOff>0</xdr:colOff>
      <xdr:row>17</xdr:row>
      <xdr:rowOff>0</xdr:rowOff>
    </xdr:from>
    <xdr:ext cx="184731" cy="264560"/>
    <xdr:sp macro="" textlink="">
      <xdr:nvSpPr>
        <xdr:cNvPr id="5" name="ZoneTexte 4">
          <a:extLst>
            <a:ext uri="{FF2B5EF4-FFF2-40B4-BE49-F238E27FC236}">
              <a16:creationId xmlns:a16="http://schemas.microsoft.com/office/drawing/2014/main" id="{4EB66618-90EE-430B-93EF-F8B89AE43774}"/>
            </a:ext>
          </a:extLst>
        </xdr:cNvPr>
        <xdr:cNvSpPr txBox="1"/>
      </xdr:nvSpPr>
      <xdr:spPr>
        <a:xfrm>
          <a:off x="6353175" y="790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8"/>
  <sheetViews>
    <sheetView tabSelected="1" workbookViewId="0"/>
  </sheetViews>
  <sheetFormatPr baseColWidth="10" defaultRowHeight="12.75"/>
  <cols>
    <col min="1" max="1" width="112.85546875" bestFit="1" customWidth="1"/>
  </cols>
  <sheetData>
    <row r="1" spans="1:2" ht="15.75">
      <c r="A1" s="176" t="s">
        <v>99</v>
      </c>
    </row>
    <row r="2" spans="1:2" ht="15.75">
      <c r="A2" s="129"/>
    </row>
    <row r="3" spans="1:2" ht="15.95" customHeight="1">
      <c r="A3" s="175" t="s">
        <v>147</v>
      </c>
      <c r="B3" s="51"/>
    </row>
    <row r="4" spans="1:2" ht="15.95" customHeight="1">
      <c r="A4" s="175" t="s">
        <v>148</v>
      </c>
      <c r="B4" s="51"/>
    </row>
    <row r="5" spans="1:2" ht="15.95" customHeight="1">
      <c r="A5" s="175" t="s">
        <v>149</v>
      </c>
      <c r="B5" s="51"/>
    </row>
    <row r="6" spans="1:2" ht="15.95" customHeight="1">
      <c r="A6" s="175" t="s">
        <v>100</v>
      </c>
      <c r="B6" s="51"/>
    </row>
    <row r="7" spans="1:2" ht="15.95" customHeight="1">
      <c r="A7" s="175" t="s">
        <v>101</v>
      </c>
      <c r="B7" s="51"/>
    </row>
    <row r="8" spans="1:2" ht="15.95" customHeight="1">
      <c r="A8" s="175" t="s">
        <v>150</v>
      </c>
      <c r="B8" s="51"/>
    </row>
    <row r="9" spans="1:2" s="178" customFormat="1" ht="15.95" customHeight="1">
      <c r="A9" s="209" t="s">
        <v>102</v>
      </c>
      <c r="B9" s="177"/>
    </row>
    <row r="10" spans="1:2" ht="15.95" customHeight="1">
      <c r="A10" s="175" t="s">
        <v>151</v>
      </c>
      <c r="B10" s="51"/>
    </row>
    <row r="11" spans="1:2" ht="15.95" customHeight="1">
      <c r="A11" s="175" t="s">
        <v>103</v>
      </c>
      <c r="B11" s="51"/>
    </row>
    <row r="12" spans="1:2" ht="15.95" customHeight="1">
      <c r="A12" s="175" t="s">
        <v>104</v>
      </c>
      <c r="B12" s="51"/>
    </row>
    <row r="13" spans="1:2" ht="15.95" customHeight="1">
      <c r="A13" s="175" t="s">
        <v>53</v>
      </c>
      <c r="B13" s="51"/>
    </row>
    <row r="14" spans="1:2" ht="15.95" customHeight="1">
      <c r="A14" s="175" t="str">
        <f>'Source, champ, méthodologie'!A1</f>
        <v>Source, champ, méthodologie</v>
      </c>
      <c r="B14" s="51"/>
    </row>
    <row r="15" spans="1:2" ht="15.95" customHeight="1">
      <c r="A15" s="175" t="s">
        <v>22</v>
      </c>
      <c r="B15" s="51"/>
    </row>
    <row r="16" spans="1:2" ht="15.75">
      <c r="A16" s="129"/>
      <c r="B16" s="51"/>
    </row>
    <row r="18" spans="1:1" ht="13.5">
      <c r="A18" s="179" t="s">
        <v>193</v>
      </c>
    </row>
  </sheetData>
  <hyperlinks>
    <hyperlink ref="A3" location="'Figure 1'!A1" display="Figure 1 - Répartition des enseignants selon leur corps et salaires nets moyens, en 2023" xr:uid="{00000000-0004-0000-0000-000000000000}"/>
    <hyperlink ref="A4" location="'Figure 2'!A1" display="Figure 2 - Distribution et moyenne des salaires nets des enseignants selon leur corps, en 2023" xr:uid="{00000000-0004-0000-0000-000001000000}"/>
    <hyperlink ref="A5" location="'Figure 3'!A1" display="Figure 3 - Décomposition de l’évolution du salaire net mensuel moyen entre 2022 et 2023 des enseignants, en euros constants" xr:uid="{00000000-0004-0000-0000-000002000000}"/>
    <hyperlink ref="A6" location="'Figure 4'!A1" display="Figure 4 - Répartition des enseignants des différents corps selon leur évolution de salaire net (en euros constants)" xr:uid="{00000000-0004-0000-0000-000003000000}"/>
    <hyperlink ref="A7" location="'Figure 5'!A1" display="Figure 5 - Évolutions de salaire net en euros constants selon les changements intervenus à un niveau individuel pour les enseignants" xr:uid="{00000000-0004-0000-0000-000004000000}"/>
    <hyperlink ref="A8" location="'Figure 6 - Web '!A1" display="Figure 6 web - Salaires mensuels moyens des enseignants en 2023" xr:uid="{00000000-0004-0000-0000-000005000000}"/>
    <hyperlink ref="A9" location="'Figure 7 - Web'!A1" display="Figure 7 web - Temps partiel ou incomplet des enseignants _x000a_(données de cadrage sur les effectifs de Siasp)" xr:uid="{00000000-0004-0000-0000-000006000000}"/>
    <hyperlink ref="A10" location="'Figure 8 - Web '!A1" display="Figure 8 web - Mesures réglementaires et de contexte économique 2022-2023 sur l'évolution de salaire des présents-présents" xr:uid="{00000000-0004-0000-0000-000007000000}"/>
    <hyperlink ref="A11" location="'Figure 9 - Web'!A1" display="Figure 9 web - Montant de la prime d'attractivité en fonction de l'échelon de la classe normale " xr:uid="{00000000-0004-0000-0000-000008000000}"/>
    <hyperlink ref="A12" location="'Figure 10 - Web'!A1" display="Figure 10 web - Répartition des enseignants des différents corps selon leur évolution de salaire net (en euros courants)" xr:uid="{00000000-0004-0000-0000-000009000000}"/>
    <hyperlink ref="A13" location="'Définitions'!A1" display="Définitions des concepts " xr:uid="{00000000-0004-0000-0000-00000A000000}"/>
    <hyperlink ref="A14" location="'Source, champ, méthodologie'!A1" display="Les enseignants dans le système d’information sur les agents des services publics (Siasp)" xr:uid="{00000000-0004-0000-0000-00000B000000}"/>
    <hyperlink ref="A15" location="'Références bibliographiques'!A1" display="Références bibliographiques" xr:uid="{00000000-0004-0000-0000-00000C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9">
    <tabColor rgb="FF92D050"/>
  </sheetPr>
  <dimension ref="A1:Z36"/>
  <sheetViews>
    <sheetView zoomScaleNormal="100" workbookViewId="0"/>
  </sheetViews>
  <sheetFormatPr baseColWidth="10" defaultRowHeight="15.75"/>
  <cols>
    <col min="1" max="1" width="11.42578125" style="129"/>
    <col min="2" max="2" width="8.5703125" style="129" customWidth="1"/>
    <col min="3" max="3" width="9.7109375" style="129" customWidth="1"/>
    <col min="4" max="4" width="8.5703125" style="129" customWidth="1"/>
    <col min="5" max="5" width="9.28515625" style="129" customWidth="1"/>
    <col min="6" max="7" width="8.5703125" style="129" customWidth="1"/>
    <col min="8" max="8" width="7.5703125" style="129" bestFit="1" customWidth="1"/>
    <col min="9" max="10" width="8.7109375" style="129" customWidth="1"/>
    <col min="11" max="11" width="10.140625" style="129" customWidth="1"/>
    <col min="12" max="12" width="9.42578125" style="129" customWidth="1"/>
    <col min="13" max="13" width="9.5703125" style="129" customWidth="1"/>
    <col min="14" max="14" width="8.7109375" style="129" customWidth="1"/>
    <col min="15" max="15" width="9.42578125" style="129" customWidth="1"/>
    <col min="16" max="17" width="8.7109375" style="129" customWidth="1"/>
    <col min="18" max="18" width="11.42578125" style="129"/>
    <col min="19" max="19" width="11.85546875" style="129" bestFit="1" customWidth="1"/>
    <col min="20" max="16384" width="11.42578125" style="129"/>
  </cols>
  <sheetData>
    <row r="1" spans="1:26" ht="15.75" customHeight="1">
      <c r="A1" s="143" t="s">
        <v>153</v>
      </c>
      <c r="B1" s="22"/>
      <c r="C1" s="22"/>
      <c r="D1" s="22"/>
      <c r="E1" s="22"/>
      <c r="F1" s="22"/>
      <c r="G1" s="22"/>
      <c r="H1" s="22"/>
      <c r="I1" s="22"/>
      <c r="J1" s="22"/>
      <c r="K1" s="22"/>
      <c r="L1" s="22"/>
      <c r="M1" s="22"/>
      <c r="N1" s="22"/>
      <c r="O1" s="22"/>
      <c r="P1" s="22"/>
      <c r="Q1" s="22"/>
      <c r="R1" s="22"/>
    </row>
    <row r="2" spans="1:26" ht="16.5" customHeight="1">
      <c r="A2" s="22"/>
      <c r="B2" s="22"/>
      <c r="C2" s="22"/>
      <c r="D2" s="22"/>
      <c r="E2" s="22"/>
      <c r="F2" s="22"/>
      <c r="G2" s="22"/>
      <c r="H2" s="22"/>
      <c r="I2" s="22"/>
      <c r="J2" s="22"/>
      <c r="K2" s="22"/>
      <c r="L2" s="22"/>
      <c r="M2" s="22"/>
      <c r="N2" s="22"/>
      <c r="O2" s="22"/>
      <c r="P2" s="22"/>
      <c r="Q2" s="22"/>
      <c r="R2" s="22"/>
    </row>
    <row r="3" spans="1:26" ht="34.5" customHeight="1">
      <c r="A3" s="22"/>
      <c r="B3" s="344" t="s">
        <v>52</v>
      </c>
      <c r="C3" s="345"/>
      <c r="D3" s="345"/>
      <c r="E3" s="345"/>
      <c r="F3" s="345"/>
      <c r="G3" s="346"/>
      <c r="H3" s="22"/>
      <c r="I3" s="352" t="s">
        <v>45</v>
      </c>
      <c r="J3" s="353"/>
      <c r="K3" s="353"/>
      <c r="L3" s="353"/>
      <c r="M3" s="353"/>
      <c r="N3" s="353"/>
      <c r="O3" s="353"/>
      <c r="P3" s="353"/>
      <c r="Q3" s="353"/>
      <c r="R3" s="353"/>
      <c r="S3" s="353"/>
      <c r="T3" s="354"/>
    </row>
    <row r="4" spans="1:26" ht="35.25" customHeight="1">
      <c r="A4" s="144"/>
      <c r="B4" s="347" t="s">
        <v>62</v>
      </c>
      <c r="C4" s="351"/>
      <c r="D4" s="347" t="s">
        <v>63</v>
      </c>
      <c r="E4" s="351"/>
      <c r="F4" s="347" t="s">
        <v>74</v>
      </c>
      <c r="G4" s="351"/>
      <c r="H4" s="22"/>
      <c r="I4" s="347">
        <v>2021</v>
      </c>
      <c r="J4" s="348"/>
      <c r="K4" s="351"/>
      <c r="L4" s="347">
        <v>2022</v>
      </c>
      <c r="M4" s="348"/>
      <c r="N4" s="351"/>
      <c r="O4" s="347">
        <v>2023</v>
      </c>
      <c r="P4" s="348"/>
      <c r="Q4" s="351"/>
      <c r="R4" s="347">
        <v>2024</v>
      </c>
      <c r="S4" s="348"/>
      <c r="T4" s="351"/>
      <c r="V4" s="22"/>
      <c r="W4" s="180">
        <v>2021</v>
      </c>
      <c r="X4" s="180">
        <v>2022</v>
      </c>
      <c r="Y4" s="180">
        <v>2023</v>
      </c>
      <c r="Z4" s="180">
        <v>2024</v>
      </c>
    </row>
    <row r="5" spans="1:26" ht="47.25" customHeight="1">
      <c r="A5" s="131" t="s">
        <v>26</v>
      </c>
      <c r="B5" s="131" t="s">
        <v>47</v>
      </c>
      <c r="C5" s="131" t="s">
        <v>48</v>
      </c>
      <c r="D5" s="131" t="s">
        <v>47</v>
      </c>
      <c r="E5" s="131" t="s">
        <v>48</v>
      </c>
      <c r="F5" s="131" t="s">
        <v>47</v>
      </c>
      <c r="G5" s="131" t="s">
        <v>48</v>
      </c>
      <c r="H5" s="22"/>
      <c r="I5" s="131" t="s">
        <v>49</v>
      </c>
      <c r="J5" s="131" t="s">
        <v>50</v>
      </c>
      <c r="K5" s="131" t="s">
        <v>51</v>
      </c>
      <c r="L5" s="131" t="s">
        <v>49</v>
      </c>
      <c r="M5" s="131" t="s">
        <v>50</v>
      </c>
      <c r="N5" s="131" t="s">
        <v>51</v>
      </c>
      <c r="O5" s="131" t="s">
        <v>49</v>
      </c>
      <c r="P5" s="131" t="s">
        <v>50</v>
      </c>
      <c r="Q5" s="131" t="s">
        <v>51</v>
      </c>
      <c r="R5" s="131" t="s">
        <v>49</v>
      </c>
      <c r="S5" s="131" t="s">
        <v>50</v>
      </c>
      <c r="T5" s="131" t="s">
        <v>51</v>
      </c>
      <c r="V5" s="131" t="s">
        <v>26</v>
      </c>
      <c r="W5" s="131" t="s">
        <v>50</v>
      </c>
      <c r="X5" s="131" t="s">
        <v>50</v>
      </c>
      <c r="Y5" s="131" t="s">
        <v>50</v>
      </c>
      <c r="Z5" s="131" t="s">
        <v>50</v>
      </c>
    </row>
    <row r="6" spans="1:26" ht="15.75" customHeight="1">
      <c r="A6" s="132">
        <v>9</v>
      </c>
      <c r="B6" s="145" t="s">
        <v>46</v>
      </c>
      <c r="C6" s="145" t="s">
        <v>46</v>
      </c>
      <c r="D6" s="135">
        <v>400</v>
      </c>
      <c r="E6" s="135">
        <v>341</v>
      </c>
      <c r="F6" s="135">
        <v>399.96</v>
      </c>
      <c r="G6" s="134">
        <v>340.88</v>
      </c>
      <c r="H6" s="22"/>
      <c r="I6" s="133" t="s">
        <v>46</v>
      </c>
      <c r="J6" s="133" t="s">
        <v>46</v>
      </c>
      <c r="K6" s="133" t="s">
        <v>46</v>
      </c>
      <c r="L6" s="134">
        <f>D6*11/12</f>
        <v>366.66666666666669</v>
      </c>
      <c r="M6" s="134">
        <f>E6*11/12</f>
        <v>312.58333333333331</v>
      </c>
      <c r="N6" s="134">
        <f>M6/12</f>
        <v>26.048611111111111</v>
      </c>
      <c r="O6" s="134">
        <f>D6*(8/12)+F6*(4/12)</f>
        <v>399.98666666666662</v>
      </c>
      <c r="P6" s="134">
        <f>E6*(8/12)+G6*(4/12)</f>
        <v>340.96</v>
      </c>
      <c r="Q6" s="134">
        <f>P6/12</f>
        <v>28.41333333333333</v>
      </c>
      <c r="R6" s="133">
        <f>F6</f>
        <v>399.96</v>
      </c>
      <c r="S6" s="133">
        <f>G6</f>
        <v>340.88</v>
      </c>
      <c r="T6" s="134">
        <f>S6/12</f>
        <v>28.406666666666666</v>
      </c>
      <c r="V6" s="132">
        <v>9</v>
      </c>
      <c r="W6" s="133" t="s">
        <v>46</v>
      </c>
      <c r="X6" s="134">
        <v>312.58333333333331</v>
      </c>
      <c r="Y6" s="134">
        <v>340.96</v>
      </c>
      <c r="Z6" s="133">
        <v>340.88</v>
      </c>
    </row>
    <row r="7" spans="1:26" ht="15.75" customHeight="1">
      <c r="A7" s="132">
        <v>8</v>
      </c>
      <c r="B7" s="145" t="s">
        <v>46</v>
      </c>
      <c r="C7" s="145" t="s">
        <v>46</v>
      </c>
      <c r="D7" s="135">
        <v>400</v>
      </c>
      <c r="E7" s="135">
        <v>341</v>
      </c>
      <c r="F7" s="135">
        <v>399.96</v>
      </c>
      <c r="G7" s="134">
        <v>340.88</v>
      </c>
      <c r="H7" s="22"/>
      <c r="I7" s="133" t="s">
        <v>46</v>
      </c>
      <c r="J7" s="133" t="s">
        <v>46</v>
      </c>
      <c r="K7" s="133" t="s">
        <v>46</v>
      </c>
      <c r="L7" s="134">
        <f>D7*11/12</f>
        <v>366.66666666666669</v>
      </c>
      <c r="M7" s="134">
        <f>E7*11/12</f>
        <v>312.58333333333331</v>
      </c>
      <c r="N7" s="134">
        <f t="shared" ref="N7:N14" si="0">M7/12</f>
        <v>26.048611111111111</v>
      </c>
      <c r="O7" s="134">
        <f t="shared" ref="O7:O14" si="1">D7*(8/12)+F7*(4/12)</f>
        <v>399.98666666666662</v>
      </c>
      <c r="P7" s="134">
        <f t="shared" ref="P7:P14" si="2">E7*(8/12)+G7*(4/12)</f>
        <v>340.96</v>
      </c>
      <c r="Q7" s="134">
        <f t="shared" ref="Q7:Q13" si="3">P7/12</f>
        <v>28.41333333333333</v>
      </c>
      <c r="R7" s="133">
        <f t="shared" ref="R7:R13" si="4">F7</f>
        <v>399.96</v>
      </c>
      <c r="S7" s="133">
        <f t="shared" ref="S7:S14" si="5">G7</f>
        <v>340.88</v>
      </c>
      <c r="T7" s="134">
        <f t="shared" ref="T7:T13" si="6">S7/12</f>
        <v>28.406666666666666</v>
      </c>
      <c r="V7" s="132">
        <v>8</v>
      </c>
      <c r="W7" s="133" t="s">
        <v>46</v>
      </c>
      <c r="X7" s="134">
        <v>312.58333333333331</v>
      </c>
      <c r="Y7" s="134">
        <v>340.96</v>
      </c>
      <c r="Z7" s="133">
        <v>340.88</v>
      </c>
    </row>
    <row r="8" spans="1:26" ht="15.75" customHeight="1">
      <c r="A8" s="132">
        <v>7</v>
      </c>
      <c r="B8" s="135">
        <v>500</v>
      </c>
      <c r="C8" s="135">
        <v>427</v>
      </c>
      <c r="D8" s="135">
        <v>900</v>
      </c>
      <c r="E8" s="135">
        <v>769</v>
      </c>
      <c r="F8" s="135">
        <v>1500</v>
      </c>
      <c r="G8" s="134">
        <v>1281.96</v>
      </c>
      <c r="H8" s="22"/>
      <c r="I8" s="134">
        <f t="shared" ref="I8:J12" si="7">B8*8/12</f>
        <v>333.33333333333331</v>
      </c>
      <c r="J8" s="134">
        <f t="shared" si="7"/>
        <v>284.66666666666669</v>
      </c>
      <c r="K8" s="134">
        <f>J8/12</f>
        <v>23.722222222222225</v>
      </c>
      <c r="L8" s="134">
        <f t="shared" ref="L8:M14" si="8">B8*1/12+D8*11/12</f>
        <v>866.66666666666663</v>
      </c>
      <c r="M8" s="134">
        <f t="shared" si="8"/>
        <v>740.5</v>
      </c>
      <c r="N8" s="134">
        <f t="shared" si="0"/>
        <v>61.708333333333336</v>
      </c>
      <c r="O8" s="134">
        <f t="shared" si="1"/>
        <v>1100</v>
      </c>
      <c r="P8" s="134">
        <f t="shared" si="2"/>
        <v>939.98666666666668</v>
      </c>
      <c r="Q8" s="134">
        <f t="shared" si="3"/>
        <v>78.332222222222228</v>
      </c>
      <c r="R8" s="134">
        <f t="shared" si="4"/>
        <v>1500</v>
      </c>
      <c r="S8" s="134">
        <f t="shared" si="5"/>
        <v>1281.96</v>
      </c>
      <c r="T8" s="134">
        <f t="shared" si="6"/>
        <v>106.83</v>
      </c>
      <c r="V8" s="132">
        <v>7</v>
      </c>
      <c r="W8" s="134">
        <v>284.66666666666669</v>
      </c>
      <c r="X8" s="134">
        <v>740.5</v>
      </c>
      <c r="Y8" s="134">
        <v>939.98666666666668</v>
      </c>
      <c r="Z8" s="134">
        <v>1281.96</v>
      </c>
    </row>
    <row r="9" spans="1:26" ht="15.75" customHeight="1">
      <c r="A9" s="132">
        <v>6</v>
      </c>
      <c r="B9" s="135">
        <v>500</v>
      </c>
      <c r="C9" s="135">
        <v>427</v>
      </c>
      <c r="D9" s="135">
        <v>900</v>
      </c>
      <c r="E9" s="135">
        <v>769</v>
      </c>
      <c r="F9" s="135">
        <v>2499.96</v>
      </c>
      <c r="G9" s="134">
        <v>2136</v>
      </c>
      <c r="H9" s="22"/>
      <c r="I9" s="135">
        <f t="shared" si="7"/>
        <v>333.33333333333331</v>
      </c>
      <c r="J9" s="135">
        <f t="shared" si="7"/>
        <v>284.66666666666669</v>
      </c>
      <c r="K9" s="135">
        <f t="shared" ref="K9:K14" si="9">J9/12</f>
        <v>23.722222222222225</v>
      </c>
      <c r="L9" s="135">
        <f t="shared" si="8"/>
        <v>866.66666666666663</v>
      </c>
      <c r="M9" s="134">
        <f t="shared" si="8"/>
        <v>740.5</v>
      </c>
      <c r="N9" s="134">
        <f t="shared" si="0"/>
        <v>61.708333333333336</v>
      </c>
      <c r="O9" s="135">
        <f t="shared" si="1"/>
        <v>1433.32</v>
      </c>
      <c r="P9" s="134">
        <f t="shared" si="2"/>
        <v>1224.6666666666665</v>
      </c>
      <c r="Q9" s="134">
        <f t="shared" si="3"/>
        <v>102.05555555555554</v>
      </c>
      <c r="R9" s="135">
        <f t="shared" si="4"/>
        <v>2499.96</v>
      </c>
      <c r="S9" s="135">
        <f t="shared" si="5"/>
        <v>2136</v>
      </c>
      <c r="T9" s="134">
        <f t="shared" si="6"/>
        <v>178</v>
      </c>
      <c r="V9" s="132">
        <v>6</v>
      </c>
      <c r="W9" s="135">
        <v>284.66666666666669</v>
      </c>
      <c r="X9" s="134">
        <v>740.5</v>
      </c>
      <c r="Y9" s="134">
        <v>1224.6666666666665</v>
      </c>
      <c r="Z9" s="135">
        <v>2136</v>
      </c>
    </row>
    <row r="10" spans="1:26" ht="15.75" customHeight="1">
      <c r="A10" s="136">
        <v>5</v>
      </c>
      <c r="B10" s="135">
        <v>700</v>
      </c>
      <c r="C10" s="135">
        <v>598</v>
      </c>
      <c r="D10" s="135">
        <v>1100</v>
      </c>
      <c r="E10" s="135">
        <v>940</v>
      </c>
      <c r="F10" s="135">
        <v>2880</v>
      </c>
      <c r="G10" s="134">
        <v>2460</v>
      </c>
      <c r="H10" s="22"/>
      <c r="I10" s="135">
        <f t="shared" si="7"/>
        <v>466.66666666666669</v>
      </c>
      <c r="J10" s="135">
        <f t="shared" si="7"/>
        <v>398.66666666666669</v>
      </c>
      <c r="K10" s="135">
        <f t="shared" si="9"/>
        <v>33.222222222222221</v>
      </c>
      <c r="L10" s="135">
        <f t="shared" si="8"/>
        <v>1066.6666666666667</v>
      </c>
      <c r="M10" s="134">
        <f t="shared" si="8"/>
        <v>911.5</v>
      </c>
      <c r="N10" s="134">
        <f t="shared" si="0"/>
        <v>75.958333333333329</v>
      </c>
      <c r="O10" s="135">
        <f t="shared" si="1"/>
        <v>1693.3333333333333</v>
      </c>
      <c r="P10" s="134">
        <f t="shared" si="2"/>
        <v>1446.6666666666665</v>
      </c>
      <c r="Q10" s="134">
        <f t="shared" si="3"/>
        <v>120.55555555555554</v>
      </c>
      <c r="R10" s="135">
        <f t="shared" si="4"/>
        <v>2880</v>
      </c>
      <c r="S10" s="135">
        <f t="shared" si="5"/>
        <v>2460</v>
      </c>
      <c r="T10" s="134">
        <f t="shared" si="6"/>
        <v>205</v>
      </c>
      <c r="V10" s="136">
        <v>5</v>
      </c>
      <c r="W10" s="135">
        <v>398.66666666666669</v>
      </c>
      <c r="X10" s="134">
        <v>911.5</v>
      </c>
      <c r="Y10" s="134">
        <v>1446.6666666666665</v>
      </c>
      <c r="Z10" s="135">
        <v>2460</v>
      </c>
    </row>
    <row r="11" spans="1:26" s="22" customFormat="1" ht="15.75" customHeight="1">
      <c r="A11" s="215">
        <v>4</v>
      </c>
      <c r="B11" s="214">
        <v>900</v>
      </c>
      <c r="C11" s="214">
        <v>769</v>
      </c>
      <c r="D11" s="214">
        <v>1500</v>
      </c>
      <c r="E11" s="214">
        <v>1282</v>
      </c>
      <c r="F11" s="214">
        <v>3180</v>
      </c>
      <c r="G11" s="214">
        <v>2718</v>
      </c>
      <c r="I11" s="214">
        <f t="shared" si="7"/>
        <v>600</v>
      </c>
      <c r="J11" s="214">
        <f t="shared" si="7"/>
        <v>512.66666666666663</v>
      </c>
      <c r="K11" s="214">
        <f t="shared" si="9"/>
        <v>42.722222222222221</v>
      </c>
      <c r="L11" s="214">
        <f>B11*1/12+D11*11/12</f>
        <v>1450</v>
      </c>
      <c r="M11" s="214">
        <f t="shared" si="8"/>
        <v>1239.25</v>
      </c>
      <c r="N11" s="214">
        <f t="shared" si="0"/>
        <v>103.27083333333333</v>
      </c>
      <c r="O11" s="214">
        <f>D11*(8/12)+F11*(4/12)</f>
        <v>2060</v>
      </c>
      <c r="P11" s="214">
        <f t="shared" si="2"/>
        <v>1760.6666666666665</v>
      </c>
      <c r="Q11" s="214">
        <f t="shared" si="3"/>
        <v>146.7222222222222</v>
      </c>
      <c r="R11" s="214">
        <f>F11</f>
        <v>3180</v>
      </c>
      <c r="S11" s="214">
        <f t="shared" si="5"/>
        <v>2718</v>
      </c>
      <c r="T11" s="214">
        <f>S11/12</f>
        <v>226.5</v>
      </c>
      <c r="V11" s="215">
        <v>4</v>
      </c>
      <c r="W11" s="214">
        <v>512.66666666666663</v>
      </c>
      <c r="X11" s="214">
        <v>1239.25</v>
      </c>
      <c r="Y11" s="214">
        <v>1760.6666666666665</v>
      </c>
      <c r="Z11" s="214">
        <v>2718</v>
      </c>
    </row>
    <row r="12" spans="1:26" ht="15.75" customHeight="1">
      <c r="A12" s="136">
        <v>3</v>
      </c>
      <c r="B12" s="135">
        <v>1250</v>
      </c>
      <c r="C12" s="135">
        <v>1068</v>
      </c>
      <c r="D12" s="135">
        <v>2050</v>
      </c>
      <c r="E12" s="135">
        <v>1752</v>
      </c>
      <c r="F12" s="135">
        <v>3370</v>
      </c>
      <c r="G12" s="134">
        <v>2880</v>
      </c>
      <c r="H12" s="22"/>
      <c r="I12" s="135">
        <f t="shared" si="7"/>
        <v>833.33333333333337</v>
      </c>
      <c r="J12" s="135">
        <f t="shared" si="7"/>
        <v>712</v>
      </c>
      <c r="K12" s="135">
        <f t="shared" si="9"/>
        <v>59.333333333333336</v>
      </c>
      <c r="L12" s="135">
        <f t="shared" si="8"/>
        <v>1983.3333333333335</v>
      </c>
      <c r="M12" s="134">
        <f t="shared" si="8"/>
        <v>1695</v>
      </c>
      <c r="N12" s="134">
        <f t="shared" si="0"/>
        <v>141.25</v>
      </c>
      <c r="O12" s="135">
        <f t="shared" si="1"/>
        <v>2490</v>
      </c>
      <c r="P12" s="134">
        <f t="shared" si="2"/>
        <v>2128</v>
      </c>
      <c r="Q12" s="134">
        <f t="shared" si="3"/>
        <v>177.33333333333334</v>
      </c>
      <c r="R12" s="135">
        <f t="shared" si="4"/>
        <v>3370</v>
      </c>
      <c r="S12" s="135">
        <f t="shared" si="5"/>
        <v>2880</v>
      </c>
      <c r="T12" s="134">
        <f t="shared" si="6"/>
        <v>240</v>
      </c>
      <c r="V12" s="136">
        <v>3</v>
      </c>
      <c r="W12" s="135">
        <v>712</v>
      </c>
      <c r="X12" s="134">
        <v>1695</v>
      </c>
      <c r="Y12" s="134">
        <v>2128</v>
      </c>
      <c r="Z12" s="135">
        <v>2880</v>
      </c>
    </row>
    <row r="13" spans="1:26" ht="15.75" customHeight="1">
      <c r="A13" s="132">
        <v>2</v>
      </c>
      <c r="B13" s="136">
        <v>1400</v>
      </c>
      <c r="C13" s="136">
        <v>1197</v>
      </c>
      <c r="D13" s="136">
        <v>2200</v>
      </c>
      <c r="E13" s="135">
        <v>1880</v>
      </c>
      <c r="F13" s="135">
        <v>2979.96</v>
      </c>
      <c r="G13" s="134">
        <v>2547</v>
      </c>
      <c r="H13" s="22"/>
      <c r="I13" s="135">
        <f>B13*8/12</f>
        <v>933.33333333333337</v>
      </c>
      <c r="J13" s="135">
        <f t="shared" ref="J13:J14" si="10">C13*8/12</f>
        <v>798</v>
      </c>
      <c r="K13" s="135">
        <f>J13/12</f>
        <v>66.5</v>
      </c>
      <c r="L13" s="135">
        <f>B13*1/12+D13*11/12</f>
        <v>2133.3333333333335</v>
      </c>
      <c r="M13" s="134">
        <f t="shared" si="8"/>
        <v>1823.0833333333333</v>
      </c>
      <c r="N13" s="134">
        <f>M13/12</f>
        <v>151.92361111111111</v>
      </c>
      <c r="O13" s="135">
        <f t="shared" si="1"/>
        <v>2459.9866666666667</v>
      </c>
      <c r="P13" s="134">
        <f t="shared" si="2"/>
        <v>2102.333333333333</v>
      </c>
      <c r="Q13" s="134">
        <f t="shared" si="3"/>
        <v>175.19444444444443</v>
      </c>
      <c r="R13" s="135">
        <f t="shared" si="4"/>
        <v>2979.96</v>
      </c>
      <c r="S13" s="135">
        <f t="shared" si="5"/>
        <v>2547</v>
      </c>
      <c r="T13" s="134">
        <f t="shared" si="6"/>
        <v>212.25</v>
      </c>
      <c r="V13" s="132">
        <v>2</v>
      </c>
      <c r="W13" s="135">
        <v>798</v>
      </c>
      <c r="X13" s="134">
        <v>1823.0833333333333</v>
      </c>
      <c r="Y13" s="134">
        <v>2102.333333333333</v>
      </c>
      <c r="Z13" s="135">
        <v>2547</v>
      </c>
    </row>
    <row r="14" spans="1:26" ht="16.5" customHeight="1" thickBot="1">
      <c r="A14" s="136">
        <v>1</v>
      </c>
      <c r="B14" s="136">
        <v>0</v>
      </c>
      <c r="C14" s="136">
        <v>0</v>
      </c>
      <c r="D14" s="136">
        <v>0</v>
      </c>
      <c r="E14" s="135">
        <v>0</v>
      </c>
      <c r="F14" s="135">
        <v>2130</v>
      </c>
      <c r="G14" s="134">
        <v>1820.3999999999999</v>
      </c>
      <c r="H14" s="59"/>
      <c r="I14" s="135">
        <f>B14*8/12</f>
        <v>0</v>
      </c>
      <c r="J14" s="135">
        <f t="shared" si="10"/>
        <v>0</v>
      </c>
      <c r="K14" s="135">
        <f t="shared" si="9"/>
        <v>0</v>
      </c>
      <c r="L14" s="135">
        <f t="shared" si="8"/>
        <v>0</v>
      </c>
      <c r="M14" s="134">
        <f>C14*1/12+E14*11/12</f>
        <v>0</v>
      </c>
      <c r="N14" s="134">
        <f t="shared" si="0"/>
        <v>0</v>
      </c>
      <c r="O14" s="135">
        <f t="shared" si="1"/>
        <v>710</v>
      </c>
      <c r="P14" s="134">
        <f t="shared" si="2"/>
        <v>606.79999999999995</v>
      </c>
      <c r="Q14" s="134">
        <f>P14/12</f>
        <v>50.566666666666663</v>
      </c>
      <c r="R14" s="135">
        <f>F14</f>
        <v>2130</v>
      </c>
      <c r="S14" s="135">
        <f t="shared" si="5"/>
        <v>1820.3999999999999</v>
      </c>
      <c r="T14" s="134">
        <f>S14/12</f>
        <v>151.69999999999999</v>
      </c>
      <c r="V14" s="136">
        <v>1</v>
      </c>
      <c r="W14" s="135">
        <v>0</v>
      </c>
      <c r="X14" s="134">
        <v>0</v>
      </c>
      <c r="Y14" s="134">
        <v>606.79999999999995</v>
      </c>
      <c r="Z14" s="135">
        <v>1820.3999999999999</v>
      </c>
    </row>
    <row r="15" spans="1:26" ht="16.5" customHeight="1" thickTop="1">
      <c r="A15" s="163" t="s">
        <v>86</v>
      </c>
      <c r="B15" s="137"/>
      <c r="C15" s="137"/>
      <c r="D15" s="137"/>
      <c r="E15" s="137"/>
      <c r="F15" s="137"/>
      <c r="G15" s="137"/>
      <c r="H15" s="22"/>
      <c r="I15" s="137"/>
      <c r="J15" s="137"/>
      <c r="K15" s="137"/>
      <c r="L15" s="137"/>
      <c r="M15" s="137"/>
      <c r="N15" s="137"/>
      <c r="O15" s="137"/>
      <c r="P15" s="137"/>
      <c r="Q15" s="137"/>
      <c r="R15" s="137"/>
      <c r="S15" s="137"/>
      <c r="T15" s="137"/>
    </row>
    <row r="16" spans="1:26" ht="15.75" customHeight="1" thickBot="1">
      <c r="A16" s="258" t="s">
        <v>193</v>
      </c>
      <c r="B16" s="258"/>
      <c r="C16" s="258"/>
      <c r="D16" s="258"/>
      <c r="E16" s="258"/>
      <c r="F16" s="258"/>
      <c r="G16" s="355"/>
      <c r="H16" s="355"/>
      <c r="I16" s="355"/>
      <c r="J16" s="355"/>
      <c r="K16" s="355"/>
      <c r="L16" s="355"/>
      <c r="M16" s="355"/>
      <c r="N16" s="355"/>
      <c r="O16" s="355"/>
      <c r="P16" s="355"/>
      <c r="Q16" s="355"/>
      <c r="R16" s="22"/>
      <c r="S16" s="22"/>
    </row>
    <row r="17" spans="1:20">
      <c r="A17" s="186"/>
      <c r="B17" s="22"/>
      <c r="C17" s="22"/>
      <c r="D17" s="22"/>
      <c r="E17" s="22"/>
      <c r="F17" s="22"/>
      <c r="G17" s="22"/>
      <c r="H17" s="22"/>
      <c r="I17" s="22"/>
      <c r="J17" s="22"/>
      <c r="K17" s="22"/>
      <c r="L17" s="22"/>
      <c r="M17" s="22"/>
      <c r="N17" s="22"/>
      <c r="O17" s="22"/>
      <c r="P17" s="22"/>
      <c r="Q17" s="22"/>
      <c r="R17" s="22"/>
    </row>
    <row r="18" spans="1:20">
      <c r="A18" s="22"/>
      <c r="B18" s="22"/>
      <c r="C18" s="22"/>
      <c r="D18" s="22"/>
      <c r="E18" s="22"/>
      <c r="F18" s="22"/>
      <c r="G18" s="22"/>
      <c r="H18" s="22"/>
      <c r="I18" s="22"/>
      <c r="J18" s="22"/>
      <c r="K18" s="22"/>
      <c r="L18" s="22"/>
      <c r="M18" s="22"/>
      <c r="N18" s="22"/>
      <c r="O18" s="22"/>
      <c r="P18" s="22"/>
      <c r="Q18" s="22"/>
      <c r="R18" s="22"/>
      <c r="T18" s="219"/>
    </row>
    <row r="19" spans="1:20" ht="15" customHeight="1">
      <c r="A19" s="143" t="s">
        <v>154</v>
      </c>
      <c r="B19" s="22"/>
      <c r="C19" s="22"/>
      <c r="D19" s="192"/>
      <c r="E19" s="22"/>
      <c r="F19" s="22"/>
      <c r="G19" s="192"/>
      <c r="H19" s="22"/>
      <c r="I19" s="22"/>
      <c r="J19" s="22"/>
      <c r="K19" s="22"/>
      <c r="L19" s="22"/>
      <c r="M19" s="22"/>
      <c r="N19" s="22"/>
      <c r="O19" s="22"/>
      <c r="P19" s="22"/>
      <c r="Q19" s="22"/>
      <c r="R19" s="22"/>
      <c r="T19" s="219"/>
    </row>
    <row r="20" spans="1:20" ht="14.25" customHeight="1">
      <c r="A20" s="22"/>
      <c r="B20" s="22"/>
      <c r="C20" s="22"/>
      <c r="D20" s="22"/>
      <c r="E20" s="22"/>
      <c r="F20" s="22"/>
      <c r="G20" s="193"/>
      <c r="H20" s="194"/>
      <c r="I20" s="22"/>
      <c r="J20" s="22"/>
      <c r="K20" s="22"/>
      <c r="L20" s="22"/>
      <c r="M20" s="22"/>
      <c r="N20" s="22"/>
      <c r="O20" s="22"/>
      <c r="P20" s="22"/>
      <c r="Q20" s="22"/>
      <c r="R20" s="22"/>
      <c r="T20" s="219"/>
    </row>
    <row r="21" spans="1:20" ht="33" customHeight="1">
      <c r="B21" s="344" t="s">
        <v>52</v>
      </c>
      <c r="C21" s="345"/>
      <c r="D21" s="345"/>
      <c r="E21" s="346"/>
      <c r="F21" s="187"/>
      <c r="G21" s="350" t="s">
        <v>45</v>
      </c>
      <c r="H21" s="350"/>
      <c r="I21" s="350"/>
      <c r="J21" s="350"/>
      <c r="K21" s="350"/>
      <c r="L21" s="350"/>
      <c r="M21" s="22"/>
      <c r="N21" s="22"/>
      <c r="O21" s="22"/>
      <c r="P21" s="22"/>
      <c r="Q21" s="22"/>
    </row>
    <row r="22" spans="1:20" ht="33" customHeight="1">
      <c r="B22" s="347" t="s">
        <v>118</v>
      </c>
      <c r="C22" s="351"/>
      <c r="D22" s="347" t="s">
        <v>119</v>
      </c>
      <c r="E22" s="351"/>
      <c r="F22" s="22"/>
      <c r="G22" s="347">
        <v>2022</v>
      </c>
      <c r="H22" s="348"/>
      <c r="I22" s="347">
        <v>2023</v>
      </c>
      <c r="J22" s="348"/>
      <c r="K22" s="349">
        <v>2024</v>
      </c>
      <c r="L22" s="349"/>
      <c r="M22" s="22"/>
      <c r="N22" s="22"/>
      <c r="O22" s="22"/>
      <c r="P22" s="22"/>
      <c r="Q22" s="22"/>
    </row>
    <row r="23" spans="1:20" ht="33.75" customHeight="1">
      <c r="B23" s="188" t="s">
        <v>122</v>
      </c>
      <c r="C23" s="188" t="s">
        <v>123</v>
      </c>
      <c r="D23" s="188" t="s">
        <v>122</v>
      </c>
      <c r="E23" s="188" t="s">
        <v>123</v>
      </c>
      <c r="F23" s="22"/>
      <c r="G23" s="131" t="s">
        <v>122</v>
      </c>
      <c r="H23" s="131" t="s">
        <v>123</v>
      </c>
      <c r="I23" s="131" t="s">
        <v>122</v>
      </c>
      <c r="J23" s="131" t="s">
        <v>123</v>
      </c>
      <c r="K23" s="131" t="s">
        <v>122</v>
      </c>
      <c r="L23" s="131" t="s">
        <v>123</v>
      </c>
      <c r="M23" s="22"/>
      <c r="N23" s="22"/>
      <c r="O23" s="22"/>
      <c r="P23" s="22"/>
      <c r="Q23" s="22"/>
    </row>
    <row r="24" spans="1:20" ht="14.25" customHeight="1">
      <c r="A24" s="189" t="s">
        <v>120</v>
      </c>
      <c r="B24" s="134">
        <v>1200</v>
      </c>
      <c r="C24" s="132">
        <f>B24/12</f>
        <v>100</v>
      </c>
      <c r="D24" s="134">
        <v>2550</v>
      </c>
      <c r="E24" s="190">
        <f>D24/12</f>
        <v>212.5</v>
      </c>
      <c r="G24" s="214">
        <f>B24</f>
        <v>1200</v>
      </c>
      <c r="H24" s="215">
        <f>G24/12</f>
        <v>100</v>
      </c>
      <c r="I24" s="214">
        <f>B24*(8/12)+D24*(4/12)</f>
        <v>1650</v>
      </c>
      <c r="J24" s="216">
        <f>I24/12</f>
        <v>137.5</v>
      </c>
      <c r="K24" s="214">
        <f>D24</f>
        <v>2550</v>
      </c>
      <c r="L24" s="216">
        <f>K24/12</f>
        <v>212.5</v>
      </c>
      <c r="M24" s="22"/>
      <c r="N24" s="22"/>
      <c r="O24" s="30"/>
      <c r="P24" s="22"/>
      <c r="Q24" s="22"/>
    </row>
    <row r="25" spans="1:20" ht="14.25" customHeight="1" thickBot="1">
      <c r="A25" s="189" t="s">
        <v>121</v>
      </c>
      <c r="B25" s="134">
        <v>1256</v>
      </c>
      <c r="C25" s="190">
        <f>B25/12</f>
        <v>104.66666666666667</v>
      </c>
      <c r="D25" s="134">
        <v>2550</v>
      </c>
      <c r="E25" s="190">
        <f>D25/12</f>
        <v>212.5</v>
      </c>
      <c r="G25" s="214">
        <f>B25</f>
        <v>1256</v>
      </c>
      <c r="H25" s="216">
        <f>G25/12</f>
        <v>104.66666666666667</v>
      </c>
      <c r="I25" s="214">
        <f>B25*(8/12)+D25*(4/12)</f>
        <v>1687.3333333333333</v>
      </c>
      <c r="J25" s="216">
        <f>I25/12</f>
        <v>140.61111111111111</v>
      </c>
      <c r="K25" s="214">
        <f>D25</f>
        <v>2550</v>
      </c>
      <c r="L25" s="216">
        <f>K25/12</f>
        <v>212.5</v>
      </c>
      <c r="M25" s="22"/>
      <c r="N25" s="22"/>
      <c r="O25" s="30"/>
      <c r="P25" s="30"/>
      <c r="Q25" s="22"/>
    </row>
    <row r="26" spans="1:20" ht="14.25" customHeight="1" thickTop="1">
      <c r="A26" s="163" t="s">
        <v>152</v>
      </c>
      <c r="B26" s="22"/>
      <c r="C26" s="22"/>
      <c r="D26" s="22"/>
      <c r="E26" s="22"/>
      <c r="F26" s="193"/>
      <c r="G26" s="193"/>
      <c r="H26" s="194"/>
      <c r="I26" s="22"/>
      <c r="J26" s="22"/>
      <c r="K26" s="22"/>
      <c r="L26" s="22"/>
      <c r="M26" s="22"/>
      <c r="N26" s="22"/>
      <c r="O26" s="22"/>
      <c r="P26" s="22"/>
      <c r="Q26" s="22"/>
    </row>
    <row r="27" spans="1:20" ht="14.25" customHeight="1">
      <c r="A27" s="22"/>
      <c r="B27" s="22"/>
      <c r="C27" s="22"/>
      <c r="D27" s="22"/>
      <c r="E27" s="22"/>
      <c r="F27" s="193"/>
      <c r="G27" s="193"/>
      <c r="H27" s="194"/>
      <c r="I27" s="22"/>
      <c r="J27" s="22"/>
      <c r="K27" s="22"/>
      <c r="L27" s="22"/>
      <c r="M27" s="22"/>
      <c r="N27" s="22"/>
      <c r="O27" s="22"/>
      <c r="P27" s="22"/>
      <c r="Q27" s="22"/>
    </row>
    <row r="28" spans="1:20" ht="15.75" customHeight="1">
      <c r="A28" s="22"/>
      <c r="B28" s="22"/>
      <c r="C28" s="192"/>
      <c r="D28" s="193"/>
      <c r="E28" s="193"/>
      <c r="F28" s="193"/>
      <c r="G28" s="193"/>
      <c r="H28" s="194"/>
      <c r="I28" s="22"/>
      <c r="J28" s="22"/>
      <c r="K28" s="22"/>
      <c r="L28" s="22"/>
      <c r="M28" s="22"/>
      <c r="N28" s="22"/>
      <c r="O28" s="22"/>
      <c r="P28" s="22"/>
      <c r="Q28" s="22"/>
    </row>
    <row r="29" spans="1:20">
      <c r="A29" s="22"/>
      <c r="B29" s="22"/>
      <c r="C29" s="192"/>
      <c r="D29" s="193"/>
      <c r="E29" s="193"/>
      <c r="F29" s="22"/>
      <c r="G29" s="22"/>
      <c r="H29" s="22"/>
      <c r="I29" s="22"/>
      <c r="J29" s="22"/>
      <c r="K29" s="22"/>
      <c r="L29" s="22"/>
      <c r="M29" s="22"/>
      <c r="N29" s="22"/>
      <c r="O29" s="22"/>
      <c r="P29" s="22"/>
      <c r="Q29" s="22"/>
    </row>
    <row r="30" spans="1:20">
      <c r="C30" s="140"/>
      <c r="D30" s="141"/>
      <c r="E30" s="141"/>
    </row>
    <row r="31" spans="1:20">
      <c r="C31" s="140"/>
      <c r="D31" s="141"/>
      <c r="E31" s="141"/>
    </row>
    <row r="32" spans="1:20">
      <c r="C32" s="140"/>
      <c r="D32" s="141"/>
      <c r="E32" s="141"/>
    </row>
    <row r="33" spans="3:5">
      <c r="C33" s="140"/>
      <c r="D33" s="141"/>
      <c r="E33" s="141"/>
    </row>
    <row r="34" spans="3:5">
      <c r="C34" s="140"/>
      <c r="D34" s="141"/>
      <c r="E34" s="141"/>
    </row>
    <row r="35" spans="3:5">
      <c r="C35" s="140"/>
      <c r="D35" s="141"/>
      <c r="E35" s="141"/>
    </row>
    <row r="36" spans="3:5">
      <c r="C36" s="140"/>
      <c r="D36" s="141"/>
      <c r="E36" s="141"/>
    </row>
  </sheetData>
  <mergeCells count="19">
    <mergeCell ref="R4:T4"/>
    <mergeCell ref="I3:T3"/>
    <mergeCell ref="A16:F16"/>
    <mergeCell ref="G16:L16"/>
    <mergeCell ref="M16:Q16"/>
    <mergeCell ref="B3:G3"/>
    <mergeCell ref="O4:Q4"/>
    <mergeCell ref="I4:K4"/>
    <mergeCell ref="L4:N4"/>
    <mergeCell ref="B4:C4"/>
    <mergeCell ref="D4:E4"/>
    <mergeCell ref="F4:G4"/>
    <mergeCell ref="B21:E21"/>
    <mergeCell ref="G22:H22"/>
    <mergeCell ref="I22:J22"/>
    <mergeCell ref="K22:L22"/>
    <mergeCell ref="G21:L21"/>
    <mergeCell ref="B22:C22"/>
    <mergeCell ref="D22:E22"/>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3B8DF-FF47-4E64-9A10-06F7DE098646}">
  <sheetPr>
    <tabColor rgb="FF92D050"/>
    <pageSetUpPr fitToPage="1"/>
  </sheetPr>
  <dimension ref="A1:P25"/>
  <sheetViews>
    <sheetView zoomScaleNormal="100" workbookViewId="0">
      <selection sqref="A1:G1"/>
    </sheetView>
  </sheetViews>
  <sheetFormatPr baseColWidth="10" defaultColWidth="11.42578125" defaultRowHeight="12.75" customHeight="1"/>
  <cols>
    <col min="1" max="1" width="16" style="27" customWidth="1"/>
    <col min="2" max="5" width="13.85546875" style="27" customWidth="1"/>
    <col min="6" max="6" width="10.28515625" style="27" customWidth="1"/>
    <col min="7" max="7" width="11.42578125" style="27" customWidth="1"/>
    <col min="8" max="8" width="2.140625" style="27" customWidth="1"/>
    <col min="9" max="9" width="8" style="27" customWidth="1"/>
    <col min="10" max="10" width="26.85546875" style="27" customWidth="1"/>
    <col min="11" max="11" width="11.85546875" style="27" customWidth="1"/>
    <col min="12" max="15" width="11.5703125" style="27" customWidth="1"/>
    <col min="16" max="17" width="11.42578125" style="27"/>
    <col min="18" max="18" width="17" style="27" bestFit="1" customWidth="1"/>
    <col min="19" max="16384" width="11.42578125" style="27"/>
  </cols>
  <sheetData>
    <row r="1" spans="1:16" ht="33" customHeight="1" thickBot="1">
      <c r="A1" s="294" t="s">
        <v>176</v>
      </c>
      <c r="B1" s="295"/>
      <c r="C1" s="295"/>
      <c r="D1" s="295"/>
      <c r="E1" s="295"/>
      <c r="F1" s="295"/>
      <c r="G1" s="295"/>
    </row>
    <row r="2" spans="1:16" ht="12.75" customHeight="1">
      <c r="A2" s="74"/>
      <c r="B2" s="59"/>
      <c r="C2" s="59"/>
      <c r="D2" s="59"/>
      <c r="E2" s="59"/>
      <c r="F2" s="59"/>
      <c r="G2" s="59"/>
      <c r="J2" s="40"/>
      <c r="K2" s="41" t="s">
        <v>0</v>
      </c>
      <c r="L2" s="41" t="s">
        <v>162</v>
      </c>
      <c r="M2" s="41" t="s">
        <v>163</v>
      </c>
      <c r="N2" s="41" t="s">
        <v>164</v>
      </c>
      <c r="O2" s="41" t="s">
        <v>165</v>
      </c>
    </row>
    <row r="3" spans="1:16" ht="12.75" customHeight="1">
      <c r="A3" s="26"/>
      <c r="J3" s="34" t="s">
        <v>7</v>
      </c>
      <c r="K3" s="35">
        <v>4.9264651769909786</v>
      </c>
      <c r="L3" s="35">
        <v>4.0934032269044867</v>
      </c>
      <c r="M3" s="35">
        <v>5.4682221210992985</v>
      </c>
      <c r="N3" s="35">
        <v>5.0386762294403127</v>
      </c>
      <c r="O3" s="35">
        <v>7.3496859646912727</v>
      </c>
    </row>
    <row r="4" spans="1:16" ht="12.75" customHeight="1">
      <c r="A4" s="26"/>
      <c r="J4" s="36" t="s">
        <v>6</v>
      </c>
      <c r="K4" s="37">
        <v>4.0004854550689384</v>
      </c>
      <c r="L4" s="37">
        <v>2.4320239635101095</v>
      </c>
      <c r="M4" s="37">
        <v>4.911126739199382</v>
      </c>
      <c r="N4" s="37">
        <v>4.7454988156957585</v>
      </c>
      <c r="O4" s="37">
        <v>8.6274227509133112</v>
      </c>
    </row>
    <row r="5" spans="1:16" ht="12.75" customHeight="1">
      <c r="A5" s="26"/>
      <c r="J5" s="36" t="s">
        <v>1</v>
      </c>
      <c r="K5" s="37">
        <v>4.2614175546233781</v>
      </c>
      <c r="L5" s="37">
        <v>2.4200422084553068</v>
      </c>
      <c r="M5" s="37">
        <v>5.6161143976061441</v>
      </c>
      <c r="N5" s="37">
        <v>5.4560813608732381</v>
      </c>
      <c r="O5" s="37">
        <v>7.7402055176633606</v>
      </c>
    </row>
    <row r="6" spans="1:16" ht="12.75" customHeight="1">
      <c r="A6" s="26"/>
      <c r="J6" s="36" t="s">
        <v>159</v>
      </c>
      <c r="K6" s="37">
        <v>22.676303466226656</v>
      </c>
      <c r="L6" s="37">
        <v>22.083463816461297</v>
      </c>
      <c r="M6" s="37">
        <v>23.190474220549099</v>
      </c>
      <c r="N6" s="37">
        <v>21.208155963758635</v>
      </c>
      <c r="O6" s="37">
        <v>25.300987996472728</v>
      </c>
    </row>
    <row r="7" spans="1:16" ht="12.75" customHeight="1">
      <c r="A7" s="26"/>
      <c r="J7" s="36" t="s">
        <v>160</v>
      </c>
      <c r="K7" s="37">
        <v>64.135328347090052</v>
      </c>
      <c r="L7" s="37">
        <v>68.971066784668807</v>
      </c>
      <c r="M7" s="37">
        <v>60.814062521546077</v>
      </c>
      <c r="N7" s="37">
        <v>63.551587630232056</v>
      </c>
      <c r="O7" s="37">
        <v>50.981697770259323</v>
      </c>
    </row>
    <row r="8" spans="1:16" ht="12.75" customHeight="1">
      <c r="A8" s="28"/>
      <c r="B8" s="29"/>
      <c r="C8" s="29"/>
      <c r="D8" s="29"/>
      <c r="E8" s="29"/>
      <c r="F8" s="29"/>
      <c r="G8" s="29"/>
      <c r="H8" s="29"/>
      <c r="I8" s="29"/>
      <c r="J8" s="42" t="s">
        <v>0</v>
      </c>
      <c r="K8" s="43">
        <v>100</v>
      </c>
      <c r="L8" s="43">
        <v>100</v>
      </c>
      <c r="M8" s="43">
        <v>100</v>
      </c>
      <c r="N8" s="43">
        <v>100</v>
      </c>
      <c r="O8" s="43">
        <v>100</v>
      </c>
      <c r="P8" s="29"/>
    </row>
    <row r="9" spans="1:16" ht="12.75" customHeight="1">
      <c r="A9" s="26"/>
      <c r="I9" s="38"/>
      <c r="J9" s="210"/>
      <c r="K9" s="210"/>
      <c r="L9" s="210"/>
      <c r="M9" s="210"/>
      <c r="N9" s="210"/>
      <c r="O9" s="210"/>
    </row>
    <row r="10" spans="1:16" ht="12.75" customHeight="1">
      <c r="A10" s="26"/>
    </row>
    <row r="11" spans="1:16" ht="12.75" customHeight="1">
      <c r="A11" s="26"/>
      <c r="K11" s="32"/>
      <c r="L11" s="32"/>
      <c r="M11" s="32"/>
      <c r="N11" s="32"/>
      <c r="O11" s="32"/>
    </row>
    <row r="12" spans="1:16" ht="12.75" customHeight="1">
      <c r="A12" s="26"/>
      <c r="J12" s="210"/>
      <c r="K12" s="32"/>
      <c r="L12" s="32"/>
      <c r="M12" s="32"/>
      <c r="N12" s="32"/>
      <c r="O12" s="32"/>
    </row>
    <row r="13" spans="1:16" ht="12.75" customHeight="1">
      <c r="A13" s="26"/>
      <c r="J13" s="211"/>
      <c r="K13" s="32"/>
      <c r="L13" s="32"/>
      <c r="M13" s="32"/>
      <c r="N13" s="32"/>
      <c r="O13" s="32"/>
      <c r="P13" s="32"/>
    </row>
    <row r="14" spans="1:16" ht="12.75" customHeight="1">
      <c r="A14" s="26"/>
      <c r="K14" s="32"/>
      <c r="L14" s="32"/>
      <c r="M14" s="32"/>
      <c r="N14" s="32"/>
      <c r="O14" s="32"/>
      <c r="P14" s="32"/>
    </row>
    <row r="15" spans="1:16" ht="12.75" customHeight="1">
      <c r="A15" s="26"/>
      <c r="K15" s="32"/>
      <c r="L15" s="32"/>
      <c r="M15" s="32"/>
      <c r="N15" s="32"/>
      <c r="O15" s="32"/>
      <c r="P15" s="32"/>
    </row>
    <row r="16" spans="1:16" ht="12.75" customHeight="1">
      <c r="A16" s="26"/>
      <c r="K16" s="32"/>
      <c r="L16" s="32"/>
      <c r="M16" s="32"/>
      <c r="N16" s="32"/>
      <c r="O16" s="32"/>
      <c r="P16" s="32"/>
    </row>
    <row r="17" spans="1:16" ht="12.75" customHeight="1">
      <c r="A17" s="26"/>
      <c r="K17" s="32"/>
      <c r="L17" s="32"/>
      <c r="M17" s="32"/>
      <c r="N17" s="32"/>
      <c r="O17" s="32"/>
      <c r="P17" s="32"/>
    </row>
    <row r="18" spans="1:16" ht="12.75" customHeight="1">
      <c r="A18" s="290" t="s">
        <v>166</v>
      </c>
      <c r="B18" s="290"/>
      <c r="C18" s="290"/>
      <c r="D18" s="290"/>
      <c r="E18" s="290"/>
      <c r="F18" s="290"/>
      <c r="G18" s="290"/>
      <c r="H18" s="33"/>
      <c r="I18" s="33"/>
      <c r="J18" s="33"/>
      <c r="K18" s="217"/>
      <c r="L18" s="217"/>
      <c r="M18" s="217"/>
      <c r="N18" s="217"/>
      <c r="O18" s="217"/>
      <c r="P18" s="32"/>
    </row>
    <row r="19" spans="1:16" ht="29.25" customHeight="1">
      <c r="A19" s="291" t="s">
        <v>170</v>
      </c>
      <c r="B19" s="292"/>
      <c r="C19" s="292"/>
      <c r="D19" s="292"/>
      <c r="E19" s="292"/>
      <c r="F19" s="292"/>
      <c r="G19" s="292"/>
      <c r="H19" s="33"/>
      <c r="I19" s="33"/>
      <c r="J19" s="33"/>
      <c r="K19" s="217"/>
      <c r="L19" s="217"/>
      <c r="M19" s="217"/>
      <c r="N19" s="217"/>
      <c r="O19" s="217"/>
      <c r="P19" s="33"/>
    </row>
    <row r="20" spans="1:16" ht="24.75" customHeight="1">
      <c r="A20" s="293" t="s">
        <v>146</v>
      </c>
      <c r="B20" s="260"/>
      <c r="C20" s="260"/>
      <c r="D20" s="260"/>
      <c r="E20" s="260"/>
      <c r="F20" s="260"/>
      <c r="G20" s="260"/>
      <c r="H20" s="39"/>
      <c r="I20" s="39"/>
      <c r="J20" s="39"/>
      <c r="K20" s="217"/>
      <c r="L20" s="217"/>
      <c r="M20" s="217"/>
      <c r="N20" s="217"/>
      <c r="O20" s="217"/>
      <c r="P20" s="39"/>
    </row>
    <row r="21" spans="1:16" ht="14.25" customHeight="1">
      <c r="A21" s="212" t="s">
        <v>76</v>
      </c>
      <c r="B21" s="212"/>
      <c r="C21" s="212"/>
      <c r="D21" s="212"/>
      <c r="E21" s="212"/>
      <c r="F21" s="212"/>
      <c r="G21" s="212"/>
      <c r="K21" s="217"/>
      <c r="L21" s="217"/>
      <c r="M21" s="217"/>
      <c r="N21" s="217"/>
      <c r="O21" s="217"/>
    </row>
    <row r="22" spans="1:16" ht="17.25" customHeight="1" thickBot="1">
      <c r="A22" s="213" t="s">
        <v>193</v>
      </c>
      <c r="B22" s="148"/>
      <c r="C22" s="148"/>
      <c r="D22" s="148"/>
      <c r="E22" s="213"/>
      <c r="F22" s="148"/>
      <c r="G22" s="149"/>
      <c r="K22" s="217"/>
      <c r="L22" s="217"/>
      <c r="M22" s="217"/>
      <c r="N22" s="217"/>
      <c r="O22" s="217"/>
    </row>
    <row r="23" spans="1:16" ht="12.75" customHeight="1">
      <c r="K23" s="217"/>
      <c r="L23" s="217"/>
      <c r="M23" s="217"/>
      <c r="N23" s="217"/>
      <c r="O23" s="217"/>
    </row>
    <row r="24" spans="1:16" ht="12.75" customHeight="1">
      <c r="K24" s="33"/>
      <c r="L24" s="33"/>
      <c r="M24" s="33"/>
      <c r="N24" s="33"/>
      <c r="O24" s="33"/>
    </row>
    <row r="25" spans="1:16" ht="12.75" customHeight="1">
      <c r="K25" s="33"/>
      <c r="L25" s="33"/>
      <c r="M25" s="33"/>
      <c r="N25" s="33"/>
      <c r="O25" s="33"/>
    </row>
  </sheetData>
  <mergeCells count="4">
    <mergeCell ref="A19:G19"/>
    <mergeCell ref="A20:G20"/>
    <mergeCell ref="A1:G1"/>
    <mergeCell ref="A18:G18"/>
  </mergeCells>
  <pageMargins left="0.70866141732283472" right="0.70866141732283472" top="0.74803149606299213" bottom="0.74803149606299213" header="0.31496062992125984" footer="0.31496062992125984"/>
  <pageSetup paperSize="9" orientation="landscape" r:id="rId1"/>
  <colBreaks count="1" manualBreakCount="1">
    <brk id="7"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1">
    <tabColor rgb="FFFFC000"/>
  </sheetPr>
  <dimension ref="A1:A25"/>
  <sheetViews>
    <sheetView zoomScaleNormal="100" workbookViewId="0"/>
  </sheetViews>
  <sheetFormatPr baseColWidth="10" defaultRowHeight="15.75"/>
  <cols>
    <col min="1" max="1" width="150.5703125" style="130" customWidth="1"/>
    <col min="2" max="16384" width="11.42578125" style="130"/>
  </cols>
  <sheetData>
    <row r="1" spans="1:1">
      <c r="A1" s="23" t="s">
        <v>53</v>
      </c>
    </row>
    <row r="2" spans="1:1">
      <c r="A2" s="144"/>
    </row>
    <row r="3" spans="1:1" ht="31.5">
      <c r="A3" s="162" t="s">
        <v>65</v>
      </c>
    </row>
    <row r="4" spans="1:1">
      <c r="A4" s="104"/>
    </row>
    <row r="5" spans="1:1" ht="47.25">
      <c r="A5" s="162" t="s">
        <v>66</v>
      </c>
    </row>
    <row r="6" spans="1:1">
      <c r="A6" s="104"/>
    </row>
    <row r="7" spans="1:1" ht="63">
      <c r="A7" s="162" t="s">
        <v>67</v>
      </c>
    </row>
    <row r="8" spans="1:1">
      <c r="A8" s="104"/>
    </row>
    <row r="9" spans="1:1" ht="63">
      <c r="A9" s="162" t="s">
        <v>68</v>
      </c>
    </row>
    <row r="10" spans="1:1">
      <c r="A10" s="104"/>
    </row>
    <row r="11" spans="1:1" ht="47.25">
      <c r="A11" s="162" t="s">
        <v>69</v>
      </c>
    </row>
    <row r="12" spans="1:1">
      <c r="A12" s="144"/>
    </row>
    <row r="13" spans="1:1">
      <c r="A13" s="162" t="s">
        <v>70</v>
      </c>
    </row>
    <row r="14" spans="1:1">
      <c r="A14" s="104"/>
    </row>
    <row r="15" spans="1:1" ht="47.25">
      <c r="A15" s="162" t="s">
        <v>71</v>
      </c>
    </row>
    <row r="16" spans="1:1">
      <c r="A16" s="144"/>
    </row>
    <row r="17" spans="1:1" ht="31.5">
      <c r="A17" s="161" t="s">
        <v>114</v>
      </c>
    </row>
    <row r="18" spans="1:1">
      <c r="A18" s="161"/>
    </row>
    <row r="19" spans="1:1" ht="31.5">
      <c r="A19" s="162" t="s">
        <v>115</v>
      </c>
    </row>
    <row r="20" spans="1:1">
      <c r="A20" s="162"/>
    </row>
    <row r="21" spans="1:1" ht="31.5">
      <c r="A21" s="162" t="s">
        <v>116</v>
      </c>
    </row>
    <row r="23" spans="1:1" ht="94.5">
      <c r="A23" s="220" t="s">
        <v>178</v>
      </c>
    </row>
    <row r="25" spans="1:1">
      <c r="A25" s="25" t="s">
        <v>194</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2">
    <tabColor rgb="FFFFC000"/>
  </sheetPr>
  <dimension ref="A1:K26"/>
  <sheetViews>
    <sheetView zoomScaleNormal="100" workbookViewId="0">
      <selection activeCell="B4" sqref="B4"/>
    </sheetView>
  </sheetViews>
  <sheetFormatPr baseColWidth="10" defaultColWidth="11.42578125" defaultRowHeight="12.75"/>
  <cols>
    <col min="1" max="1" width="119.5703125" style="8" customWidth="1"/>
    <col min="2" max="2" width="17.140625" style="8" customWidth="1"/>
    <col min="3" max="3" width="37.140625" style="8" customWidth="1"/>
    <col min="4" max="5" width="43.28515625" style="8" customWidth="1"/>
    <col min="6" max="6" width="11.42578125" style="8"/>
    <col min="7" max="7" width="12" style="8" customWidth="1"/>
    <col min="8" max="16384" width="11.42578125" style="8"/>
  </cols>
  <sheetData>
    <row r="1" spans="1:11" ht="15.75">
      <c r="A1" s="23" t="s">
        <v>137</v>
      </c>
      <c r="B1" s="22"/>
      <c r="C1" s="22"/>
      <c r="D1" s="22"/>
      <c r="E1" s="22"/>
    </row>
    <row r="2" spans="1:11" ht="15.75">
      <c r="A2" s="23" t="s">
        <v>12</v>
      </c>
      <c r="B2" s="22"/>
      <c r="C2" s="22"/>
      <c r="D2" s="22"/>
      <c r="E2" s="22"/>
    </row>
    <row r="3" spans="1:11" ht="146.25" customHeight="1">
      <c r="A3" s="138" t="s">
        <v>91</v>
      </c>
      <c r="B3" s="20"/>
      <c r="C3" s="71"/>
      <c r="D3" s="71"/>
      <c r="E3" s="164"/>
    </row>
    <row r="4" spans="1:11" ht="162.75" customHeight="1">
      <c r="A4" s="138" t="s">
        <v>134</v>
      </c>
      <c r="B4" s="20"/>
      <c r="C4" s="71"/>
      <c r="D4" s="71"/>
      <c r="E4" s="164"/>
    </row>
    <row r="5" spans="1:11" s="20" customFormat="1" ht="31.5" customHeight="1">
      <c r="A5" s="138" t="s">
        <v>177</v>
      </c>
      <c r="B5" s="24"/>
      <c r="C5" s="24"/>
      <c r="D5" s="24"/>
      <c r="E5" s="165"/>
    </row>
    <row r="6" spans="1:11" s="20" customFormat="1" ht="249" customHeight="1">
      <c r="A6" s="139" t="s">
        <v>92</v>
      </c>
      <c r="C6" s="55"/>
      <c r="D6" s="55"/>
      <c r="E6" s="168"/>
      <c r="J6" s="52"/>
    </row>
    <row r="7" spans="1:11" s="20" customFormat="1" ht="252" customHeight="1">
      <c r="A7" s="167" t="s">
        <v>90</v>
      </c>
      <c r="D7" s="55"/>
      <c r="E7" s="168"/>
      <c r="J7" s="52"/>
    </row>
    <row r="8" spans="1:11" s="20" customFormat="1" ht="179.25" customHeight="1">
      <c r="A8" s="203" t="s">
        <v>140</v>
      </c>
      <c r="C8" s="55"/>
      <c r="D8" s="55"/>
    </row>
    <row r="9" spans="1:11" ht="18" customHeight="1">
      <c r="A9" s="22"/>
      <c r="B9" s="22"/>
      <c r="C9" s="22"/>
      <c r="D9" s="22"/>
      <c r="E9" s="166"/>
    </row>
    <row r="10" spans="1:11" ht="15.75">
      <c r="A10" s="25" t="s">
        <v>194</v>
      </c>
      <c r="B10" s="22"/>
      <c r="C10" s="22"/>
      <c r="D10" s="22"/>
    </row>
    <row r="11" spans="1:11" ht="15.75">
      <c r="A11" s="22"/>
      <c r="B11" s="22"/>
      <c r="C11" s="22"/>
      <c r="D11" s="22"/>
      <c r="E11" s="22"/>
    </row>
    <row r="12" spans="1:11" ht="15.75">
      <c r="A12" s="22"/>
      <c r="B12" s="22"/>
      <c r="C12" s="22"/>
      <c r="D12" s="22"/>
      <c r="K12" s="22"/>
    </row>
    <row r="21" spans="3:7">
      <c r="F21" s="57"/>
    </row>
    <row r="22" spans="3:7">
      <c r="D22" s="53"/>
      <c r="E22" s="56"/>
      <c r="G22" s="56"/>
    </row>
    <row r="23" spans="3:7">
      <c r="D23" s="53"/>
      <c r="F23" s="54"/>
      <c r="G23" s="56"/>
    </row>
    <row r="25" spans="3:7">
      <c r="C25" s="56"/>
    </row>
    <row r="26" spans="3:7">
      <c r="C26" s="56"/>
    </row>
  </sheetData>
  <customSheetViews>
    <customSheetView guid="{5F70CCB5-4835-49CF-A801-999B398C98AB}" showPageBreaks="1" printArea="1" topLeftCell="A4">
      <selection activeCell="D9" sqref="D9"/>
      <pageMargins left="0.70866141732283472" right="0.70866141732283472" top="0.74803149606299213" bottom="0.74803149606299213" header="0.31496062992125984" footer="0.31496062992125984"/>
      <pageSetup paperSize="9" orientation="portrait" r:id="rId1"/>
    </customSheetView>
  </customSheetViews>
  <pageMargins left="0.70866141732283472" right="0.70866141732283472" top="0.74803149606299213" bottom="0.74803149606299213" header="0.31496062992125984" footer="0.31496062992125984"/>
  <pageSetup paperSize="9"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3">
    <tabColor rgb="FFFFC000"/>
  </sheetPr>
  <dimension ref="A1:E20"/>
  <sheetViews>
    <sheetView zoomScaleNormal="100" workbookViewId="0"/>
  </sheetViews>
  <sheetFormatPr baseColWidth="10" defaultColWidth="11.42578125" defaultRowHeight="12.75"/>
  <cols>
    <col min="1" max="1" width="73.140625" style="8" customWidth="1"/>
    <col min="2" max="16384" width="11.42578125" style="8"/>
  </cols>
  <sheetData>
    <row r="1" spans="1:5" ht="15.75">
      <c r="A1" s="160" t="s">
        <v>22</v>
      </c>
      <c r="B1" s="22"/>
      <c r="C1" s="22"/>
      <c r="D1" s="22"/>
      <c r="E1" s="22"/>
    </row>
    <row r="2" spans="1:5" ht="15.75">
      <c r="B2" s="22"/>
      <c r="C2" s="22"/>
      <c r="D2" s="22"/>
      <c r="E2" s="22"/>
    </row>
    <row r="3" spans="1:5" ht="15.75">
      <c r="A3" s="144" t="s">
        <v>117</v>
      </c>
      <c r="B3" s="22"/>
      <c r="C3" s="22"/>
      <c r="D3" s="22"/>
      <c r="E3" s="22"/>
    </row>
    <row r="4" spans="1:5" ht="15.75">
      <c r="A4" s="144"/>
      <c r="D4" s="22"/>
      <c r="E4" s="51"/>
    </row>
    <row r="5" spans="1:5" ht="15.75">
      <c r="A5" s="144" t="s">
        <v>142</v>
      </c>
      <c r="D5" s="22"/>
      <c r="E5" s="22"/>
    </row>
    <row r="6" spans="1:5" ht="15.75">
      <c r="A6" s="205"/>
      <c r="B6" s="50"/>
      <c r="C6" s="22"/>
      <c r="D6" s="22"/>
      <c r="E6" s="51"/>
    </row>
    <row r="7" spans="1:5" ht="15.75">
      <c r="A7" s="204" t="s">
        <v>141</v>
      </c>
      <c r="B7" s="22"/>
      <c r="C7" s="22"/>
      <c r="D7" s="22"/>
      <c r="E7" s="22"/>
    </row>
    <row r="8" spans="1:5" ht="15.75">
      <c r="A8" s="144"/>
      <c r="B8" s="22"/>
      <c r="C8" s="22"/>
      <c r="D8" s="22"/>
      <c r="E8" s="22"/>
    </row>
    <row r="9" spans="1:5" ht="15.75">
      <c r="A9" s="144" t="s">
        <v>143</v>
      </c>
      <c r="B9" s="22"/>
      <c r="C9" s="22"/>
      <c r="D9" s="22"/>
      <c r="E9" s="22"/>
    </row>
    <row r="10" spans="1:5" ht="15.75">
      <c r="A10" s="144"/>
      <c r="B10" s="22"/>
      <c r="C10" s="22"/>
      <c r="D10" s="22"/>
      <c r="E10" s="22"/>
    </row>
    <row r="11" spans="1:5" ht="15.75">
      <c r="A11" s="144" t="s">
        <v>145</v>
      </c>
      <c r="B11" s="22"/>
      <c r="C11" s="22"/>
      <c r="D11" s="22"/>
      <c r="E11" s="22"/>
    </row>
    <row r="12" spans="1:5" ht="15.75">
      <c r="A12" s="144"/>
      <c r="B12" s="22"/>
      <c r="C12" s="22"/>
      <c r="D12" s="22"/>
      <c r="E12" s="22"/>
    </row>
    <row r="13" spans="1:5" ht="15.75">
      <c r="A13" s="144" t="s">
        <v>144</v>
      </c>
      <c r="B13" s="22"/>
      <c r="C13" s="22"/>
      <c r="D13" s="22"/>
      <c r="E13" s="22"/>
    </row>
    <row r="14" spans="1:5" ht="15.75">
      <c r="A14" s="144"/>
      <c r="B14" s="22"/>
      <c r="C14" s="22"/>
      <c r="D14" s="22"/>
      <c r="E14" s="22"/>
    </row>
    <row r="15" spans="1:5" ht="15.75">
      <c r="A15" s="207" t="s">
        <v>138</v>
      </c>
      <c r="B15" s="22"/>
      <c r="C15" s="22"/>
      <c r="D15" s="22"/>
      <c r="E15" s="22"/>
    </row>
    <row r="16" spans="1:5" ht="15.75">
      <c r="A16" s="144"/>
      <c r="B16" s="22"/>
      <c r="C16" s="22"/>
    </row>
    <row r="17" spans="1:3" ht="15.75">
      <c r="A17" s="144" t="s">
        <v>95</v>
      </c>
      <c r="B17" s="22"/>
      <c r="C17" s="22"/>
    </row>
    <row r="18" spans="1:3" ht="15.75">
      <c r="A18" s="144"/>
    </row>
    <row r="19" spans="1:3" ht="13.5">
      <c r="A19" s="206" t="s">
        <v>194</v>
      </c>
    </row>
    <row r="20" spans="1:3">
      <c r="A20" s="9"/>
    </row>
  </sheetData>
  <customSheetViews>
    <customSheetView guid="{5F70CCB5-4835-49CF-A801-999B398C98AB}" showPageBreaks="1" printArea="1">
      <selection activeCell="A5" sqref="A5"/>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tabColor rgb="FF00B050"/>
  </sheetPr>
  <dimension ref="A1:K17"/>
  <sheetViews>
    <sheetView zoomScale="130" zoomScaleNormal="130" workbookViewId="0">
      <selection activeCell="A2" sqref="A2:A3"/>
    </sheetView>
  </sheetViews>
  <sheetFormatPr baseColWidth="10" defaultColWidth="11.42578125" defaultRowHeight="12.75" customHeight="1"/>
  <cols>
    <col min="1" max="1" width="40.85546875" style="1" customWidth="1"/>
    <col min="2" max="2" width="9.7109375" style="1" customWidth="1"/>
    <col min="3" max="3" width="16.140625" style="1" customWidth="1"/>
    <col min="4" max="6" width="13.7109375" style="1" customWidth="1"/>
    <col min="7" max="16384" width="11.42578125" style="1"/>
  </cols>
  <sheetData>
    <row r="1" spans="1:11" ht="16.5" customHeight="1" thickBot="1">
      <c r="A1" s="69" t="s">
        <v>192</v>
      </c>
      <c r="B1" s="59"/>
      <c r="C1" s="59"/>
      <c r="D1" s="59"/>
      <c r="E1" s="59"/>
      <c r="F1" s="59"/>
    </row>
    <row r="2" spans="1:11" ht="18" customHeight="1">
      <c r="A2" s="264"/>
      <c r="B2" s="261" t="s">
        <v>3</v>
      </c>
      <c r="C2" s="261" t="s">
        <v>57</v>
      </c>
      <c r="D2" s="263" t="s">
        <v>11</v>
      </c>
      <c r="E2" s="263"/>
      <c r="F2" s="263"/>
    </row>
    <row r="3" spans="1:11" ht="45.75" customHeight="1">
      <c r="A3" s="265"/>
      <c r="B3" s="262"/>
      <c r="C3" s="262"/>
      <c r="D3" s="60" t="s">
        <v>0</v>
      </c>
      <c r="E3" s="61" t="s">
        <v>8</v>
      </c>
      <c r="F3" s="61" t="s">
        <v>9</v>
      </c>
    </row>
    <row r="4" spans="1:11" ht="13.5" customHeight="1">
      <c r="A4" s="147" t="s">
        <v>36</v>
      </c>
      <c r="B4" s="63">
        <v>47.604795984756898</v>
      </c>
      <c r="C4" s="63">
        <v>88.897913493953894</v>
      </c>
      <c r="D4" s="64">
        <v>2850</v>
      </c>
      <c r="E4" s="65">
        <v>2950</v>
      </c>
      <c r="F4" s="65">
        <v>2090</v>
      </c>
      <c r="H4" s="182"/>
      <c r="J4" s="181"/>
      <c r="K4" s="181"/>
    </row>
    <row r="5" spans="1:11" ht="13.5" customHeight="1">
      <c r="A5" s="147" t="s">
        <v>37</v>
      </c>
      <c r="B5" s="63">
        <v>33.064411190631098</v>
      </c>
      <c r="C5" s="63">
        <v>87.878787878787904</v>
      </c>
      <c r="D5" s="64">
        <v>3130</v>
      </c>
      <c r="E5" s="65">
        <v>3220</v>
      </c>
      <c r="F5" s="65">
        <v>2500</v>
      </c>
      <c r="G5" s="2"/>
      <c r="H5" s="182"/>
      <c r="J5" s="181"/>
      <c r="K5" s="181"/>
    </row>
    <row r="6" spans="1:11" ht="13.5" customHeight="1">
      <c r="A6" s="147" t="s">
        <v>38</v>
      </c>
      <c r="B6" s="63">
        <v>4.1039749666945502</v>
      </c>
      <c r="C6" s="63">
        <v>91.248943109071135</v>
      </c>
      <c r="D6" s="64">
        <v>3180</v>
      </c>
      <c r="E6" s="65">
        <v>3240</v>
      </c>
      <c r="F6" s="65">
        <v>2550</v>
      </c>
      <c r="G6" s="2"/>
      <c r="H6" s="182"/>
      <c r="J6" s="181"/>
      <c r="K6" s="181"/>
    </row>
    <row r="7" spans="1:11" ht="13.5" customHeight="1">
      <c r="A7" s="147" t="s">
        <v>77</v>
      </c>
      <c r="B7" s="63">
        <v>7.7510301453047097</v>
      </c>
      <c r="C7" s="63">
        <v>93.579023103365586</v>
      </c>
      <c r="D7" s="64">
        <v>3390</v>
      </c>
      <c r="E7" s="65">
        <v>3440</v>
      </c>
      <c r="F7" s="65">
        <v>2600</v>
      </c>
      <c r="G7" s="2"/>
      <c r="H7" s="182"/>
      <c r="J7" s="181"/>
      <c r="K7" s="181"/>
    </row>
    <row r="8" spans="1:11" ht="13.5" customHeight="1">
      <c r="A8" s="147" t="s">
        <v>89</v>
      </c>
      <c r="B8" s="63">
        <v>7.3268271524615098</v>
      </c>
      <c r="C8" s="63">
        <v>90.756402016169943</v>
      </c>
      <c r="D8" s="64">
        <v>4080</v>
      </c>
      <c r="E8" s="65">
        <v>4190</v>
      </c>
      <c r="F8" s="65">
        <v>3040</v>
      </c>
      <c r="H8" s="182"/>
      <c r="J8" s="181"/>
      <c r="K8" s="181"/>
    </row>
    <row r="9" spans="1:11" s="3" customFormat="1" ht="16.5" customHeight="1">
      <c r="A9" s="66" t="s">
        <v>58</v>
      </c>
      <c r="B9" s="67">
        <v>100</v>
      </c>
      <c r="C9" s="67">
        <v>89.151284196176803</v>
      </c>
      <c r="D9" s="68">
        <v>3090</v>
      </c>
      <c r="E9" s="68">
        <v>3180</v>
      </c>
      <c r="F9" s="68">
        <v>2340</v>
      </c>
      <c r="G9" s="45"/>
      <c r="H9" s="182"/>
      <c r="I9" s="1"/>
      <c r="J9" s="181"/>
      <c r="K9" s="181"/>
    </row>
    <row r="10" spans="1:11" s="19" customFormat="1" ht="58.5" customHeight="1">
      <c r="A10" s="266" t="s">
        <v>175</v>
      </c>
      <c r="B10" s="266"/>
      <c r="C10" s="266"/>
      <c r="D10" s="266"/>
      <c r="E10" s="266"/>
      <c r="F10" s="266"/>
      <c r="G10" s="46"/>
      <c r="H10" s="49"/>
      <c r="I10" s="1"/>
    </row>
    <row r="11" spans="1:11" s="19" customFormat="1" ht="33" customHeight="1">
      <c r="A11" s="260" t="s">
        <v>171</v>
      </c>
      <c r="B11" s="260"/>
      <c r="C11" s="260"/>
      <c r="D11" s="260"/>
      <c r="E11" s="260"/>
      <c r="F11" s="260"/>
      <c r="H11" s="49"/>
      <c r="I11" s="195"/>
    </row>
    <row r="12" spans="1:11" s="19" customFormat="1" ht="17.25" customHeight="1">
      <c r="A12" s="259" t="s">
        <v>76</v>
      </c>
      <c r="B12" s="259"/>
      <c r="C12" s="259"/>
      <c r="D12" s="259"/>
      <c r="E12" s="259"/>
      <c r="F12" s="259"/>
      <c r="I12" s="195"/>
    </row>
    <row r="13" spans="1:11" s="4" customFormat="1" ht="15" customHeight="1" thickBot="1">
      <c r="A13" s="258" t="s">
        <v>193</v>
      </c>
      <c r="B13" s="258"/>
      <c r="C13" s="258"/>
      <c r="D13" s="258"/>
      <c r="E13" s="258"/>
      <c r="F13" s="258"/>
      <c r="I13" s="195"/>
    </row>
    <row r="15" spans="1:11" ht="12.75" customHeight="1">
      <c r="D15" s="5"/>
    </row>
    <row r="16" spans="1:11" ht="12.75" customHeight="1">
      <c r="D16" s="6"/>
      <c r="E16" s="7"/>
      <c r="H16" s="49"/>
    </row>
    <row r="17" spans="1:4" ht="12.75" customHeight="1">
      <c r="A17" s="3"/>
      <c r="D17" s="6"/>
    </row>
  </sheetData>
  <customSheetViews>
    <customSheetView guid="{5F70CCB5-4835-49CF-A801-999B398C98AB}" showPageBreaks="1" printArea="1">
      <pageMargins left="0.59055118110236227" right="0.59055118110236227" top="0.98425196850393704" bottom="0.98425196850393704" header="0.51181102362204722" footer="0.51181102362204722"/>
      <pageSetup paperSize="9" orientation="landscape" r:id="rId1"/>
      <headerFooter alignWithMargins="0"/>
    </customSheetView>
  </customSheetViews>
  <mergeCells count="8">
    <mergeCell ref="A13:F13"/>
    <mergeCell ref="A12:F12"/>
    <mergeCell ref="A11:F11"/>
    <mergeCell ref="B2:B3"/>
    <mergeCell ref="D2:F2"/>
    <mergeCell ref="A2:A3"/>
    <mergeCell ref="A10:F10"/>
    <mergeCell ref="C2:C3"/>
  </mergeCells>
  <pageMargins left="0.59055118110236227" right="0.59055118110236227" top="0.98425196850393704" bottom="0.98425196850393704" header="0.51181102362204722" footer="0.51181102362204722"/>
  <pageSetup paperSize="9" orientation="landscape"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145AA-D177-4BA8-B80B-BD9FFB0BF6EE}">
  <sheetPr>
    <tabColor rgb="FF484D7A"/>
  </sheetPr>
  <dimension ref="A1:O20"/>
  <sheetViews>
    <sheetView zoomScale="110" zoomScaleNormal="110" workbookViewId="0">
      <selection sqref="A1:F1"/>
    </sheetView>
  </sheetViews>
  <sheetFormatPr baseColWidth="10" defaultColWidth="11.42578125" defaultRowHeight="14.25" customHeight="1"/>
  <cols>
    <col min="1" max="3" width="31" style="223" customWidth="1"/>
    <col min="4" max="4" width="7.7109375" style="223" customWidth="1"/>
    <col min="5" max="5" width="2.7109375" style="223" customWidth="1"/>
    <col min="6" max="6" width="9.140625" style="224" bestFit="1" customWidth="1"/>
    <col min="7" max="7" width="16.85546875" style="224" bestFit="1" customWidth="1"/>
    <col min="8" max="11" width="9.28515625" style="223" customWidth="1"/>
    <col min="12" max="12" width="2.140625" style="223" customWidth="1"/>
    <col min="13" max="16384" width="11.42578125" style="223"/>
  </cols>
  <sheetData>
    <row r="1" spans="1:15" s="222" customFormat="1" ht="18.75" customHeight="1" thickBot="1">
      <c r="A1" s="268" t="s">
        <v>105</v>
      </c>
      <c r="B1" s="268"/>
      <c r="C1" s="268"/>
      <c r="D1" s="268"/>
      <c r="E1" s="268"/>
      <c r="F1" s="268"/>
      <c r="G1" s="221"/>
    </row>
    <row r="2" spans="1:15" ht="22.5" customHeight="1" thickBot="1">
      <c r="F2" s="225"/>
      <c r="G2" s="226"/>
      <c r="H2" s="227" t="s">
        <v>179</v>
      </c>
      <c r="I2" s="227" t="s">
        <v>55</v>
      </c>
      <c r="J2" s="227" t="s">
        <v>54</v>
      </c>
      <c r="K2" s="228" t="s">
        <v>180</v>
      </c>
      <c r="L2" s="229"/>
      <c r="M2" s="230" t="s">
        <v>181</v>
      </c>
      <c r="N2" s="230" t="s">
        <v>182</v>
      </c>
      <c r="O2" s="230"/>
    </row>
    <row r="3" spans="1:15" ht="15.75" customHeight="1">
      <c r="F3" s="250"/>
      <c r="G3" s="231" t="s">
        <v>36</v>
      </c>
      <c r="H3" s="232">
        <v>2140</v>
      </c>
      <c r="I3" s="232">
        <v>2770</v>
      </c>
      <c r="J3" s="232">
        <v>2850</v>
      </c>
      <c r="K3" s="233">
        <v>3660</v>
      </c>
      <c r="L3" s="234"/>
      <c r="M3" s="235">
        <v>5</v>
      </c>
      <c r="N3" s="236">
        <f>H3-K3</f>
        <v>-1520</v>
      </c>
      <c r="O3" s="235">
        <v>2000</v>
      </c>
    </row>
    <row r="4" spans="1:15" ht="15.75" customHeight="1">
      <c r="F4" s="251"/>
      <c r="G4" s="237" t="s">
        <v>37</v>
      </c>
      <c r="H4" s="238">
        <v>2310</v>
      </c>
      <c r="I4" s="238">
        <v>3070</v>
      </c>
      <c r="J4" s="238">
        <v>3130</v>
      </c>
      <c r="K4" s="239">
        <v>4000</v>
      </c>
      <c r="L4" s="234"/>
      <c r="M4" s="235">
        <v>4</v>
      </c>
      <c r="N4" s="236">
        <f t="shared" ref="N4:N7" si="0">H4-K4</f>
        <v>-1690</v>
      </c>
      <c r="O4" s="235">
        <v>2000</v>
      </c>
    </row>
    <row r="5" spans="1:15" ht="15.75" customHeight="1">
      <c r="F5" s="251"/>
      <c r="G5" s="240" t="s">
        <v>38</v>
      </c>
      <c r="H5" s="241">
        <v>2410</v>
      </c>
      <c r="I5" s="241">
        <v>3130</v>
      </c>
      <c r="J5" s="241">
        <v>3180</v>
      </c>
      <c r="K5" s="242">
        <v>3990</v>
      </c>
      <c r="L5" s="243"/>
      <c r="M5" s="235">
        <v>3</v>
      </c>
      <c r="N5" s="236">
        <f t="shared" si="0"/>
        <v>-1580</v>
      </c>
      <c r="O5" s="235">
        <v>2000</v>
      </c>
    </row>
    <row r="6" spans="1:15" ht="15.75" customHeight="1">
      <c r="F6" s="251"/>
      <c r="G6" s="240" t="s">
        <v>77</v>
      </c>
      <c r="H6" s="241">
        <v>2570</v>
      </c>
      <c r="I6" s="241">
        <v>3340</v>
      </c>
      <c r="J6" s="241">
        <v>3390</v>
      </c>
      <c r="K6" s="242">
        <v>4270</v>
      </c>
      <c r="L6" s="243"/>
      <c r="M6" s="235">
        <v>2</v>
      </c>
      <c r="N6" s="236">
        <f t="shared" si="0"/>
        <v>-1700</v>
      </c>
      <c r="O6" s="235">
        <v>2000</v>
      </c>
    </row>
    <row r="7" spans="1:15" ht="15.75" customHeight="1">
      <c r="F7" s="251"/>
      <c r="G7" s="237" t="s">
        <v>89</v>
      </c>
      <c r="H7" s="238">
        <v>2930</v>
      </c>
      <c r="I7" s="238">
        <v>4030</v>
      </c>
      <c r="J7" s="238">
        <v>4080</v>
      </c>
      <c r="K7" s="239">
        <v>5270</v>
      </c>
      <c r="L7" s="243"/>
      <c r="M7" s="235">
        <v>1</v>
      </c>
      <c r="N7" s="236">
        <f t="shared" si="0"/>
        <v>-2340</v>
      </c>
      <c r="O7" s="235">
        <v>2000</v>
      </c>
    </row>
    <row r="8" spans="1:15" ht="15.75" customHeight="1">
      <c r="F8" s="253"/>
      <c r="G8" s="254"/>
      <c r="H8" s="255"/>
      <c r="I8" s="255"/>
      <c r="J8" s="255"/>
      <c r="K8" s="255"/>
      <c r="L8" s="243"/>
      <c r="M8" s="235"/>
      <c r="N8" s="236"/>
      <c r="O8" s="235"/>
    </row>
    <row r="9" spans="1:15" ht="15.75" customHeight="1">
      <c r="F9" s="253"/>
      <c r="G9" s="254"/>
      <c r="H9" s="255"/>
      <c r="I9" s="255"/>
      <c r="J9" s="255"/>
      <c r="K9" s="255"/>
      <c r="L9" s="243"/>
      <c r="M9" s="235"/>
      <c r="N9" s="256"/>
      <c r="O9" s="235"/>
    </row>
    <row r="10" spans="1:15" ht="15.75" customHeight="1">
      <c r="F10" s="253"/>
      <c r="G10" s="254"/>
      <c r="H10" s="255"/>
      <c r="I10" s="255"/>
      <c r="J10" s="255"/>
      <c r="K10" s="255"/>
      <c r="L10" s="243"/>
      <c r="M10" s="235"/>
      <c r="N10" s="236"/>
      <c r="O10" s="235"/>
    </row>
    <row r="11" spans="1:15" ht="15.75" customHeight="1">
      <c r="F11" s="252"/>
      <c r="G11" s="244"/>
      <c r="H11" s="245"/>
      <c r="I11" s="245"/>
      <c r="J11" s="245"/>
      <c r="K11" s="245"/>
      <c r="L11" s="245"/>
      <c r="N11" s="245"/>
    </row>
    <row r="12" spans="1:15" ht="15.75" customHeight="1">
      <c r="F12" s="244"/>
      <c r="G12" s="244"/>
      <c r="H12" s="245"/>
      <c r="I12" s="245"/>
      <c r="J12" s="245"/>
      <c r="K12" s="245"/>
      <c r="L12" s="245"/>
      <c r="N12" s="245"/>
    </row>
    <row r="13" spans="1:15" ht="15.75" customHeight="1">
      <c r="N13" s="245"/>
    </row>
    <row r="14" spans="1:15" ht="15.75" customHeight="1">
      <c r="F14" s="223"/>
      <c r="G14" s="223"/>
    </row>
    <row r="15" spans="1:15" ht="15.75" customHeight="1">
      <c r="C15" s="246"/>
      <c r="D15" s="246"/>
      <c r="F15" s="223"/>
      <c r="G15" s="223"/>
    </row>
    <row r="16" spans="1:15" ht="29.25" customHeight="1">
      <c r="A16" s="267" t="s">
        <v>106</v>
      </c>
      <c r="B16" s="267"/>
      <c r="C16" s="267"/>
      <c r="D16" s="267"/>
      <c r="E16" s="267"/>
      <c r="F16" s="267"/>
      <c r="G16" s="223"/>
    </row>
    <row r="17" spans="1:7" ht="29.25" customHeight="1">
      <c r="A17" s="260" t="s">
        <v>172</v>
      </c>
      <c r="B17" s="260"/>
      <c r="C17" s="260"/>
      <c r="D17" s="260"/>
      <c r="E17" s="260"/>
      <c r="F17" s="260"/>
      <c r="G17" s="223"/>
    </row>
    <row r="18" spans="1:7" ht="12.75" customHeight="1">
      <c r="A18" s="260" t="s">
        <v>76</v>
      </c>
      <c r="B18" s="260"/>
      <c r="C18" s="260"/>
      <c r="D18" s="260"/>
      <c r="E18" s="260"/>
      <c r="F18" s="260"/>
      <c r="G18" s="223"/>
    </row>
    <row r="19" spans="1:7" ht="17.25" customHeight="1" thickBot="1">
      <c r="A19" s="258" t="s">
        <v>193</v>
      </c>
      <c r="B19" s="258"/>
      <c r="C19" s="258"/>
      <c r="D19" s="258"/>
      <c r="E19" s="258"/>
      <c r="F19" s="258"/>
      <c r="G19" s="223"/>
    </row>
    <row r="20" spans="1:7" ht="14.25" customHeight="1">
      <c r="A20" s="249"/>
      <c r="B20" s="247"/>
      <c r="C20" s="247"/>
      <c r="D20" s="248"/>
      <c r="E20" s="248"/>
      <c r="F20" s="223"/>
      <c r="G20" s="223"/>
    </row>
  </sheetData>
  <mergeCells count="5">
    <mergeCell ref="A16:F16"/>
    <mergeCell ref="A17:F17"/>
    <mergeCell ref="A18:F18"/>
    <mergeCell ref="A19:F19"/>
    <mergeCell ref="A1:F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3">
    <tabColor rgb="FF00B050"/>
  </sheetPr>
  <dimension ref="A1:R17"/>
  <sheetViews>
    <sheetView zoomScaleNormal="100" workbookViewId="0">
      <selection activeCell="M14" sqref="M14"/>
    </sheetView>
  </sheetViews>
  <sheetFormatPr baseColWidth="10" defaultColWidth="11.42578125" defaultRowHeight="12.75" customHeight="1"/>
  <cols>
    <col min="1" max="1" width="9.28515625" style="10" customWidth="1"/>
    <col min="2" max="2" width="11.5703125" style="10" customWidth="1"/>
    <col min="3" max="3" width="7.140625" style="10" customWidth="1"/>
    <col min="4" max="4" width="10" style="10" customWidth="1"/>
    <col min="5" max="6" width="6.42578125" style="10" customWidth="1"/>
    <col min="7" max="7" width="10" style="10" customWidth="1"/>
    <col min="8" max="8" width="7.140625" style="10" customWidth="1"/>
    <col min="9" max="9" width="11.42578125" style="10" customWidth="1"/>
    <col min="10" max="10" width="9.28515625" style="10" customWidth="1"/>
    <col min="11" max="16384" width="11.42578125" style="10"/>
  </cols>
  <sheetData>
    <row r="1" spans="1:18" ht="33.75" customHeight="1">
      <c r="A1" s="268" t="s">
        <v>107</v>
      </c>
      <c r="B1" s="268"/>
      <c r="C1" s="268"/>
      <c r="D1" s="268"/>
      <c r="E1" s="268"/>
      <c r="F1" s="268"/>
      <c r="G1" s="268"/>
      <c r="H1" s="268"/>
      <c r="I1" s="268"/>
      <c r="J1" s="268"/>
      <c r="L1" s="269"/>
      <c r="M1" s="269"/>
      <c r="N1" s="269"/>
      <c r="O1" s="269"/>
      <c r="P1" s="269"/>
      <c r="Q1" s="269"/>
      <c r="R1" s="269"/>
    </row>
    <row r="2" spans="1:18" s="8" customFormat="1" ht="13.5" customHeight="1">
      <c r="A2" s="22"/>
      <c r="B2" s="30"/>
      <c r="C2" s="30"/>
      <c r="D2" s="30"/>
      <c r="E2" s="30"/>
      <c r="F2" s="12"/>
      <c r="H2" s="13"/>
    </row>
    <row r="3" spans="1:18" s="14" customFormat="1" ht="13.5" customHeight="1">
      <c r="A3" s="27"/>
      <c r="B3" s="283">
        <v>2023</v>
      </c>
      <c r="C3" s="283"/>
      <c r="D3" s="283"/>
      <c r="E3" s="21"/>
      <c r="F3" s="21"/>
      <c r="G3" s="283">
        <v>2024</v>
      </c>
      <c r="H3" s="283"/>
      <c r="I3" s="283"/>
    </row>
    <row r="4" spans="1:18" s="14" customFormat="1" ht="13.5" customHeight="1">
      <c r="A4" s="27"/>
      <c r="B4" s="21"/>
      <c r="C4" s="21"/>
      <c r="D4" s="21"/>
      <c r="E4" s="21"/>
      <c r="F4" s="21"/>
      <c r="G4" s="21"/>
      <c r="H4" s="21"/>
      <c r="I4" s="21"/>
    </row>
    <row r="5" spans="1:18" s="14" customFormat="1" ht="38.25" customHeight="1" thickBot="1">
      <c r="A5" s="27"/>
      <c r="B5" s="21"/>
      <c r="C5" s="21"/>
      <c r="D5" s="21"/>
      <c r="E5" s="284">
        <f>4.3 %</f>
        <v>4.2999999999999997E-2</v>
      </c>
      <c r="F5" s="284"/>
      <c r="G5" s="21"/>
      <c r="H5" s="21"/>
      <c r="I5" s="21"/>
    </row>
    <row r="6" spans="1:18" s="14" customFormat="1" ht="28.5" customHeight="1">
      <c r="A6" s="27"/>
      <c r="B6" s="285" t="s">
        <v>72</v>
      </c>
      <c r="C6" s="288">
        <v>0.95299999999999996</v>
      </c>
      <c r="D6" s="287" t="s">
        <v>39</v>
      </c>
      <c r="E6" s="287"/>
      <c r="F6" s="287"/>
      <c r="G6" s="287"/>
      <c r="H6" s="289">
        <v>0.96</v>
      </c>
      <c r="I6" s="285" t="s">
        <v>108</v>
      </c>
    </row>
    <row r="7" spans="1:18" s="14" customFormat="1" ht="35.25" customHeight="1">
      <c r="A7" s="27"/>
      <c r="B7" s="286"/>
      <c r="C7" s="288"/>
      <c r="D7" s="275">
        <v>2960</v>
      </c>
      <c r="E7" s="284">
        <v>5.1999999999999998E-2</v>
      </c>
      <c r="F7" s="284"/>
      <c r="G7" s="275">
        <v>3120</v>
      </c>
      <c r="H7" s="289"/>
      <c r="I7" s="286"/>
      <c r="N7" s="15"/>
      <c r="O7" s="15"/>
      <c r="Q7" s="16"/>
    </row>
    <row r="8" spans="1:18" s="14" customFormat="1" ht="15.75" customHeight="1">
      <c r="A8" s="27"/>
      <c r="B8" s="286"/>
      <c r="C8" s="288"/>
      <c r="D8" s="275"/>
      <c r="E8" s="284"/>
      <c r="F8" s="284"/>
      <c r="G8" s="275"/>
      <c r="H8" s="289"/>
      <c r="I8" s="286"/>
      <c r="L8" s="48"/>
      <c r="M8" s="48"/>
      <c r="O8" s="15"/>
    </row>
    <row r="9" spans="1:18" s="14" customFormat="1" ht="13.5" customHeight="1">
      <c r="A9" s="27"/>
      <c r="B9" s="277">
        <v>2960</v>
      </c>
      <c r="C9" s="281">
        <v>4.7E-2</v>
      </c>
      <c r="D9" s="21"/>
      <c r="E9" s="21"/>
      <c r="F9" s="21"/>
      <c r="G9" s="21"/>
      <c r="H9" s="282">
        <v>0.04</v>
      </c>
      <c r="I9" s="277">
        <v>3090</v>
      </c>
      <c r="L9" s="48"/>
      <c r="M9" s="48"/>
      <c r="N9" s="15"/>
      <c r="O9" s="15"/>
      <c r="Q9" s="16"/>
    </row>
    <row r="10" spans="1:18" s="14" customFormat="1" ht="12.75" customHeight="1">
      <c r="A10" s="27"/>
      <c r="B10" s="277"/>
      <c r="C10" s="281"/>
      <c r="D10" s="31" t="s">
        <v>18</v>
      </c>
      <c r="E10" s="280">
        <v>-0.16900000000000001</v>
      </c>
      <c r="F10" s="280"/>
      <c r="G10" s="31" t="s">
        <v>19</v>
      </c>
      <c r="H10" s="282"/>
      <c r="I10" s="277"/>
      <c r="L10" s="48"/>
      <c r="M10" s="48"/>
      <c r="N10" s="15"/>
      <c r="Q10" s="16"/>
    </row>
    <row r="11" spans="1:18" s="14" customFormat="1" ht="22.5" customHeight="1">
      <c r="A11" s="27"/>
      <c r="B11" s="277"/>
      <c r="C11" s="281"/>
      <c r="D11" s="276">
        <v>2890</v>
      </c>
      <c r="E11" s="280"/>
      <c r="F11" s="280"/>
      <c r="G11" s="276">
        <v>2400</v>
      </c>
      <c r="H11" s="282"/>
      <c r="I11" s="277"/>
    </row>
    <row r="12" spans="1:18" s="14" customFormat="1" ht="12.75" customHeight="1" thickBot="1">
      <c r="A12" s="27"/>
      <c r="B12" s="278"/>
      <c r="C12" s="281"/>
      <c r="D12" s="276"/>
      <c r="E12" s="280"/>
      <c r="F12" s="280"/>
      <c r="G12" s="276"/>
      <c r="H12" s="282"/>
      <c r="I12" s="278"/>
    </row>
    <row r="13" spans="1:18" s="17" customFormat="1" ht="17.25" customHeight="1">
      <c r="A13" s="272" t="s">
        <v>109</v>
      </c>
      <c r="B13" s="272"/>
      <c r="C13" s="272"/>
      <c r="D13" s="272"/>
      <c r="E13" s="272"/>
      <c r="F13" s="273"/>
      <c r="G13" s="273"/>
      <c r="H13" s="273"/>
      <c r="I13" s="273"/>
      <c r="J13" s="273"/>
      <c r="L13" s="18"/>
    </row>
    <row r="14" spans="1:18" s="17" customFormat="1" ht="98.25" customHeight="1">
      <c r="A14" s="266" t="s">
        <v>139</v>
      </c>
      <c r="B14" s="266"/>
      <c r="C14" s="266"/>
      <c r="D14" s="266"/>
      <c r="E14" s="266"/>
      <c r="F14" s="271"/>
      <c r="G14" s="271"/>
      <c r="H14" s="271"/>
      <c r="I14" s="271"/>
      <c r="J14" s="271"/>
    </row>
    <row r="15" spans="1:18" s="17" customFormat="1" ht="40.5" customHeight="1">
      <c r="A15" s="260" t="s">
        <v>173</v>
      </c>
      <c r="B15" s="260"/>
      <c r="C15" s="260"/>
      <c r="D15" s="260"/>
      <c r="E15" s="260"/>
      <c r="F15" s="274"/>
      <c r="G15" s="274"/>
      <c r="H15" s="274"/>
      <c r="I15" s="274"/>
      <c r="J15" s="274"/>
    </row>
    <row r="16" spans="1:18" s="17" customFormat="1" ht="15" customHeight="1">
      <c r="A16" s="259" t="s">
        <v>64</v>
      </c>
      <c r="B16" s="259"/>
      <c r="C16" s="259"/>
      <c r="D16" s="259"/>
      <c r="E16" s="259"/>
      <c r="F16" s="279"/>
      <c r="G16" s="279"/>
      <c r="H16" s="279"/>
      <c r="I16" s="279"/>
      <c r="J16" s="279"/>
    </row>
    <row r="17" spans="1:10" s="11" customFormat="1" ht="17.25" customHeight="1" thickBot="1">
      <c r="A17" s="270" t="s">
        <v>193</v>
      </c>
      <c r="B17" s="270"/>
      <c r="C17" s="270"/>
      <c r="D17" s="270"/>
      <c r="E17" s="270"/>
      <c r="F17" s="270"/>
      <c r="G17" s="270"/>
      <c r="H17" s="270"/>
      <c r="I17" s="270"/>
      <c r="J17" s="270"/>
    </row>
  </sheetData>
  <customSheetViews>
    <customSheetView guid="{5F70CCB5-4835-49CF-A801-999B398C98AB}" showPageBreaks="1" printArea="1">
      <selection activeCell="A14" sqref="A14:J14"/>
      <pageMargins left="0.59055118110236227" right="0.59055118110236227" top="0.98425196850393704" bottom="0.98425196850393704" header="0.51181102362204722" footer="0.51181102362204722"/>
      <pageSetup paperSize="9" orientation="landscape" r:id="rId1"/>
      <headerFooter alignWithMargins="0"/>
    </customSheetView>
  </customSheetViews>
  <mergeCells count="25">
    <mergeCell ref="B3:D3"/>
    <mergeCell ref="G3:I3"/>
    <mergeCell ref="E5:F5"/>
    <mergeCell ref="B6:B8"/>
    <mergeCell ref="D6:G6"/>
    <mergeCell ref="I6:I8"/>
    <mergeCell ref="E7:F8"/>
    <mergeCell ref="C6:C8"/>
    <mergeCell ref="H6:H8"/>
    <mergeCell ref="L1:R1"/>
    <mergeCell ref="A1:J1"/>
    <mergeCell ref="A17:J17"/>
    <mergeCell ref="A14:J14"/>
    <mergeCell ref="A13:J13"/>
    <mergeCell ref="A15:J15"/>
    <mergeCell ref="D7:D8"/>
    <mergeCell ref="G7:G8"/>
    <mergeCell ref="D11:D12"/>
    <mergeCell ref="G11:G12"/>
    <mergeCell ref="B9:B12"/>
    <mergeCell ref="A16:J16"/>
    <mergeCell ref="I9:I12"/>
    <mergeCell ref="E10:F12"/>
    <mergeCell ref="C9:C12"/>
    <mergeCell ref="H9:H12"/>
  </mergeCells>
  <phoneticPr fontId="1" type="noConversion"/>
  <pageMargins left="0.59055118110236227" right="0.59055118110236227" top="0.98425196850393704" bottom="0.98425196850393704" header="0.51181102362204722" footer="0.51181102362204722"/>
  <pageSetup paperSize="9" orientation="landscape" r:id="rId2"/>
  <headerFooter alignWithMargins="0"/>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tabColor rgb="FF00B050"/>
    <pageSetUpPr fitToPage="1"/>
  </sheetPr>
  <dimension ref="A1:P25"/>
  <sheetViews>
    <sheetView zoomScaleNormal="100" workbookViewId="0">
      <selection activeCell="A20" sqref="A20:G20"/>
    </sheetView>
  </sheetViews>
  <sheetFormatPr baseColWidth="10" defaultColWidth="11.42578125" defaultRowHeight="12.75" customHeight="1"/>
  <cols>
    <col min="1" max="1" width="16" style="27" customWidth="1"/>
    <col min="2" max="5" width="13.85546875" style="27" customWidth="1"/>
    <col min="6" max="6" width="10.28515625" style="27" customWidth="1"/>
    <col min="7" max="7" width="11.42578125" style="27" customWidth="1"/>
    <col min="8" max="8" width="2.140625" style="27" customWidth="1"/>
    <col min="9" max="9" width="8" style="27" customWidth="1"/>
    <col min="10" max="10" width="26.85546875" style="27" customWidth="1"/>
    <col min="11" max="11" width="12.140625" style="27" customWidth="1"/>
    <col min="12" max="12" width="11.5703125" style="27" customWidth="1"/>
    <col min="13" max="13" width="13.7109375" style="27" customWidth="1"/>
    <col min="14" max="14" width="17.7109375" style="27" customWidth="1"/>
    <col min="15" max="15" width="18.5703125" style="27" customWidth="1"/>
    <col min="16" max="17" width="11.42578125" style="27"/>
    <col min="18" max="18" width="17" style="27" bestFit="1" customWidth="1"/>
    <col min="19" max="16384" width="11.42578125" style="27"/>
  </cols>
  <sheetData>
    <row r="1" spans="1:16" ht="37.5" customHeight="1" thickBot="1">
      <c r="A1" s="294" t="s">
        <v>189</v>
      </c>
      <c r="B1" s="295"/>
      <c r="C1" s="295"/>
      <c r="D1" s="295"/>
      <c r="E1" s="295"/>
      <c r="F1" s="295"/>
      <c r="G1" s="295"/>
    </row>
    <row r="2" spans="1:16" ht="25.5">
      <c r="A2" s="74"/>
      <c r="B2" s="59"/>
      <c r="C2" s="59"/>
      <c r="D2" s="59"/>
      <c r="E2" s="59"/>
      <c r="F2" s="59"/>
      <c r="G2" s="59"/>
      <c r="J2" s="257"/>
      <c r="K2" s="41" t="s">
        <v>0</v>
      </c>
      <c r="L2" s="41" t="s">
        <v>162</v>
      </c>
      <c r="M2" s="41" t="s">
        <v>190</v>
      </c>
      <c r="N2" s="41" t="s">
        <v>77</v>
      </c>
      <c r="O2" s="41" t="s">
        <v>89</v>
      </c>
    </row>
    <row r="3" spans="1:16" ht="12.75" customHeight="1">
      <c r="A3" s="26"/>
      <c r="J3" s="34" t="s">
        <v>185</v>
      </c>
      <c r="K3" s="35">
        <v>6.3770204162260775</v>
      </c>
      <c r="L3" s="35">
        <v>5.0418680645380896</v>
      </c>
      <c r="M3" s="35">
        <v>7.1684661950661202</v>
      </c>
      <c r="N3" s="35">
        <v>6.7596442118165401</v>
      </c>
      <c r="O3" s="35">
        <v>10.479241276297083</v>
      </c>
    </row>
    <row r="4" spans="1:16" ht="12.75" customHeight="1">
      <c r="A4" s="26"/>
      <c r="J4" s="36" t="s">
        <v>186</v>
      </c>
      <c r="K4" s="37">
        <v>6.7532480946534097</v>
      </c>
      <c r="L4" s="37">
        <v>3.8692899448566958</v>
      </c>
      <c r="M4" s="37">
        <v>8.7477074973455231</v>
      </c>
      <c r="N4" s="37">
        <v>8.4093883027181029</v>
      </c>
      <c r="O4" s="37">
        <v>13.153490380981516</v>
      </c>
    </row>
    <row r="5" spans="1:16" ht="12.75" customHeight="1">
      <c r="A5" s="26"/>
      <c r="J5" s="36" t="s">
        <v>1</v>
      </c>
      <c r="K5" s="37">
        <v>8.2305291847582609</v>
      </c>
      <c r="L5" s="37">
        <v>6.137381714207911</v>
      </c>
      <c r="M5" s="37">
        <v>9.9463588852576574</v>
      </c>
      <c r="N5" s="37">
        <v>9.0189323041757063</v>
      </c>
      <c r="O5" s="37">
        <v>12.059315780949124</v>
      </c>
    </row>
    <row r="6" spans="1:16" ht="12.75" customHeight="1">
      <c r="A6" s="26"/>
      <c r="J6" s="36" t="s">
        <v>187</v>
      </c>
      <c r="K6" s="37">
        <v>29.848643889011544</v>
      </c>
      <c r="L6" s="37">
        <v>32.511675403363057</v>
      </c>
      <c r="M6" s="37">
        <v>27.935092872212795</v>
      </c>
      <c r="N6" s="37">
        <v>26.182233780000995</v>
      </c>
      <c r="O6" s="37">
        <v>26.344772976766784</v>
      </c>
    </row>
    <row r="7" spans="1:16" ht="12.75" customHeight="1">
      <c r="A7" s="26"/>
      <c r="J7" s="36" t="s">
        <v>188</v>
      </c>
      <c r="K7" s="37">
        <v>48.790558415350709</v>
      </c>
      <c r="L7" s="37">
        <v>52.439784873034242</v>
      </c>
      <c r="M7" s="37">
        <v>46.202374550117902</v>
      </c>
      <c r="N7" s="37">
        <v>49.629801401288653</v>
      </c>
      <c r="O7" s="37">
        <v>37.963179585005491</v>
      </c>
    </row>
    <row r="8" spans="1:16" ht="12.75" customHeight="1">
      <c r="A8" s="28"/>
      <c r="B8" s="29"/>
      <c r="C8" s="29"/>
      <c r="D8" s="29"/>
      <c r="E8" s="29"/>
      <c r="F8" s="29"/>
      <c r="G8" s="29"/>
      <c r="H8" s="29"/>
      <c r="I8" s="29"/>
      <c r="J8" s="42" t="s">
        <v>0</v>
      </c>
      <c r="K8" s="43">
        <v>100</v>
      </c>
      <c r="L8" s="43">
        <v>100</v>
      </c>
      <c r="M8" s="43">
        <v>100</v>
      </c>
      <c r="N8" s="43">
        <v>100</v>
      </c>
      <c r="O8" s="43">
        <v>100</v>
      </c>
      <c r="P8" s="29"/>
    </row>
    <row r="9" spans="1:16" ht="12.75" customHeight="1">
      <c r="A9" s="26"/>
      <c r="I9" s="38"/>
      <c r="J9" s="210"/>
      <c r="K9" s="210"/>
      <c r="L9" s="210"/>
      <c r="M9" s="210"/>
      <c r="N9" s="210"/>
      <c r="O9" s="210"/>
    </row>
    <row r="10" spans="1:16" ht="12.75" customHeight="1">
      <c r="A10" s="26"/>
    </row>
    <row r="11" spans="1:16" ht="12.75" customHeight="1">
      <c r="A11" s="26"/>
      <c r="K11" s="32"/>
      <c r="L11" s="32"/>
      <c r="M11" s="32"/>
      <c r="N11" s="32"/>
      <c r="O11" s="32"/>
    </row>
    <row r="12" spans="1:16" ht="12.75" customHeight="1">
      <c r="A12" s="26"/>
      <c r="J12" s="210"/>
      <c r="K12" s="32"/>
      <c r="L12" s="32"/>
      <c r="M12" s="32"/>
      <c r="N12" s="32"/>
      <c r="O12" s="32"/>
    </row>
    <row r="13" spans="1:16" ht="12.75" customHeight="1">
      <c r="A13" s="26"/>
      <c r="J13" s="211"/>
      <c r="K13" s="32"/>
      <c r="L13" s="32"/>
      <c r="M13" s="32"/>
      <c r="N13" s="32"/>
      <c r="O13" s="32"/>
      <c r="P13" s="32"/>
    </row>
    <row r="14" spans="1:16" ht="12.75" customHeight="1">
      <c r="A14" s="26"/>
      <c r="K14" s="32"/>
      <c r="L14" s="32"/>
      <c r="M14" s="32"/>
      <c r="N14" s="32"/>
      <c r="O14" s="32"/>
      <c r="P14" s="32"/>
    </row>
    <row r="15" spans="1:16" ht="12.75" customHeight="1">
      <c r="A15" s="26"/>
      <c r="K15" s="32"/>
      <c r="L15" s="32"/>
      <c r="M15" s="32"/>
      <c r="N15" s="32"/>
      <c r="O15" s="32"/>
      <c r="P15" s="32"/>
    </row>
    <row r="16" spans="1:16" ht="12.75" customHeight="1">
      <c r="A16" s="26"/>
      <c r="K16" s="32"/>
      <c r="L16" s="32"/>
      <c r="M16" s="32"/>
      <c r="N16" s="32"/>
      <c r="O16" s="32"/>
      <c r="P16" s="32"/>
    </row>
    <row r="17" spans="1:16" ht="12.75" customHeight="1">
      <c r="A17" s="26"/>
      <c r="K17" s="32"/>
      <c r="L17" s="32"/>
      <c r="M17" s="32"/>
      <c r="N17" s="32"/>
      <c r="O17" s="32"/>
      <c r="P17" s="32"/>
    </row>
    <row r="18" spans="1:16" ht="12.75" customHeight="1">
      <c r="A18" s="290" t="s">
        <v>191</v>
      </c>
      <c r="B18" s="290"/>
      <c r="C18" s="290"/>
      <c r="D18" s="290"/>
      <c r="E18" s="290"/>
      <c r="F18" s="290"/>
      <c r="G18" s="290"/>
      <c r="H18" s="33"/>
      <c r="I18" s="33"/>
      <c r="J18" s="33"/>
      <c r="K18" s="33"/>
      <c r="L18" s="33"/>
      <c r="M18" s="33"/>
      <c r="N18" s="33"/>
      <c r="O18" s="33"/>
      <c r="P18" s="32"/>
    </row>
    <row r="19" spans="1:16" ht="29.25" customHeight="1">
      <c r="A19" s="291" t="s">
        <v>161</v>
      </c>
      <c r="B19" s="292"/>
      <c r="C19" s="292"/>
      <c r="D19" s="292"/>
      <c r="E19" s="292"/>
      <c r="F19" s="292"/>
      <c r="G19" s="292"/>
      <c r="H19" s="33"/>
      <c r="I19" s="33"/>
      <c r="J19" s="33"/>
      <c r="K19" s="217"/>
      <c r="L19" s="217"/>
      <c r="M19" s="217"/>
      <c r="N19" s="217"/>
      <c r="O19" s="217"/>
      <c r="P19" s="33"/>
    </row>
    <row r="20" spans="1:16" ht="31.5" customHeight="1">
      <c r="A20" s="293" t="s">
        <v>146</v>
      </c>
      <c r="B20" s="260"/>
      <c r="C20" s="260"/>
      <c r="D20" s="260"/>
      <c r="E20" s="260"/>
      <c r="F20" s="260"/>
      <c r="G20" s="260"/>
      <c r="H20" s="39"/>
      <c r="I20" s="39"/>
      <c r="J20" s="39"/>
      <c r="K20" s="217"/>
      <c r="L20" s="217"/>
      <c r="M20" s="217"/>
      <c r="N20" s="217"/>
      <c r="O20" s="217"/>
      <c r="P20" s="39"/>
    </row>
    <row r="21" spans="1:16" ht="14.25" customHeight="1">
      <c r="A21" s="212" t="s">
        <v>76</v>
      </c>
      <c r="B21" s="212"/>
      <c r="C21" s="212"/>
      <c r="D21" s="212"/>
      <c r="E21" s="212"/>
      <c r="F21" s="212"/>
      <c r="G21" s="212"/>
      <c r="K21" s="217"/>
      <c r="L21" s="217"/>
      <c r="M21" s="217"/>
      <c r="N21" s="217"/>
      <c r="O21" s="217"/>
    </row>
    <row r="22" spans="1:16" ht="17.25" customHeight="1" thickBot="1">
      <c r="A22" s="213" t="s">
        <v>193</v>
      </c>
      <c r="B22" s="148"/>
      <c r="C22" s="148"/>
      <c r="D22" s="148"/>
      <c r="E22" s="213"/>
      <c r="F22" s="148"/>
      <c r="G22" s="149"/>
      <c r="K22" s="217"/>
      <c r="L22" s="217"/>
      <c r="M22" s="217"/>
      <c r="N22" s="217"/>
      <c r="O22" s="217"/>
    </row>
    <row r="23" spans="1:16" ht="12.75" customHeight="1">
      <c r="K23" s="217"/>
      <c r="L23" s="217"/>
      <c r="M23" s="217"/>
      <c r="N23" s="217"/>
      <c r="O23" s="217"/>
    </row>
    <row r="24" spans="1:16" ht="12.75" customHeight="1">
      <c r="K24" s="33"/>
      <c r="L24" s="33"/>
      <c r="M24" s="33"/>
      <c r="N24" s="33"/>
      <c r="O24" s="33"/>
    </row>
    <row r="25" spans="1:16" ht="12.75" customHeight="1">
      <c r="K25" s="33"/>
      <c r="L25" s="33"/>
      <c r="M25" s="33"/>
      <c r="N25" s="33"/>
      <c r="O25" s="33"/>
    </row>
  </sheetData>
  <customSheetViews>
    <customSheetView guid="{5F70CCB5-4835-49CF-A801-999B398C98AB}" showPageBreaks="1" fitToPage="1" printArea="1">
      <selection activeCell="J28" sqref="J28"/>
      <colBreaks count="1" manualBreakCount="1">
        <brk id="7" max="1048575" man="1"/>
      </colBreaks>
      <pageMargins left="0.70866141732283472" right="0.70866141732283472" top="0.74803149606299213" bottom="0.74803149606299213" header="0.31496062992125984" footer="0.31496062992125984"/>
      <pageSetup paperSize="9" orientation="landscape" r:id="rId1"/>
    </customSheetView>
  </customSheetViews>
  <mergeCells count="4">
    <mergeCell ref="A18:G18"/>
    <mergeCell ref="A19:G19"/>
    <mergeCell ref="A20:G20"/>
    <mergeCell ref="A1:G1"/>
  </mergeCells>
  <pageMargins left="0.70866141732283472" right="0.70866141732283472" top="0.74803149606299213" bottom="0.74803149606299213" header="0.31496062992125984" footer="0.31496062992125984"/>
  <pageSetup paperSize="9" orientation="landscape" r:id="rId2"/>
  <colBreaks count="1" manualBreakCount="1">
    <brk id="7" max="1048575" man="1"/>
  </col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5">
    <tabColor rgb="FF00B050"/>
  </sheetPr>
  <dimension ref="A1:L37"/>
  <sheetViews>
    <sheetView topLeftCell="A3" zoomScaleNormal="100" workbookViewId="0">
      <selection activeCell="A8" sqref="A8"/>
    </sheetView>
  </sheetViews>
  <sheetFormatPr baseColWidth="10" defaultColWidth="11.42578125" defaultRowHeight="15" customHeight="1"/>
  <cols>
    <col min="1" max="1" width="79" style="59" customWidth="1"/>
    <col min="2" max="3" width="15.7109375" style="69" customWidth="1"/>
    <col min="4" max="4" width="15.7109375" style="59" customWidth="1"/>
    <col min="5" max="16384" width="11.42578125" style="59"/>
  </cols>
  <sheetData>
    <row r="1" spans="1:12" ht="15" customHeight="1">
      <c r="A1" s="44" t="s">
        <v>87</v>
      </c>
      <c r="B1" s="44"/>
      <c r="C1" s="44"/>
      <c r="D1" s="44"/>
    </row>
    <row r="2" spans="1:12" ht="15" customHeight="1" thickBot="1">
      <c r="A2" s="76"/>
      <c r="B2" s="76"/>
      <c r="C2" s="76"/>
      <c r="D2" s="76"/>
    </row>
    <row r="3" spans="1:12" ht="63.75" customHeight="1">
      <c r="A3" s="77"/>
      <c r="B3" s="156" t="s">
        <v>13</v>
      </c>
      <c r="C3" s="156" t="s">
        <v>14</v>
      </c>
      <c r="D3" s="156" t="s">
        <v>94</v>
      </c>
      <c r="F3" s="70"/>
      <c r="G3" s="70"/>
      <c r="H3" s="70"/>
      <c r="I3" s="70"/>
      <c r="J3" s="70"/>
      <c r="K3" s="70"/>
      <c r="L3" s="70"/>
    </row>
    <row r="4" spans="1:12" ht="15" customHeight="1">
      <c r="A4" s="155" t="s">
        <v>158</v>
      </c>
      <c r="B4" s="78">
        <v>100</v>
      </c>
      <c r="C4" s="79">
        <v>4.8370390494127102</v>
      </c>
      <c r="D4" s="80">
        <v>3120</v>
      </c>
      <c r="F4" s="70"/>
      <c r="G4" s="70"/>
      <c r="H4" s="70"/>
      <c r="I4" s="70"/>
      <c r="J4" s="70"/>
      <c r="K4" s="70"/>
      <c r="L4" s="70"/>
    </row>
    <row r="5" spans="1:12" ht="15" customHeight="1">
      <c r="A5" s="81" t="s">
        <v>80</v>
      </c>
      <c r="B5" s="82">
        <v>52.471882984670728</v>
      </c>
      <c r="C5" s="83">
        <v>3.14764636390754</v>
      </c>
      <c r="D5" s="84">
        <v>3120</v>
      </c>
      <c r="F5" s="70"/>
      <c r="G5" s="70"/>
      <c r="H5" s="70"/>
      <c r="I5" s="70"/>
      <c r="J5" s="70"/>
      <c r="K5" s="70"/>
      <c r="L5" s="70"/>
    </row>
    <row r="6" spans="1:12" ht="15" customHeight="1">
      <c r="A6" s="85" t="s">
        <v>15</v>
      </c>
      <c r="B6" s="82">
        <v>40.047460979612175</v>
      </c>
      <c r="C6" s="86">
        <v>6.9253033936651098</v>
      </c>
      <c r="D6" s="84">
        <v>3230</v>
      </c>
      <c r="F6" s="70"/>
      <c r="G6" s="70"/>
      <c r="H6" s="70"/>
      <c r="I6" s="70"/>
      <c r="J6" s="70"/>
      <c r="K6" s="70"/>
      <c r="L6" s="70"/>
    </row>
    <row r="7" spans="1:12" ht="15" customHeight="1">
      <c r="A7" s="87" t="s">
        <v>23</v>
      </c>
      <c r="B7" s="82">
        <v>4.357863016457701</v>
      </c>
      <c r="C7" s="83">
        <v>3.2551642744737701</v>
      </c>
      <c r="D7" s="84">
        <v>2480</v>
      </c>
      <c r="F7" s="70"/>
      <c r="G7" s="70"/>
      <c r="H7" s="70"/>
      <c r="I7" s="70"/>
      <c r="J7" s="70"/>
      <c r="K7" s="70"/>
      <c r="L7" s="70"/>
    </row>
    <row r="8" spans="1:12" ht="15" customHeight="1">
      <c r="A8" s="88" t="s">
        <v>16</v>
      </c>
      <c r="B8" s="82">
        <v>3.1227930192593969</v>
      </c>
      <c r="C8" s="83">
        <v>4.4058970386380096</v>
      </c>
      <c r="D8" s="84">
        <v>2520</v>
      </c>
      <c r="F8" s="70"/>
      <c r="G8" s="70"/>
      <c r="H8" s="70"/>
      <c r="I8" s="70"/>
      <c r="J8" s="70"/>
      <c r="K8" s="70"/>
      <c r="L8" s="70"/>
    </row>
    <row r="9" spans="1:12" ht="15" customHeight="1">
      <c r="A9" s="89" t="s">
        <v>17</v>
      </c>
      <c r="B9" s="90">
        <v>43.17025399887158</v>
      </c>
      <c r="C9" s="91"/>
      <c r="D9" s="92"/>
      <c r="E9" s="72"/>
      <c r="F9" s="70"/>
      <c r="G9" s="70"/>
      <c r="H9" s="70"/>
      <c r="I9" s="70"/>
      <c r="J9" s="70"/>
      <c r="K9" s="70"/>
      <c r="L9" s="70"/>
    </row>
    <row r="10" spans="1:12" ht="15" customHeight="1">
      <c r="A10" s="88" t="s">
        <v>155</v>
      </c>
      <c r="B10" s="82">
        <v>0.3300061585656352</v>
      </c>
      <c r="C10" s="86">
        <v>19.7756289564587</v>
      </c>
      <c r="D10" s="84">
        <v>3620</v>
      </c>
      <c r="F10" s="70"/>
      <c r="G10" s="70"/>
      <c r="H10" s="70"/>
      <c r="I10" s="70"/>
      <c r="J10" s="70"/>
      <c r="K10" s="70"/>
      <c r="L10" s="70"/>
    </row>
    <row r="11" spans="1:12" ht="15" customHeight="1">
      <c r="A11" s="88" t="s">
        <v>156</v>
      </c>
      <c r="B11" s="82">
        <v>7.4047391260001216</v>
      </c>
      <c r="C11" s="86">
        <v>7.2472819344511796</v>
      </c>
      <c r="D11" s="84">
        <v>3520</v>
      </c>
      <c r="F11" s="70"/>
      <c r="G11" s="70"/>
      <c r="H11" s="70"/>
      <c r="I11" s="70"/>
      <c r="J11" s="70"/>
      <c r="K11" s="70"/>
      <c r="L11" s="70"/>
    </row>
    <row r="12" spans="1:12" ht="15" customHeight="1">
      <c r="A12" s="87" t="s">
        <v>157</v>
      </c>
      <c r="B12" s="93">
        <v>35.435508714305797</v>
      </c>
      <c r="C12" s="86">
        <v>6.8186221736009003</v>
      </c>
      <c r="D12" s="84">
        <v>3110</v>
      </c>
      <c r="F12" s="70"/>
      <c r="G12" s="70"/>
      <c r="H12" s="70"/>
      <c r="I12" s="70"/>
      <c r="J12" s="70"/>
      <c r="K12" s="70"/>
      <c r="L12" s="70"/>
    </row>
    <row r="13" spans="1:12" ht="15" customHeight="1">
      <c r="A13" s="94" t="s">
        <v>10</v>
      </c>
      <c r="B13" s="78">
        <v>7.4806560357170984</v>
      </c>
      <c r="C13" s="79"/>
      <c r="D13" s="80"/>
      <c r="E13" s="72"/>
      <c r="F13" s="70"/>
      <c r="G13" s="70"/>
      <c r="H13" s="70"/>
      <c r="I13" s="70"/>
      <c r="J13" s="70"/>
      <c r="K13" s="70"/>
      <c r="L13" s="70"/>
    </row>
    <row r="14" spans="1:12" ht="15" customHeight="1">
      <c r="A14" s="88" t="s">
        <v>4</v>
      </c>
      <c r="B14" s="93">
        <v>3.4063194371819852</v>
      </c>
      <c r="C14" s="86">
        <v>18.149468453678299</v>
      </c>
      <c r="D14" s="84">
        <v>2590</v>
      </c>
      <c r="F14" s="99"/>
      <c r="G14" s="101"/>
      <c r="H14" s="70"/>
      <c r="I14" s="70"/>
      <c r="J14" s="70"/>
      <c r="K14" s="70"/>
      <c r="L14" s="70"/>
    </row>
    <row r="15" spans="1:12" ht="15" customHeight="1">
      <c r="A15" s="95" t="s">
        <v>5</v>
      </c>
      <c r="B15" s="96">
        <v>4.0743365985351137</v>
      </c>
      <c r="C15" s="97">
        <v>-6.4075126651263403</v>
      </c>
      <c r="D15" s="98">
        <v>2420</v>
      </c>
      <c r="F15" s="70"/>
      <c r="G15" s="70"/>
      <c r="H15" s="100"/>
      <c r="I15" s="101"/>
      <c r="J15" s="102"/>
    </row>
    <row r="16" spans="1:12" s="70" customFormat="1" ht="15.75" customHeight="1">
      <c r="A16" s="269" t="s">
        <v>79</v>
      </c>
      <c r="B16" s="269"/>
      <c r="C16" s="269"/>
      <c r="D16" s="269"/>
    </row>
    <row r="17" spans="1:4" s="70" customFormat="1" ht="16.5" customHeight="1">
      <c r="A17" s="269" t="s">
        <v>78</v>
      </c>
      <c r="B17" s="269"/>
      <c r="C17" s="269"/>
      <c r="D17" s="269"/>
    </row>
    <row r="18" spans="1:4" s="70" customFormat="1" ht="31.5" customHeight="1">
      <c r="A18" s="296" t="s">
        <v>110</v>
      </c>
      <c r="B18" s="296"/>
      <c r="C18" s="296"/>
      <c r="D18" s="296"/>
    </row>
    <row r="19" spans="1:4" s="70" customFormat="1" ht="27.75" customHeight="1">
      <c r="A19" s="260" t="s">
        <v>174</v>
      </c>
      <c r="B19" s="260"/>
      <c r="C19" s="260"/>
      <c r="D19" s="260"/>
    </row>
    <row r="20" spans="1:4" s="70" customFormat="1" ht="16.5" customHeight="1">
      <c r="A20" s="259" t="s">
        <v>76</v>
      </c>
      <c r="B20" s="259"/>
      <c r="C20" s="259"/>
      <c r="D20" s="259"/>
    </row>
    <row r="21" spans="1:4" s="103" customFormat="1" ht="16.5" customHeight="1" thickBot="1">
      <c r="A21" s="258" t="s">
        <v>193</v>
      </c>
      <c r="B21" s="258"/>
      <c r="C21" s="258"/>
      <c r="D21" s="258"/>
    </row>
    <row r="23" spans="1:4" ht="15" customHeight="1">
      <c r="A23" s="104"/>
      <c r="C23" s="59"/>
    </row>
    <row r="24" spans="1:4" ht="15" customHeight="1">
      <c r="C24" s="59"/>
    </row>
    <row r="25" spans="1:4" ht="15" customHeight="1">
      <c r="C25" s="59"/>
    </row>
    <row r="26" spans="1:4" ht="15" customHeight="1">
      <c r="C26" s="59"/>
    </row>
    <row r="27" spans="1:4" ht="15" customHeight="1">
      <c r="C27" s="59"/>
    </row>
    <row r="28" spans="1:4" ht="15" customHeight="1">
      <c r="C28" s="59"/>
    </row>
    <row r="29" spans="1:4" ht="15" customHeight="1">
      <c r="C29" s="59"/>
    </row>
    <row r="30" spans="1:4" ht="15" customHeight="1">
      <c r="C30" s="59"/>
    </row>
    <row r="31" spans="1:4" ht="15" customHeight="1">
      <c r="C31" s="59"/>
    </row>
    <row r="32" spans="1:4" ht="15" customHeight="1">
      <c r="C32" s="59"/>
    </row>
    <row r="33" spans="3:3" ht="15" customHeight="1">
      <c r="C33" s="59"/>
    </row>
    <row r="34" spans="3:3" ht="15" customHeight="1">
      <c r="C34" s="59"/>
    </row>
    <row r="35" spans="3:3" ht="15" customHeight="1">
      <c r="C35" s="59"/>
    </row>
    <row r="36" spans="3:3" ht="15" customHeight="1">
      <c r="C36" s="59"/>
    </row>
    <row r="37" spans="3:3" ht="15" customHeight="1">
      <c r="C37" s="59"/>
    </row>
  </sheetData>
  <customSheetViews>
    <customSheetView guid="{5F70CCB5-4835-49CF-A801-999B398C98AB}" showPageBreaks="1" printArea="1" topLeftCell="A4">
      <selection activeCell="K20" sqref="K20"/>
      <pageMargins left="0.7" right="0.7" top="0.75" bottom="0.75" header="0.3" footer="0.3"/>
      <pageSetup paperSize="9" orientation="landscape" r:id="rId1"/>
    </customSheetView>
  </customSheetViews>
  <mergeCells count="6">
    <mergeCell ref="A21:D21"/>
    <mergeCell ref="A16:D16"/>
    <mergeCell ref="A17:D17"/>
    <mergeCell ref="A18:D18"/>
    <mergeCell ref="A19:D19"/>
    <mergeCell ref="A20:D20"/>
  </mergeCells>
  <pageMargins left="0.7" right="0.7" top="0.75" bottom="0.75" header="0.3" footer="0.3"/>
  <pageSetup paperSize="9"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6">
    <tabColor rgb="FF92D050"/>
  </sheetPr>
  <dimension ref="A1:S26"/>
  <sheetViews>
    <sheetView zoomScaleNormal="100" workbookViewId="0"/>
  </sheetViews>
  <sheetFormatPr baseColWidth="10" defaultColWidth="11.42578125" defaultRowHeight="12.75" customHeight="1"/>
  <cols>
    <col min="1" max="1" width="45.5703125" style="1" customWidth="1"/>
    <col min="2" max="2" width="8.5703125" style="1" customWidth="1"/>
    <col min="3" max="3" width="11.42578125" style="1" customWidth="1"/>
    <col min="4" max="4" width="10.7109375" style="1" customWidth="1"/>
    <col min="5" max="5" width="12" style="1" customWidth="1"/>
    <col min="6" max="6" width="10.42578125" style="1" customWidth="1"/>
    <col min="7" max="7" width="15.5703125" style="1" customWidth="1"/>
    <col min="8" max="8" width="9.42578125" style="1" customWidth="1"/>
    <col min="9" max="9" width="1.42578125" style="1" customWidth="1"/>
    <col min="10" max="10" width="6.5703125" style="1" customWidth="1"/>
    <col min="11" max="11" width="8.7109375" style="1" customWidth="1"/>
    <col min="12" max="16384" width="11.42578125" style="1"/>
  </cols>
  <sheetData>
    <row r="1" spans="1:19" ht="18" customHeight="1" thickBot="1">
      <c r="A1" s="69" t="s">
        <v>111</v>
      </c>
      <c r="B1" s="59"/>
      <c r="C1" s="59"/>
      <c r="D1" s="59"/>
      <c r="E1" s="59"/>
      <c r="F1" s="59"/>
      <c r="G1" s="59"/>
      <c r="H1" s="59"/>
      <c r="I1" s="59"/>
      <c r="J1" s="59"/>
      <c r="K1" s="59"/>
    </row>
    <row r="2" spans="1:19" ht="25.5" customHeight="1" thickBot="1">
      <c r="A2" s="105"/>
      <c r="B2" s="298">
        <v>2024</v>
      </c>
      <c r="C2" s="299"/>
      <c r="D2" s="299"/>
      <c r="E2" s="299"/>
      <c r="F2" s="299"/>
      <c r="G2" s="299"/>
      <c r="H2" s="300"/>
      <c r="I2" s="59"/>
      <c r="J2" s="59"/>
      <c r="K2" s="59"/>
    </row>
    <row r="3" spans="1:19" ht="17.25" customHeight="1">
      <c r="A3" s="106"/>
      <c r="B3" s="305" t="s">
        <v>29</v>
      </c>
      <c r="C3" s="307" t="s">
        <v>31</v>
      </c>
      <c r="D3" s="307" t="s">
        <v>30</v>
      </c>
      <c r="E3" s="307" t="s">
        <v>32</v>
      </c>
      <c r="F3" s="301" t="s">
        <v>93</v>
      </c>
      <c r="G3" s="302"/>
      <c r="H3" s="303" t="s">
        <v>33</v>
      </c>
      <c r="I3" s="59"/>
      <c r="J3" s="59"/>
      <c r="K3" s="59"/>
    </row>
    <row r="4" spans="1:19" ht="49.5" customHeight="1">
      <c r="A4" s="107"/>
      <c r="B4" s="306"/>
      <c r="C4" s="308"/>
      <c r="D4" s="308"/>
      <c r="E4" s="308"/>
      <c r="F4" s="108" t="s">
        <v>34</v>
      </c>
      <c r="G4" s="108" t="s">
        <v>84</v>
      </c>
      <c r="H4" s="304"/>
      <c r="I4" s="59"/>
      <c r="K4" s="208"/>
      <c r="L4" s="208"/>
      <c r="M4" s="208"/>
      <c r="N4" s="208"/>
      <c r="O4" s="208"/>
      <c r="P4" s="208"/>
      <c r="Q4" s="208"/>
      <c r="R4" s="208"/>
    </row>
    <row r="5" spans="1:19" ht="14.25" customHeight="1">
      <c r="A5" s="109" t="s">
        <v>59</v>
      </c>
      <c r="B5" s="110">
        <v>3560</v>
      </c>
      <c r="C5" s="64">
        <v>2940</v>
      </c>
      <c r="D5" s="64">
        <v>20</v>
      </c>
      <c r="E5" s="64">
        <v>40</v>
      </c>
      <c r="F5" s="64">
        <v>560</v>
      </c>
      <c r="G5" s="196">
        <v>15.7</v>
      </c>
      <c r="H5" s="111">
        <v>2850</v>
      </c>
      <c r="I5" s="59"/>
      <c r="K5" s="184"/>
      <c r="L5" s="184"/>
      <c r="M5" s="184"/>
      <c r="N5" s="184"/>
      <c r="O5" s="184"/>
      <c r="P5" s="183"/>
      <c r="Q5" s="184"/>
      <c r="R5" s="183"/>
      <c r="S5" s="183"/>
    </row>
    <row r="6" spans="1:19" ht="14.25" customHeight="1">
      <c r="A6" s="62" t="s">
        <v>36</v>
      </c>
      <c r="B6" s="112">
        <v>3560</v>
      </c>
      <c r="C6" s="65">
        <v>2940</v>
      </c>
      <c r="D6" s="65">
        <v>20</v>
      </c>
      <c r="E6" s="65">
        <v>40</v>
      </c>
      <c r="F6" s="65">
        <v>560</v>
      </c>
      <c r="G6" s="63">
        <v>15.7</v>
      </c>
      <c r="H6" s="113">
        <v>2850</v>
      </c>
      <c r="I6" s="59"/>
      <c r="K6" s="184"/>
      <c r="L6" s="184"/>
      <c r="M6" s="184"/>
      <c r="N6" s="184"/>
      <c r="O6" s="184"/>
      <c r="P6" s="183"/>
      <c r="Q6" s="184"/>
      <c r="R6" s="183"/>
      <c r="S6" s="183"/>
    </row>
    <row r="7" spans="1:19" ht="14.25" customHeight="1">
      <c r="A7" s="109" t="s">
        <v>96</v>
      </c>
      <c r="B7" s="110">
        <v>4080</v>
      </c>
      <c r="C7" s="64">
        <v>3180</v>
      </c>
      <c r="D7" s="64">
        <v>30</v>
      </c>
      <c r="E7" s="64">
        <v>30</v>
      </c>
      <c r="F7" s="64">
        <v>840</v>
      </c>
      <c r="G7" s="196">
        <v>20.6</v>
      </c>
      <c r="H7" s="111">
        <v>3310</v>
      </c>
      <c r="I7" s="59"/>
      <c r="K7" s="184"/>
      <c r="L7" s="184"/>
      <c r="M7" s="184"/>
      <c r="N7" s="184"/>
      <c r="O7" s="184"/>
      <c r="P7" s="183"/>
      <c r="Q7" s="184"/>
      <c r="R7" s="183"/>
      <c r="S7" s="183"/>
    </row>
    <row r="8" spans="1:19" ht="14.25" customHeight="1">
      <c r="A8" s="62" t="s">
        <v>37</v>
      </c>
      <c r="B8" s="112">
        <v>3880</v>
      </c>
      <c r="C8" s="65">
        <v>3060</v>
      </c>
      <c r="D8" s="65">
        <v>20</v>
      </c>
      <c r="E8" s="65">
        <v>30</v>
      </c>
      <c r="F8" s="65">
        <v>770</v>
      </c>
      <c r="G8" s="63">
        <v>19.899999999999999</v>
      </c>
      <c r="H8" s="113">
        <v>3130</v>
      </c>
      <c r="I8" s="59"/>
      <c r="K8" s="184"/>
      <c r="L8" s="184"/>
      <c r="M8" s="184"/>
      <c r="N8" s="184"/>
      <c r="O8" s="184"/>
      <c r="P8" s="183"/>
      <c r="Q8" s="184"/>
      <c r="R8" s="183"/>
      <c r="S8" s="183"/>
    </row>
    <row r="9" spans="1:19" ht="14.25" customHeight="1">
      <c r="A9" s="62" t="s">
        <v>38</v>
      </c>
      <c r="B9" s="112">
        <v>3930</v>
      </c>
      <c r="C9" s="65">
        <v>3060</v>
      </c>
      <c r="D9" s="65">
        <v>30</v>
      </c>
      <c r="E9" s="65">
        <v>30</v>
      </c>
      <c r="F9" s="65">
        <v>810</v>
      </c>
      <c r="G9" s="63">
        <v>20.7</v>
      </c>
      <c r="H9" s="113">
        <v>3180</v>
      </c>
      <c r="I9" s="59"/>
      <c r="K9" s="184"/>
      <c r="L9" s="184"/>
      <c r="M9" s="184"/>
      <c r="N9" s="184"/>
      <c r="O9" s="184"/>
      <c r="P9" s="183"/>
      <c r="Q9" s="184"/>
      <c r="R9" s="183"/>
      <c r="S9" s="183"/>
    </row>
    <row r="10" spans="1:19" ht="14.25" customHeight="1">
      <c r="A10" s="62" t="s">
        <v>77</v>
      </c>
      <c r="B10" s="112">
        <v>4170</v>
      </c>
      <c r="C10" s="65">
        <v>3180</v>
      </c>
      <c r="D10" s="65">
        <v>20</v>
      </c>
      <c r="E10" s="65">
        <v>30</v>
      </c>
      <c r="F10" s="65">
        <v>930</v>
      </c>
      <c r="G10" s="63">
        <v>22.4</v>
      </c>
      <c r="H10" s="113">
        <v>3390</v>
      </c>
      <c r="I10" s="59"/>
      <c r="K10" s="184"/>
      <c r="L10" s="184"/>
      <c r="M10" s="184"/>
      <c r="N10" s="184"/>
      <c r="O10" s="184"/>
      <c r="P10" s="183"/>
      <c r="Q10" s="184"/>
      <c r="R10" s="183"/>
      <c r="S10" s="183"/>
    </row>
    <row r="11" spans="1:19" ht="14.25" customHeight="1">
      <c r="A11" s="62" t="s">
        <v>89</v>
      </c>
      <c r="B11" s="112">
        <v>5000</v>
      </c>
      <c r="C11" s="65">
        <v>3840</v>
      </c>
      <c r="D11" s="65">
        <v>40</v>
      </c>
      <c r="E11" s="65">
        <v>40</v>
      </c>
      <c r="F11" s="65">
        <v>1080</v>
      </c>
      <c r="G11" s="63">
        <v>21.6</v>
      </c>
      <c r="H11" s="113">
        <v>4080</v>
      </c>
      <c r="I11" s="59"/>
      <c r="K11" s="184"/>
      <c r="L11" s="184"/>
      <c r="M11" s="184"/>
      <c r="N11" s="184"/>
      <c r="O11" s="184"/>
      <c r="P11" s="183"/>
      <c r="Q11" s="184"/>
      <c r="R11" s="183"/>
      <c r="S11" s="183"/>
    </row>
    <row r="12" spans="1:19" ht="14.25" customHeight="1">
      <c r="A12" s="198" t="s">
        <v>135</v>
      </c>
      <c r="B12" s="199">
        <v>4910</v>
      </c>
      <c r="C12" s="200">
        <v>3800</v>
      </c>
      <c r="D12" s="200">
        <v>40</v>
      </c>
      <c r="E12" s="200">
        <v>40</v>
      </c>
      <c r="F12" s="200">
        <v>1030</v>
      </c>
      <c r="G12" s="201">
        <v>20.9</v>
      </c>
      <c r="H12" s="202">
        <v>4000</v>
      </c>
      <c r="I12" s="59"/>
      <c r="K12" s="184"/>
      <c r="L12" s="184"/>
      <c r="M12" s="184"/>
      <c r="N12" s="184"/>
      <c r="O12" s="184"/>
      <c r="P12" s="183"/>
      <c r="Q12" s="184"/>
      <c r="R12" s="183"/>
      <c r="S12" s="183"/>
    </row>
    <row r="13" spans="1:19" ht="14.25" customHeight="1">
      <c r="A13" s="198" t="s">
        <v>136</v>
      </c>
      <c r="B13" s="199">
        <v>7360</v>
      </c>
      <c r="C13" s="200">
        <v>4810</v>
      </c>
      <c r="D13" s="200">
        <v>60</v>
      </c>
      <c r="E13" s="200">
        <v>30</v>
      </c>
      <c r="F13" s="200">
        <v>2450</v>
      </c>
      <c r="G13" s="201">
        <v>33.299999999999997</v>
      </c>
      <c r="H13" s="202">
        <v>6160</v>
      </c>
      <c r="I13" s="59"/>
      <c r="K13" s="184"/>
      <c r="L13" s="184"/>
      <c r="M13" s="184"/>
      <c r="N13" s="184"/>
      <c r="O13" s="184"/>
      <c r="P13" s="183"/>
      <c r="Q13" s="184"/>
      <c r="R13" s="183"/>
      <c r="S13" s="183"/>
    </row>
    <row r="14" spans="1:19" ht="18.75" customHeight="1" thickBot="1">
      <c r="A14" s="158" t="s">
        <v>0</v>
      </c>
      <c r="B14" s="114">
        <v>3830</v>
      </c>
      <c r="C14" s="115">
        <v>3070</v>
      </c>
      <c r="D14" s="115">
        <v>30</v>
      </c>
      <c r="E14" s="115">
        <v>40</v>
      </c>
      <c r="F14" s="115">
        <v>710</v>
      </c>
      <c r="G14" s="197">
        <v>18.399999999999999</v>
      </c>
      <c r="H14" s="116">
        <v>3090</v>
      </c>
      <c r="I14" s="59"/>
      <c r="K14" s="184"/>
      <c r="L14" s="184"/>
      <c r="M14" s="184"/>
      <c r="N14" s="184"/>
      <c r="O14" s="184"/>
      <c r="P14" s="183"/>
      <c r="Q14" s="184"/>
      <c r="R14" s="183"/>
      <c r="S14" s="183"/>
    </row>
    <row r="15" spans="1:19" ht="15" customHeight="1">
      <c r="A15" s="272" t="s">
        <v>82</v>
      </c>
      <c r="B15" s="272"/>
      <c r="C15" s="272"/>
      <c r="D15" s="272"/>
      <c r="E15" s="272"/>
      <c r="F15" s="272"/>
      <c r="G15" s="272"/>
      <c r="H15" s="272"/>
      <c r="I15" s="73"/>
      <c r="J15" s="73"/>
      <c r="K15" s="73"/>
    </row>
    <row r="16" spans="1:19" ht="30.75" customHeight="1">
      <c r="A16" s="297" t="s">
        <v>83</v>
      </c>
      <c r="B16" s="297"/>
      <c r="C16" s="297"/>
      <c r="D16" s="297"/>
      <c r="E16" s="297"/>
      <c r="F16" s="297"/>
      <c r="G16" s="297"/>
      <c r="H16" s="297"/>
      <c r="I16" s="150"/>
      <c r="J16" s="150"/>
      <c r="K16" s="150"/>
    </row>
    <row r="17" spans="1:11" ht="15.75" customHeight="1">
      <c r="A17" s="27" t="s">
        <v>98</v>
      </c>
      <c r="B17" s="27"/>
      <c r="C17" s="27"/>
      <c r="D17" s="27"/>
      <c r="E17" s="27"/>
      <c r="F17" s="27"/>
      <c r="G17" s="27"/>
      <c r="H17" s="27"/>
      <c r="I17" s="59"/>
      <c r="J17" s="59"/>
      <c r="K17" s="59"/>
    </row>
    <row r="18" spans="1:11" ht="27.75" customHeight="1">
      <c r="A18" s="260" t="s">
        <v>172</v>
      </c>
      <c r="B18" s="260"/>
      <c r="C18" s="260"/>
      <c r="D18" s="260"/>
      <c r="E18" s="260"/>
      <c r="F18" s="260"/>
      <c r="G18" s="260"/>
      <c r="H18" s="260"/>
      <c r="I18" s="151"/>
      <c r="J18" s="151"/>
      <c r="K18" s="151"/>
    </row>
    <row r="19" spans="1:11" ht="15.75" customHeight="1">
      <c r="A19" s="146" t="s">
        <v>76</v>
      </c>
      <c r="B19" s="146"/>
      <c r="C19" s="146"/>
      <c r="D19" s="146"/>
      <c r="E19" s="146"/>
      <c r="F19" s="146"/>
      <c r="G19" s="146"/>
      <c r="H19" s="146"/>
      <c r="I19" s="75"/>
      <c r="J19" s="152"/>
      <c r="K19" s="75"/>
    </row>
    <row r="20" spans="1:11" ht="18.75" customHeight="1" thickBot="1">
      <c r="A20" s="154" t="s">
        <v>193</v>
      </c>
      <c r="B20" s="153"/>
      <c r="C20" s="153"/>
      <c r="D20" s="153"/>
      <c r="E20" s="153"/>
      <c r="F20" s="153"/>
      <c r="G20" s="153"/>
      <c r="H20" s="153"/>
      <c r="I20" s="152"/>
      <c r="J20" s="152"/>
    </row>
    <row r="26" spans="1:11" ht="12.75" customHeight="1">
      <c r="A26" s="47"/>
    </row>
  </sheetData>
  <customSheetViews>
    <customSheetView guid="{5F70CCB5-4835-49CF-A801-999B398C98AB}" showPageBreaks="1" printArea="1">
      <selection activeCell="C3" sqref="C3:C4"/>
      <pageMargins left="0.59055118110236227" right="0.59055118110236227" top="0.98425196850393704" bottom="0.98425196850393704" header="0.51181102362204722" footer="0.51181102362204722"/>
      <pageSetup paperSize="9" orientation="landscape" r:id="rId1"/>
      <headerFooter alignWithMargins="0"/>
    </customSheetView>
  </customSheetViews>
  <mergeCells count="10">
    <mergeCell ref="A16:H16"/>
    <mergeCell ref="A18:H18"/>
    <mergeCell ref="A15:H15"/>
    <mergeCell ref="B2:H2"/>
    <mergeCell ref="F3:G3"/>
    <mergeCell ref="H3:H4"/>
    <mergeCell ref="B3:B4"/>
    <mergeCell ref="C3:C4"/>
    <mergeCell ref="D3:D4"/>
    <mergeCell ref="E3:E4"/>
  </mergeCells>
  <pageMargins left="0.59055118110236227" right="0.59055118110236227" top="0.98425196850393704" bottom="0.98425196850393704" header="0.51181102362204722" footer="0.51181102362204722"/>
  <pageSetup paperSize="9" orientation="landscape"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7">
    <tabColor rgb="FF92D050"/>
  </sheetPr>
  <dimension ref="A1:O40"/>
  <sheetViews>
    <sheetView zoomScaleNormal="100" workbookViewId="0">
      <selection sqref="A1:D1"/>
    </sheetView>
  </sheetViews>
  <sheetFormatPr baseColWidth="10" defaultColWidth="11.42578125" defaultRowHeight="12.75" customHeight="1"/>
  <cols>
    <col min="1" max="1" width="33" style="59" customWidth="1"/>
    <col min="2" max="4" width="17.140625" style="59" customWidth="1"/>
    <col min="5" max="16384" width="11.42578125" style="59"/>
  </cols>
  <sheetData>
    <row r="1" spans="1:9" ht="33" customHeight="1">
      <c r="A1" s="268" t="s">
        <v>88</v>
      </c>
      <c r="B1" s="268"/>
      <c r="C1" s="268"/>
      <c r="D1" s="268"/>
    </row>
    <row r="3" spans="1:9" ht="45" customHeight="1" thickBot="1">
      <c r="A3" s="310" t="s">
        <v>112</v>
      </c>
      <c r="B3" s="310"/>
      <c r="C3" s="310"/>
      <c r="D3" s="310"/>
    </row>
    <row r="4" spans="1:9" ht="48.75" customHeight="1">
      <c r="A4" s="58"/>
      <c r="B4" s="60" t="s">
        <v>2</v>
      </c>
      <c r="C4" s="61" t="s">
        <v>27</v>
      </c>
      <c r="D4" s="61" t="s">
        <v>28</v>
      </c>
    </row>
    <row r="5" spans="1:9" ht="15.75" customHeight="1">
      <c r="A5" s="147" t="s">
        <v>36</v>
      </c>
      <c r="B5" s="65">
        <v>384135</v>
      </c>
      <c r="C5" s="63">
        <v>11.102086506046099</v>
      </c>
      <c r="D5" s="119">
        <v>0.75520099531934404</v>
      </c>
      <c r="G5" s="72"/>
      <c r="H5" s="102"/>
      <c r="I5" s="185"/>
    </row>
    <row r="6" spans="1:9" ht="15.75" customHeight="1">
      <c r="A6" s="147" t="s">
        <v>37</v>
      </c>
      <c r="B6" s="65">
        <v>266805</v>
      </c>
      <c r="C6" s="63">
        <v>12.1212121212121</v>
      </c>
      <c r="D6" s="119">
        <v>0.78379991243337899</v>
      </c>
      <c r="G6" s="72"/>
      <c r="H6" s="102"/>
      <c r="I6" s="185"/>
    </row>
    <row r="7" spans="1:9" ht="15.75" customHeight="1">
      <c r="A7" s="147" t="s">
        <v>38</v>
      </c>
      <c r="B7" s="65">
        <v>33116</v>
      </c>
      <c r="C7" s="63">
        <v>8.7510568909288597</v>
      </c>
      <c r="D7" s="119">
        <v>0.78018257552918602</v>
      </c>
      <c r="G7" s="72"/>
      <c r="H7" s="102"/>
      <c r="I7" s="185"/>
    </row>
    <row r="8" spans="1:9" ht="15.75" customHeight="1">
      <c r="A8" s="147" t="s">
        <v>77</v>
      </c>
      <c r="B8" s="65">
        <v>62545</v>
      </c>
      <c r="C8" s="63">
        <v>6.4209768966344196</v>
      </c>
      <c r="D8" s="119">
        <v>0.77365820257945705</v>
      </c>
      <c r="G8" s="72"/>
      <c r="H8" s="102"/>
      <c r="I8" s="185"/>
    </row>
    <row r="9" spans="1:9" ht="15.75" customHeight="1">
      <c r="A9" s="147" t="s">
        <v>97</v>
      </c>
      <c r="B9" s="65">
        <v>59122</v>
      </c>
      <c r="C9" s="63">
        <v>9.2435979838300497</v>
      </c>
      <c r="D9" s="119">
        <v>0.78534666483221904</v>
      </c>
      <c r="G9" s="72"/>
      <c r="H9" s="102"/>
      <c r="I9" s="185"/>
    </row>
    <row r="10" spans="1:9" s="69" customFormat="1" ht="15.75" customHeight="1">
      <c r="A10" s="147" t="s">
        <v>60</v>
      </c>
      <c r="B10" s="65">
        <v>1202</v>
      </c>
      <c r="C10" s="63">
        <v>14.5590682196339</v>
      </c>
      <c r="D10" s="119">
        <v>0.68338675714285702</v>
      </c>
      <c r="F10" s="59"/>
      <c r="G10" s="72"/>
      <c r="H10" s="102"/>
      <c r="I10" s="185"/>
    </row>
    <row r="11" spans="1:9" s="69" customFormat="1" ht="20.25" customHeight="1">
      <c r="A11" s="157" t="s">
        <v>81</v>
      </c>
      <c r="B11" s="68">
        <v>806925</v>
      </c>
      <c r="C11" s="67">
        <v>10.8487158038232</v>
      </c>
      <c r="D11" s="120">
        <v>0.76917831263899505</v>
      </c>
      <c r="E11" s="121"/>
      <c r="F11" s="59"/>
      <c r="G11" s="72"/>
      <c r="H11" s="102"/>
      <c r="I11" s="185"/>
    </row>
    <row r="12" spans="1:9" s="69" customFormat="1" ht="33.75" customHeight="1">
      <c r="A12" s="311" t="s">
        <v>75</v>
      </c>
      <c r="B12" s="311"/>
      <c r="C12" s="311"/>
      <c r="D12" s="311"/>
      <c r="E12" s="122"/>
      <c r="F12" s="122"/>
    </row>
    <row r="13" spans="1:9" s="70" customFormat="1" ht="73.5" customHeight="1">
      <c r="A13" s="312" t="s">
        <v>113</v>
      </c>
      <c r="B13" s="312"/>
      <c r="C13" s="312"/>
      <c r="D13" s="312"/>
      <c r="E13" s="122"/>
      <c r="F13" s="122"/>
    </row>
    <row r="14" spans="1:9" s="70" customFormat="1" ht="25.5" customHeight="1">
      <c r="A14" s="260" t="s">
        <v>172</v>
      </c>
      <c r="B14" s="260"/>
      <c r="C14" s="260"/>
      <c r="D14" s="260"/>
    </row>
    <row r="15" spans="1:9" s="103" customFormat="1" ht="17.25" customHeight="1">
      <c r="A15" s="146" t="s">
        <v>76</v>
      </c>
      <c r="B15" s="123"/>
      <c r="C15" s="123"/>
      <c r="D15" s="123"/>
      <c r="E15" s="70"/>
      <c r="F15" s="70"/>
    </row>
    <row r="16" spans="1:9" ht="17.25" customHeight="1" thickBot="1">
      <c r="A16" s="154" t="s">
        <v>193</v>
      </c>
      <c r="B16" s="117"/>
      <c r="C16" s="117"/>
      <c r="D16" s="117"/>
      <c r="E16" s="103"/>
      <c r="F16" s="103"/>
    </row>
    <row r="17" spans="1:15" ht="12.75" customHeight="1">
      <c r="A17" s="309"/>
      <c r="B17" s="309"/>
      <c r="C17" s="309"/>
      <c r="D17" s="309"/>
      <c r="E17" s="309"/>
      <c r="F17" s="309"/>
    </row>
    <row r="22" spans="1:15" ht="12.75" customHeight="1">
      <c r="B22" s="118"/>
      <c r="C22" s="118"/>
      <c r="D22" s="118"/>
      <c r="E22" s="118"/>
      <c r="L22" s="118"/>
      <c r="M22" s="118"/>
      <c r="N22" s="118"/>
      <c r="O22" s="118"/>
    </row>
    <row r="23" spans="1:15" ht="12.75" customHeight="1">
      <c r="B23" s="118"/>
      <c r="C23" s="118"/>
      <c r="D23" s="118"/>
      <c r="E23" s="118"/>
      <c r="L23" s="118"/>
      <c r="M23" s="118"/>
      <c r="N23" s="118"/>
      <c r="O23" s="118"/>
    </row>
    <row r="24" spans="1:15" ht="12.75" customHeight="1">
      <c r="B24" s="55"/>
      <c r="C24" s="55"/>
      <c r="D24" s="55"/>
      <c r="E24" s="55"/>
      <c r="G24" s="55"/>
      <c r="H24" s="55"/>
      <c r="I24" s="55"/>
      <c r="L24" s="55"/>
      <c r="M24" s="55"/>
      <c r="N24" s="55"/>
      <c r="O24" s="55"/>
    </row>
    <row r="25" spans="1:15" ht="12.75" customHeight="1">
      <c r="B25" s="55"/>
      <c r="C25" s="55"/>
      <c r="D25" s="55"/>
      <c r="E25" s="55"/>
      <c r="G25" s="55"/>
      <c r="H25" s="55"/>
      <c r="I25" s="55"/>
      <c r="L25" s="55"/>
      <c r="M25" s="55"/>
      <c r="N25" s="55"/>
      <c r="O25" s="55"/>
    </row>
    <row r="26" spans="1:15" ht="12.75" customHeight="1">
      <c r="B26" s="55"/>
      <c r="G26" s="55"/>
      <c r="H26" s="55"/>
      <c r="I26" s="55"/>
    </row>
    <row r="27" spans="1:15" ht="12.75" customHeight="1">
      <c r="B27" s="55"/>
      <c r="C27" s="55"/>
      <c r="D27" s="55"/>
      <c r="E27" s="55"/>
      <c r="G27" s="55"/>
      <c r="H27" s="55"/>
      <c r="I27" s="55"/>
    </row>
    <row r="28" spans="1:15" ht="12.75" customHeight="1">
      <c r="B28" s="55"/>
      <c r="C28" s="55"/>
      <c r="D28" s="55"/>
      <c r="E28" s="55"/>
      <c r="G28" s="55"/>
      <c r="H28" s="55"/>
      <c r="I28" s="55"/>
    </row>
    <row r="29" spans="1:15" ht="12.75" customHeight="1">
      <c r="B29" s="55"/>
    </row>
    <row r="30" spans="1:15" ht="12.75" customHeight="1">
      <c r="B30" s="55"/>
      <c r="C30" s="55"/>
      <c r="D30" s="55"/>
      <c r="E30" s="55"/>
    </row>
    <row r="31" spans="1:15" ht="12.75" customHeight="1">
      <c r="B31" s="55"/>
      <c r="C31" s="55"/>
      <c r="D31" s="55"/>
      <c r="E31" s="55"/>
    </row>
    <row r="32" spans="1:15" ht="12.75" customHeight="1">
      <c r="B32" s="55"/>
    </row>
    <row r="33" spans="2:5" ht="12.75" customHeight="1">
      <c r="B33" s="55"/>
      <c r="C33" s="55"/>
      <c r="D33" s="55"/>
      <c r="E33" s="55"/>
    </row>
    <row r="34" spans="2:5" ht="12.75" customHeight="1">
      <c r="B34" s="55"/>
      <c r="C34" s="55"/>
      <c r="D34" s="55"/>
      <c r="E34" s="55"/>
    </row>
    <row r="35" spans="2:5" ht="12.75" customHeight="1">
      <c r="B35" s="55"/>
    </row>
    <row r="36" spans="2:5" ht="12.75" customHeight="1">
      <c r="B36" s="55"/>
    </row>
    <row r="37" spans="2:5" ht="12.75" customHeight="1">
      <c r="B37" s="55"/>
      <c r="C37" s="55"/>
      <c r="D37" s="55"/>
      <c r="E37" s="55"/>
    </row>
    <row r="38" spans="2:5" ht="12.75" customHeight="1">
      <c r="B38" s="55"/>
      <c r="C38" s="55"/>
      <c r="D38" s="55"/>
      <c r="E38" s="55"/>
    </row>
    <row r="39" spans="2:5" ht="12.75" customHeight="1">
      <c r="B39" s="55"/>
      <c r="C39" s="55"/>
      <c r="D39" s="55"/>
      <c r="E39" s="55"/>
    </row>
    <row r="40" spans="2:5" ht="12.75" customHeight="1">
      <c r="B40" s="55"/>
      <c r="C40" s="55"/>
      <c r="D40" s="55"/>
      <c r="E40" s="55"/>
    </row>
  </sheetData>
  <customSheetViews>
    <customSheetView guid="{5F70CCB5-4835-49CF-A801-999B398C98AB}" showPageBreaks="1" printArea="1">
      <selection activeCell="F25" sqref="F25"/>
      <pageMargins left="0.59055118110236227" right="0.59055118110236227" top="0.98425196850393704" bottom="0.98425196850393704" header="0.51181102362204722" footer="0.51181102362204722"/>
      <pageSetup paperSize="9" orientation="landscape" r:id="rId1"/>
      <headerFooter alignWithMargins="0"/>
    </customSheetView>
  </customSheetViews>
  <mergeCells count="6">
    <mergeCell ref="A17:F17"/>
    <mergeCell ref="A1:D1"/>
    <mergeCell ref="A3:D3"/>
    <mergeCell ref="A12:D12"/>
    <mergeCell ref="A13:D13"/>
    <mergeCell ref="A14:D14"/>
  </mergeCells>
  <pageMargins left="0.59055118110236227" right="0.59055118110236227" top="0.98425196850393704" bottom="0.98425196850393704" header="0.51181102362204722" footer="0.51181102362204722"/>
  <pageSetup paperSize="9" orientation="landscape"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8">
    <tabColor rgb="FF92D050"/>
    <pageSetUpPr fitToPage="1"/>
  </sheetPr>
  <dimension ref="A1:I26"/>
  <sheetViews>
    <sheetView zoomScaleNormal="100" workbookViewId="0">
      <selection sqref="A1:F1"/>
    </sheetView>
  </sheetViews>
  <sheetFormatPr baseColWidth="10" defaultColWidth="11.42578125" defaultRowHeight="15.75"/>
  <cols>
    <col min="1" max="1" width="27.7109375" style="128" customWidth="1"/>
    <col min="2" max="2" width="38.28515625" style="128" customWidth="1"/>
    <col min="3" max="3" width="27.28515625" style="128" customWidth="1"/>
    <col min="4" max="4" width="23.7109375" style="128" customWidth="1"/>
    <col min="5" max="5" width="27.140625" style="128" customWidth="1"/>
    <col min="6" max="6" width="76.140625" style="22" customWidth="1"/>
    <col min="7" max="16384" width="11.42578125" style="22"/>
  </cols>
  <sheetData>
    <row r="1" spans="1:9" ht="16.5" thickBot="1">
      <c r="A1" s="313" t="s">
        <v>124</v>
      </c>
      <c r="B1" s="313"/>
      <c r="C1" s="313"/>
      <c r="D1" s="313"/>
      <c r="E1" s="313"/>
      <c r="F1" s="313"/>
    </row>
    <row r="2" spans="1:9" ht="14.25" customHeight="1">
      <c r="A2" s="314" t="s">
        <v>40</v>
      </c>
      <c r="B2" s="315"/>
      <c r="C2" s="316"/>
      <c r="D2" s="314" t="s">
        <v>20</v>
      </c>
      <c r="E2" s="315"/>
      <c r="F2" s="316"/>
    </row>
    <row r="3" spans="1:9" ht="12.75" customHeight="1">
      <c r="A3" s="317"/>
      <c r="B3" s="318"/>
      <c r="C3" s="319"/>
      <c r="D3" s="317"/>
      <c r="E3" s="318"/>
      <c r="F3" s="319"/>
    </row>
    <row r="4" spans="1:9" ht="75.75" customHeight="1">
      <c r="A4" s="325" t="s">
        <v>41</v>
      </c>
      <c r="B4" s="326"/>
      <c r="C4" s="124" t="s">
        <v>61</v>
      </c>
      <c r="D4" s="322" t="s">
        <v>125</v>
      </c>
      <c r="E4" s="323"/>
      <c r="F4" s="324"/>
      <c r="H4" s="125"/>
    </row>
    <row r="5" spans="1:9" ht="23.25" customHeight="1">
      <c r="A5" s="327"/>
      <c r="B5" s="328"/>
      <c r="C5" s="124" t="s">
        <v>183</v>
      </c>
      <c r="D5" s="322" t="s">
        <v>184</v>
      </c>
      <c r="E5" s="323"/>
      <c r="F5" s="324"/>
      <c r="H5" s="125"/>
    </row>
    <row r="6" spans="1:9" ht="225" customHeight="1">
      <c r="A6" s="327"/>
      <c r="B6" s="328"/>
      <c r="C6" s="124" t="s">
        <v>25</v>
      </c>
      <c r="D6" s="335" t="s">
        <v>127</v>
      </c>
      <c r="E6" s="336"/>
      <c r="F6" s="337"/>
      <c r="H6" s="125"/>
    </row>
    <row r="7" spans="1:9" ht="34.5" customHeight="1">
      <c r="A7" s="327"/>
      <c r="B7" s="328"/>
      <c r="C7" s="124" t="s">
        <v>24</v>
      </c>
      <c r="D7" s="338" t="s">
        <v>126</v>
      </c>
      <c r="E7" s="339"/>
      <c r="F7" s="340"/>
      <c r="H7" s="126"/>
    </row>
    <row r="8" spans="1:9" ht="54.75" customHeight="1">
      <c r="A8" s="329"/>
      <c r="B8" s="330"/>
      <c r="C8" s="124" t="s">
        <v>128</v>
      </c>
      <c r="D8" s="322" t="s">
        <v>129</v>
      </c>
      <c r="E8" s="323"/>
      <c r="F8" s="324"/>
      <c r="H8" s="126"/>
    </row>
    <row r="9" spans="1:9" ht="54.75" customHeight="1">
      <c r="A9" s="331" t="s">
        <v>42</v>
      </c>
      <c r="B9" s="342" t="s">
        <v>130</v>
      </c>
      <c r="C9" s="159" t="s">
        <v>85</v>
      </c>
      <c r="D9" s="335" t="s">
        <v>131</v>
      </c>
      <c r="E9" s="336"/>
      <c r="F9" s="337"/>
      <c r="G9" s="191"/>
    </row>
    <row r="10" spans="1:9" ht="66.75" customHeight="1">
      <c r="A10" s="332"/>
      <c r="B10" s="343"/>
      <c r="C10" s="124" t="s">
        <v>35</v>
      </c>
      <c r="D10" s="322" t="s">
        <v>132</v>
      </c>
      <c r="E10" s="323"/>
      <c r="F10" s="324"/>
      <c r="H10" s="126"/>
    </row>
    <row r="11" spans="1:9" ht="66.75" customHeight="1">
      <c r="A11" s="332"/>
      <c r="B11" s="343"/>
      <c r="C11" s="320" t="s">
        <v>44</v>
      </c>
      <c r="D11" s="322" t="s">
        <v>167</v>
      </c>
      <c r="E11" s="323"/>
      <c r="F11" s="324"/>
    </row>
    <row r="12" spans="1:9" ht="72.75" customHeight="1">
      <c r="A12" s="332"/>
      <c r="B12" s="343"/>
      <c r="C12" s="321"/>
      <c r="D12" s="322" t="s">
        <v>168</v>
      </c>
      <c r="E12" s="323"/>
      <c r="F12" s="324"/>
    </row>
    <row r="13" spans="1:9" ht="192" customHeight="1">
      <c r="A13" s="332"/>
      <c r="B13" s="343"/>
      <c r="C13" s="321"/>
      <c r="D13" s="322" t="s">
        <v>133</v>
      </c>
      <c r="E13" s="323"/>
      <c r="F13" s="324"/>
    </row>
    <row r="14" spans="1:9" ht="60" customHeight="1">
      <c r="A14" s="332"/>
      <c r="B14" s="343"/>
      <c r="C14" s="171" t="s">
        <v>73</v>
      </c>
      <c r="D14" s="341" t="s">
        <v>56</v>
      </c>
      <c r="E14" s="323"/>
      <c r="F14" s="324"/>
      <c r="H14" s="127"/>
    </row>
    <row r="15" spans="1:9" ht="15" customHeight="1">
      <c r="A15" s="170" t="s">
        <v>43</v>
      </c>
      <c r="B15" s="333" t="s">
        <v>21</v>
      </c>
      <c r="C15" s="334"/>
      <c r="D15" s="218" t="s">
        <v>169</v>
      </c>
      <c r="E15" s="218"/>
      <c r="F15" s="218"/>
      <c r="G15" s="128"/>
      <c r="H15" s="128"/>
      <c r="I15" s="128"/>
    </row>
    <row r="16" spans="1:9" ht="15" customHeight="1" thickBot="1">
      <c r="A16" s="174" t="s">
        <v>193</v>
      </c>
      <c r="B16" s="169"/>
      <c r="C16" s="169"/>
      <c r="D16" s="169"/>
      <c r="E16" s="169"/>
      <c r="F16" s="169"/>
      <c r="G16" s="128"/>
      <c r="H16" s="128"/>
      <c r="I16" s="128"/>
    </row>
    <row r="17" spans="4:9" ht="15.75" customHeight="1">
      <c r="D17" s="142"/>
      <c r="F17" s="128"/>
      <c r="G17" s="128"/>
      <c r="H17" s="128"/>
      <c r="I17" s="128"/>
    </row>
    <row r="18" spans="4:9" ht="15" customHeight="1">
      <c r="D18" s="49"/>
      <c r="F18" s="128"/>
      <c r="G18" s="128"/>
      <c r="H18" s="128"/>
      <c r="I18" s="128"/>
    </row>
    <row r="19" spans="4:9" ht="15.75" customHeight="1">
      <c r="D19" s="172"/>
      <c r="F19" s="128"/>
      <c r="G19" s="128"/>
      <c r="H19" s="128"/>
      <c r="I19" s="128"/>
    </row>
    <row r="20" spans="4:9" ht="12.75" customHeight="1">
      <c r="D20" s="173"/>
      <c r="F20" s="128"/>
      <c r="G20" s="128"/>
      <c r="H20" s="128"/>
      <c r="I20" s="128"/>
    </row>
    <row r="21" spans="4:9" ht="12.75" customHeight="1">
      <c r="F21" s="128"/>
      <c r="G21" s="128"/>
      <c r="H21" s="128"/>
      <c r="I21" s="128"/>
    </row>
    <row r="22" spans="4:9" ht="12.75" customHeight="1">
      <c r="F22" s="128"/>
      <c r="G22" s="128"/>
      <c r="H22" s="128"/>
      <c r="I22" s="128"/>
    </row>
    <row r="23" spans="4:9">
      <c r="F23" s="128"/>
      <c r="G23" s="128"/>
      <c r="H23" s="128"/>
      <c r="I23" s="128"/>
    </row>
    <row r="24" spans="4:9">
      <c r="F24" s="128"/>
      <c r="G24" s="128"/>
      <c r="H24" s="128"/>
      <c r="I24" s="128"/>
    </row>
    <row r="25" spans="4:9">
      <c r="F25" s="128"/>
      <c r="G25" s="128"/>
      <c r="H25" s="128"/>
      <c r="I25" s="128"/>
    </row>
    <row r="26" spans="4:9">
      <c r="F26" s="128"/>
      <c r="G26" s="128"/>
      <c r="H26" s="128"/>
      <c r="I26" s="128"/>
    </row>
  </sheetData>
  <customSheetViews>
    <customSheetView guid="{5F70CCB5-4835-49CF-A801-999B398C98AB}" scale="70" showPageBreaks="1" fitToPage="1" printArea="1">
      <selection activeCell="I11" sqref="I11"/>
      <pageMargins left="0.70866141732283472" right="0.70866141732283472" top="0.74803149606299213" bottom="0.74803149606299213" header="0.31496062992125984" footer="0.31496062992125984"/>
      <pageSetup paperSize="9" scale="62" orientation="landscape" r:id="rId1"/>
    </customSheetView>
  </customSheetViews>
  <mergeCells count="19">
    <mergeCell ref="B15:C15"/>
    <mergeCell ref="D6:F6"/>
    <mergeCell ref="D7:F7"/>
    <mergeCell ref="D14:F14"/>
    <mergeCell ref="D10:F10"/>
    <mergeCell ref="B9:B14"/>
    <mergeCell ref="D9:F9"/>
    <mergeCell ref="A1:F1"/>
    <mergeCell ref="A2:C3"/>
    <mergeCell ref="C11:C13"/>
    <mergeCell ref="D2:F3"/>
    <mergeCell ref="D4:F4"/>
    <mergeCell ref="D8:F8"/>
    <mergeCell ref="D11:F11"/>
    <mergeCell ref="D12:F12"/>
    <mergeCell ref="D13:F13"/>
    <mergeCell ref="A4:B8"/>
    <mergeCell ref="A9:A14"/>
    <mergeCell ref="D5:F5"/>
  </mergeCells>
  <pageMargins left="0.70866141732283472" right="0.70866141732283472" top="0.74803149606299213" bottom="0.74803149606299213" header="0.31496062992125984" footer="0.31496062992125984"/>
  <pageSetup paperSize="9" scale="62"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14</vt:i4>
      </vt:variant>
      <vt:variant>
        <vt:lpstr>Plages nommées</vt:lpstr>
      </vt:variant>
      <vt:variant>
        <vt:i4>7</vt:i4>
      </vt:variant>
    </vt:vector>
  </HeadingPairs>
  <TitlesOfParts>
    <vt:vector size="21" baseType="lpstr">
      <vt:lpstr>Table des matières</vt:lpstr>
      <vt:lpstr>Figure 1</vt:lpstr>
      <vt:lpstr>Figure 2</vt:lpstr>
      <vt:lpstr>Figure 3</vt:lpstr>
      <vt:lpstr>Figure 4</vt:lpstr>
      <vt:lpstr>Figure 5</vt:lpstr>
      <vt:lpstr>Figure 6 - Web </vt:lpstr>
      <vt:lpstr>Figure 7 - Web</vt:lpstr>
      <vt:lpstr>Figure 8 - Web </vt:lpstr>
      <vt:lpstr>Figure 9 - Web</vt:lpstr>
      <vt:lpstr>Figure 10 - Web</vt:lpstr>
      <vt:lpstr>Définitions</vt:lpstr>
      <vt:lpstr>Source, champ, méthodologie</vt:lpstr>
      <vt:lpstr>Références bibliographiques</vt:lpstr>
      <vt:lpstr>'Figure 1'!Zone_d_impression</vt:lpstr>
      <vt:lpstr>'Figure 3'!Zone_d_impression</vt:lpstr>
      <vt:lpstr>'Figure 5'!Zone_d_impression</vt:lpstr>
      <vt:lpstr>'Figure 7 - Web'!Zone_d_impression</vt:lpstr>
      <vt:lpstr>'Figure 8 - Web '!Zone_d_impression</vt:lpstr>
      <vt:lpstr>'Références bibliographiques'!Zone_d_impression</vt:lpstr>
      <vt:lpstr>'Source, champ, méthodologie'!Zone_d_impression</vt:lpstr>
    </vt:vector>
  </TitlesOfParts>
  <Company>"DEPP-MENJ - Ministère de l'Éducation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L’évolution du salaire des enseignants titulaires et assimilés titulaires entre 2022 et 2023</dc:title>
  <dc:creator>DEPP</dc:creator>
  <cp:keywords>enseignant du primaire, enseignant du secondaire, salaire, salaire net mensuel moyen, temps partiel, temps complet, temps incomplet, heure de cours, heures supplémentaires annualisées, heures supplémentaires effectives, corps des personnels d'éducation, grade des personnels d'éducation, statut des personnels d'éducation, professeur des écoles, professeur agrégé, professeur certifié, professeur de chaire supérieur, titulaire, enseignant contractuel, parcours professionnels, carrières et, rémunérations, inflation, indemnité de suivi des élèves, prime d’attractivité, dégel du point d’indice, revalorisation indemnitaire</cp:keywords>
  <cp:lastModifiedBy>SOUPHAPHONE DOUANGDARA</cp:lastModifiedBy>
  <cp:lastPrinted>2020-06-30T13:12:15Z</cp:lastPrinted>
  <dcterms:created xsi:type="dcterms:W3CDTF">2014-01-08T09:31:52Z</dcterms:created>
  <dcterms:modified xsi:type="dcterms:W3CDTF">2026-08-17T12:12:00Z</dcterms:modified>
</cp:coreProperties>
</file>