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dve\02_PUBLICATIONS\NI-2024\27-Validation des acquis\03- Epreuves\"/>
    </mc:Choice>
  </mc:AlternateContent>
  <bookViews>
    <workbookView xWindow="0" yWindow="0" windowWidth="19200" windowHeight="11460" tabRatio="688"/>
  </bookViews>
  <sheets>
    <sheet name="Figure 1" sheetId="1" r:id="rId1"/>
    <sheet name="Figure 2" sheetId="5" r:id="rId2"/>
    <sheet name=" Figure 3" sheetId="46" r:id="rId3"/>
    <sheet name="Figure 4" sheetId="47" r:id="rId4"/>
    <sheet name="figure 5" sheetId="48" r:id="rId5"/>
    <sheet name="Figure 6 web" sheetId="32" r:id="rId6"/>
    <sheet name="Figure 7 web " sheetId="43" r:id="rId7"/>
    <sheet name="Figure 8 web " sheetId="45" r:id="rId8"/>
    <sheet name="Figure 9 web " sheetId="36" r:id="rId9"/>
    <sheet name="Encadré web" sheetId="8" r:id="rId10"/>
    <sheet name="Définitions" sheetId="20" r:id="rId11"/>
    <sheet name="Bibliographie" sheetId="23" r:id="rId12"/>
  </sheets>
  <definedNames>
    <definedName name="_xlnm._FilterDatabase" localSheetId="7" hidden="1">'Figure 8 web '!$A$2:$N$34</definedName>
    <definedName name="_xlnm._FilterDatabase" localSheetId="8" hidden="1">'Figure 9 web '!$A$3:$N$3</definedName>
    <definedName name="_xlnm.Print_Area" localSheetId="0">'Figure 1'!$A$1:$U$17</definedName>
    <definedName name="_xlnm.Print_Area" localSheetId="1">'Figure 2'!$A$1:$G$20</definedName>
    <definedName name="_xlnm.Print_Area" localSheetId="5">'Figure 6 web'!$A$1:$D$19</definedName>
  </definedNames>
  <calcPr calcId="162913"/>
</workbook>
</file>

<file path=xl/calcChain.xml><?xml version="1.0" encoding="utf-8"?>
<calcChain xmlns="http://schemas.openxmlformats.org/spreadsheetml/2006/main">
  <c r="V7" i="1" l="1"/>
  <c r="R7" i="1"/>
  <c r="C15" i="32" l="1"/>
  <c r="J35" i="36" l="1"/>
  <c r="G35" i="36"/>
  <c r="D33" i="45"/>
  <c r="G33" i="45"/>
  <c r="F33" i="45"/>
  <c r="N4" i="45" l="1"/>
  <c r="N3" i="45"/>
  <c r="R8" i="46" l="1"/>
  <c r="Q8" i="46"/>
  <c r="P8" i="46"/>
  <c r="O8" i="46"/>
  <c r="N8" i="46"/>
  <c r="M8" i="46"/>
  <c r="L8" i="46"/>
  <c r="K8" i="46"/>
  <c r="J8" i="46"/>
  <c r="I8" i="46"/>
  <c r="H8" i="46"/>
  <c r="G8" i="46"/>
  <c r="F8" i="46"/>
  <c r="E8" i="46"/>
  <c r="D8" i="46"/>
  <c r="C8" i="46"/>
  <c r="B8" i="46"/>
  <c r="K34" i="45" l="1"/>
  <c r="J34" i="45"/>
  <c r="I34" i="45"/>
  <c r="K33" i="45"/>
  <c r="J33" i="45"/>
  <c r="I33" i="45"/>
  <c r="K32" i="45"/>
  <c r="J32" i="45"/>
  <c r="I32" i="45"/>
  <c r="K31" i="45"/>
  <c r="J31" i="45"/>
  <c r="I31" i="45"/>
  <c r="K30" i="45"/>
  <c r="J30" i="45"/>
  <c r="I30" i="45"/>
  <c r="K29" i="45"/>
  <c r="J29" i="45"/>
  <c r="I29" i="45"/>
  <c r="K28" i="45"/>
  <c r="J28" i="45"/>
  <c r="I28" i="45"/>
  <c r="K27" i="45"/>
  <c r="J27" i="45"/>
  <c r="I27" i="45"/>
  <c r="K26" i="45"/>
  <c r="J26" i="45"/>
  <c r="I26" i="45"/>
  <c r="K25" i="45"/>
  <c r="J25" i="45"/>
  <c r="I25" i="45"/>
  <c r="K24" i="45"/>
  <c r="J24" i="45"/>
  <c r="I24" i="45"/>
  <c r="K23" i="45"/>
  <c r="J23" i="45"/>
  <c r="I23" i="45"/>
  <c r="K22" i="45"/>
  <c r="J22" i="45"/>
  <c r="I22" i="45"/>
  <c r="K21" i="45"/>
  <c r="J21" i="45"/>
  <c r="I21" i="45"/>
  <c r="K20" i="45"/>
  <c r="J20" i="45"/>
  <c r="I20" i="45"/>
  <c r="K19" i="45"/>
  <c r="J19" i="45"/>
  <c r="I19" i="45"/>
  <c r="K18" i="45"/>
  <c r="J18" i="45"/>
  <c r="I18" i="45"/>
  <c r="K17" i="45"/>
  <c r="J17" i="45"/>
  <c r="I17" i="45"/>
  <c r="K16" i="45"/>
  <c r="J16" i="45"/>
  <c r="I16" i="45"/>
  <c r="K15" i="45"/>
  <c r="J15" i="45"/>
  <c r="I15" i="45"/>
  <c r="K14" i="45"/>
  <c r="J14" i="45"/>
  <c r="I14" i="45"/>
  <c r="K13" i="45"/>
  <c r="J13" i="45"/>
  <c r="I13" i="45"/>
  <c r="K12" i="45"/>
  <c r="J12" i="45"/>
  <c r="I12" i="45"/>
  <c r="K11" i="45"/>
  <c r="J11" i="45"/>
  <c r="I11" i="45"/>
  <c r="K10" i="45"/>
  <c r="J10" i="45"/>
  <c r="I10" i="45"/>
  <c r="K9" i="45"/>
  <c r="J9" i="45"/>
  <c r="I9" i="45"/>
  <c r="K8" i="45"/>
  <c r="J8" i="45"/>
  <c r="I8" i="45"/>
  <c r="K7" i="45"/>
  <c r="J7" i="45"/>
  <c r="I7" i="45"/>
  <c r="K6" i="45"/>
  <c r="J6" i="45"/>
  <c r="I6" i="45"/>
  <c r="K5" i="45"/>
  <c r="J5" i="45"/>
  <c r="I5" i="45"/>
  <c r="K4" i="45"/>
  <c r="J4" i="45"/>
  <c r="I4" i="45"/>
  <c r="K3" i="45"/>
  <c r="J3" i="45"/>
  <c r="I3" i="45"/>
  <c r="G13" i="32" l="1"/>
  <c r="G15" i="32"/>
  <c r="M35" i="36" l="1"/>
  <c r="L35" i="36"/>
  <c r="K35" i="36"/>
  <c r="I5" i="36"/>
  <c r="I6" i="36"/>
  <c r="I7" i="36"/>
  <c r="I8" i="36"/>
  <c r="I9" i="36"/>
  <c r="I11" i="36"/>
  <c r="I12" i="36"/>
  <c r="I13" i="36"/>
  <c r="I14" i="36"/>
  <c r="I15" i="36"/>
  <c r="I16" i="36"/>
  <c r="I17" i="36"/>
  <c r="I18" i="36"/>
  <c r="I19" i="36"/>
  <c r="I20" i="36"/>
  <c r="I21" i="36"/>
  <c r="I22" i="36"/>
  <c r="I23" i="36"/>
  <c r="I24" i="36"/>
  <c r="I25" i="36"/>
  <c r="I26" i="36"/>
  <c r="I27" i="36"/>
  <c r="I29" i="36"/>
  <c r="I30" i="36"/>
  <c r="I31" i="36"/>
  <c r="I32" i="36"/>
  <c r="I33" i="36"/>
  <c r="I35" i="36"/>
  <c r="I4" i="36"/>
  <c r="D15" i="32" l="1"/>
  <c r="F15" i="32"/>
  <c r="F13" i="5" l="1"/>
  <c r="E13" i="5"/>
  <c r="T5" i="1" l="1"/>
  <c r="E15" i="32" l="1"/>
</calcChain>
</file>

<file path=xl/comments1.xml><?xml version="1.0" encoding="utf-8"?>
<comments xmlns="http://schemas.openxmlformats.org/spreadsheetml/2006/main">
  <authors>
    <author>Administration centrale</author>
  </authors>
  <commentList>
    <comment ref="A20" authorId="0" shapeId="0">
      <text>
        <r>
          <rPr>
            <b/>
            <sz val="9"/>
            <color indexed="81"/>
            <rFont val="Tahoma"/>
            <family val="2"/>
          </rPr>
          <t>Administration centrale:</t>
        </r>
        <r>
          <rPr>
            <sz val="9"/>
            <color indexed="81"/>
            <rFont val="Tahoma"/>
            <family val="2"/>
          </rPr>
          <t xml:space="preserve">
Il manque la légende Source, Champ eventuellement Lecture….</t>
        </r>
      </text>
    </comment>
  </commentList>
</comments>
</file>

<file path=xl/comments2.xml><?xml version="1.0" encoding="utf-8"?>
<comments xmlns="http://schemas.openxmlformats.org/spreadsheetml/2006/main">
  <authors>
    <author>Administration centrale</author>
  </authors>
  <commentList>
    <comment ref="A36" authorId="0" shapeId="0">
      <text>
        <r>
          <rPr>
            <b/>
            <sz val="9"/>
            <color indexed="81"/>
            <rFont val="Tahoma"/>
            <family val="2"/>
          </rPr>
          <t>Administration centrale:</t>
        </r>
        <r>
          <rPr>
            <sz val="9"/>
            <color indexed="81"/>
            <rFont val="Tahoma"/>
            <family val="2"/>
          </rPr>
          <t xml:space="preserve">
</t>
        </r>
      </text>
    </comment>
  </commentList>
</comments>
</file>

<file path=xl/sharedStrings.xml><?xml version="1.0" encoding="utf-8"?>
<sst xmlns="http://schemas.openxmlformats.org/spreadsheetml/2006/main" count="281" uniqueCount="198">
  <si>
    <t>Moins de 25 ans</t>
  </si>
  <si>
    <t>25-29 ans</t>
  </si>
  <si>
    <t>30-39 ans</t>
  </si>
  <si>
    <t>40-49 ans</t>
  </si>
  <si>
    <t>50 ans et plus</t>
  </si>
  <si>
    <t>CAP</t>
  </si>
  <si>
    <t>BTS</t>
  </si>
  <si>
    <t>Brevet professionnel</t>
  </si>
  <si>
    <t>Mayotte</t>
  </si>
  <si>
    <t>Négociation et relation client (BTS)</t>
  </si>
  <si>
    <t>Coiffure (BP)</t>
  </si>
  <si>
    <t>Recevabilités</t>
  </si>
  <si>
    <t>Nombre de dossiers examinés (décisions rendues)</t>
  </si>
  <si>
    <t>Candidats ayant obtenu une validation, même partielle</t>
  </si>
  <si>
    <t>Validations totales</t>
  </si>
  <si>
    <t>Intitulés des diplômes</t>
  </si>
  <si>
    <t>Âge</t>
  </si>
  <si>
    <t>En emploi</t>
  </si>
  <si>
    <t>Total</t>
  </si>
  <si>
    <t>Hommes</t>
  </si>
  <si>
    <t>Femmes</t>
  </si>
  <si>
    <t>Situation par rapport à l'emploi</t>
  </si>
  <si>
    <t>Dépôts de candidatures</t>
  </si>
  <si>
    <t>Aix-Marseille</t>
  </si>
  <si>
    <t>Amiens</t>
  </si>
  <si>
    <t>Besançon</t>
  </si>
  <si>
    <t>Bordeaux</t>
  </si>
  <si>
    <t>Clermont-Ferrand</t>
  </si>
  <si>
    <t>Corse</t>
  </si>
  <si>
    <t>Créteil</t>
  </si>
  <si>
    <t>Dijon</t>
  </si>
  <si>
    <t>Grenoble</t>
  </si>
  <si>
    <t>Guadeloupe</t>
  </si>
  <si>
    <t>Guyane</t>
  </si>
  <si>
    <t>La Réunion</t>
  </si>
  <si>
    <t>Lille</t>
  </si>
  <si>
    <t>Limoges</t>
  </si>
  <si>
    <t>Lyon</t>
  </si>
  <si>
    <t>Martinique</t>
  </si>
  <si>
    <t>Montpellier</t>
  </si>
  <si>
    <t>Nancy-Metz</t>
  </si>
  <si>
    <t>Nice</t>
  </si>
  <si>
    <t>Orléans-Tours</t>
  </si>
  <si>
    <t>Paris</t>
  </si>
  <si>
    <t>Poitiers</t>
  </si>
  <si>
    <t>Reims</t>
  </si>
  <si>
    <t>Rennes</t>
  </si>
  <si>
    <t>Strasbourg</t>
  </si>
  <si>
    <t>Toulouse</t>
  </si>
  <si>
    <t>Versailles</t>
  </si>
  <si>
    <t>Baccalauréat professionnel</t>
  </si>
  <si>
    <t>Validations partielles</t>
  </si>
  <si>
    <t>Aucune validation</t>
  </si>
  <si>
    <t>Académies</t>
  </si>
  <si>
    <t>Demandes recevables</t>
  </si>
  <si>
    <t>Demandeurs d’emploi</t>
  </si>
  <si>
    <t>Inactifs</t>
  </si>
  <si>
    <t>Absents au jury</t>
  </si>
  <si>
    <t>DEME</t>
  </si>
  <si>
    <r>
      <t>2.</t>
    </r>
    <r>
      <rPr>
        <sz val="9"/>
        <rFont val="Arial"/>
        <family val="2"/>
      </rPr>
      <t xml:space="preserve"> Hors baccalauréats technologiques et hors BEP.</t>
    </r>
  </si>
  <si>
    <t>Poids dans le total des candidatures examinées</t>
  </si>
  <si>
    <t>DEES</t>
  </si>
  <si>
    <t>Résultats des jurys</t>
  </si>
  <si>
    <t>Île-de-France1</t>
  </si>
  <si>
    <t>Normandie</t>
  </si>
  <si>
    <t>Accompagnant éducatif petite enfance (CAP)</t>
  </si>
  <si>
    <t>Poids (%)</t>
  </si>
  <si>
    <t>Validations totales / candidatures examinées (%)</t>
  </si>
  <si>
    <t>Validations partielles / candidatures examinées (%)</t>
  </si>
  <si>
    <t>Aucune validation / candidatures examinées (%)</t>
  </si>
  <si>
    <r>
      <t xml:space="preserve">Nombre d'académies dans lesquelles se sont tenus les jurys </t>
    </r>
    <r>
      <rPr>
        <b/>
        <vertAlign val="superscript"/>
        <sz val="9"/>
        <rFont val="Arial"/>
        <family val="2"/>
      </rPr>
      <t>1</t>
    </r>
  </si>
  <si>
    <t>Gestion-administration (bac pro)</t>
  </si>
  <si>
    <t>Comptabilité et gestion (BTS)</t>
  </si>
  <si>
    <t>Opticien lunetier (BTS)</t>
  </si>
  <si>
    <t>Logistique (bac pro)</t>
  </si>
  <si>
    <t>Services et prestations des secteurs sanitaire et social (BTS)</t>
  </si>
  <si>
    <t>Professions immobilières (BTS)</t>
  </si>
  <si>
    <t>Cuisine (CAP)</t>
  </si>
  <si>
    <t>Cuisine (bac pro)</t>
  </si>
  <si>
    <t>Sous-total</t>
  </si>
  <si>
    <t>Métiers de la sécurité (bac pro)</t>
  </si>
  <si>
    <t>Dernière session</t>
  </si>
  <si>
    <t>Sexe</t>
  </si>
  <si>
    <t>Niveau 4</t>
  </si>
  <si>
    <t>Électrotechnique (BTS)</t>
  </si>
  <si>
    <t>Candidats examinés</t>
  </si>
  <si>
    <t>Nantes</t>
  </si>
  <si>
    <t>Gestion de la PME (BTS)</t>
  </si>
  <si>
    <t>Première session</t>
  </si>
  <si>
    <t>Niveau 5</t>
  </si>
  <si>
    <t>Niveaux 6 et 7</t>
  </si>
  <si>
    <t>Niveau 3</t>
  </si>
  <si>
    <r>
      <rPr>
        <b/>
        <sz val="9"/>
        <rFont val="Arial"/>
        <family val="2"/>
      </rPr>
      <t>Source</t>
    </r>
    <r>
      <rPr>
        <sz val="9"/>
        <rFont val="Arial"/>
        <family val="2"/>
      </rPr>
      <t xml:space="preserve"> : DEPP, enquête n° 62. </t>
    </r>
  </si>
  <si>
    <t>Management commercial opérationnel (BTS)</t>
  </si>
  <si>
    <t>BTS Support à l'action managériale (BTS)</t>
  </si>
  <si>
    <t>non documenté pour Mayotte en 2020</t>
  </si>
  <si>
    <t>BTS management commercial opérationnel</t>
  </si>
  <si>
    <t>BP coiffure</t>
  </si>
  <si>
    <t>Moniteur éducateur (diplôme d'État) DEME</t>
  </si>
  <si>
    <t>Éducateur spécialisé (diplôme d'État) DEES</t>
  </si>
  <si>
    <t>Éducateur technique spécialisé (diplôme d'État) DEETS</t>
  </si>
  <si>
    <t>Conseiller en économie sociale et familiale (diplôme) DECESF</t>
  </si>
  <si>
    <t>Évolution 2022/ 2021 en %</t>
  </si>
  <si>
    <t>Demandes recevables 2022</t>
  </si>
  <si>
    <t>Poids dans le total des candidatures déposées en 2022</t>
  </si>
  <si>
    <t>Candidatures examinées 2022</t>
  </si>
  <si>
    <t>CAP petite enfance</t>
  </si>
  <si>
    <t>Diplôme d'état d'éducateur spécialisé (DEES niveau 5)</t>
  </si>
  <si>
    <t>Baccalauratéat professionnel secrétariat et baccalauréat professionnel comptabilité</t>
  </si>
  <si>
    <t xml:space="preserve">Baccalauréat commerce et baccalauréat vente </t>
  </si>
  <si>
    <t>BTS négociation et relation client</t>
  </si>
  <si>
    <t>Diplôme d'état de moniteur éducateur (niveau 4)</t>
  </si>
  <si>
    <t>Diplôme de comptabilité et gestion (DCG)</t>
  </si>
  <si>
    <t>Diplôme supérieur de comptabilité et gestion (DSCG)</t>
  </si>
  <si>
    <t>Baccalauréat professionnel métiers de l'accueil</t>
  </si>
  <si>
    <t xml:space="preserve">Baccalauréat professionnel métiers du commerce et de la vente </t>
  </si>
  <si>
    <t>Baccalauréat professionnel assistance a la gestion des organisations et de leurs activités</t>
  </si>
  <si>
    <t>BTS comptabilité et gestion</t>
  </si>
  <si>
    <t>Candidatures</t>
  </si>
  <si>
    <t>intitulé du diplôme</t>
  </si>
  <si>
    <t>candidats examinés</t>
  </si>
  <si>
    <t>poids</t>
  </si>
  <si>
    <t>Évolution candidatures examinées/2021 (%)</t>
  </si>
  <si>
    <t>Part de la VAE dans l'ensemble des diplômes délivrés en 2022</t>
  </si>
  <si>
    <t>Métiers du commerce et de la vente (bac pro 2 options)</t>
  </si>
  <si>
    <t>Maintenance des systèmes (BTS 3 options)</t>
  </si>
  <si>
    <t>Management en hotellerie-restauration (BTS 2 options)</t>
  </si>
  <si>
    <t>Accompagnement soins et services a la personne (bac pro 2 options)</t>
  </si>
  <si>
    <t>Métiers de l'accueil (bac pro)</t>
  </si>
  <si>
    <t>Gestion des transports et logistique associée (BTS)</t>
  </si>
  <si>
    <t>Maintenance des véhicules  (BTS 3 options)</t>
  </si>
  <si>
    <t>Métiers de l'esthétique-cosmétique-parfumerie (BTS 3 options)</t>
  </si>
  <si>
    <t>Management opérationnel de la sécurité (BTS)</t>
  </si>
  <si>
    <t>Maintenance des véhicule (bac pro 3 options)</t>
  </si>
  <si>
    <t>Trois premiers diplômes les plus recherchés</t>
  </si>
  <si>
    <t>Quinze diplômes suivants</t>
  </si>
  <si>
    <t>Reste des diplômes</t>
  </si>
  <si>
    <t>Remplace</t>
  </si>
  <si>
    <t>DEES niveau 5</t>
  </si>
  <si>
    <t>Petite enfance en 2019</t>
  </si>
  <si>
    <t>Management des unités commerciales</t>
  </si>
  <si>
    <t>BP</t>
  </si>
  <si>
    <t>Douze diplômes suivants</t>
  </si>
  <si>
    <t>Candidatures déposées en 2022</t>
  </si>
  <si>
    <t>Nombre de référentiels visés par les dossiers examinés (options regroupées)</t>
  </si>
  <si>
    <t>Nombre de référentiels visés par les dossiers examinés (options non regroupées)</t>
  </si>
  <si>
    <t>diplômes d'éducateurs</t>
  </si>
  <si>
    <t>DEES niveau 6</t>
  </si>
  <si>
    <t>Première session (derniers référentiels)</t>
  </si>
  <si>
    <t>Assistant de manager à partir de 2009  (assistant de direction jusqu'en 2009)</t>
  </si>
  <si>
    <t>Assistant de gestion de PME PMI à référentiel commun européen</t>
  </si>
  <si>
    <t>Négociation et digitalisation de la relation client (BTS)</t>
  </si>
  <si>
    <t>Négociation et relation client</t>
  </si>
  <si>
    <t>Autre niveaux 6 et 7 (DEETS, DECESF,diplômes comptables et diplômes des métiers d'art)</t>
  </si>
  <si>
    <t>Autre niveau 4 (MC)</t>
  </si>
  <si>
    <t>Autre niveau 3 (MC)</t>
  </si>
  <si>
    <t>BTS assistant de direction / assistant secrétaire trilingue</t>
  </si>
  <si>
    <t>BP coiffure (2 options)</t>
  </si>
  <si>
    <t>BTS comptabilite et gestion des organisations</t>
  </si>
  <si>
    <t>BTS assistant de gestion PME PMI</t>
  </si>
  <si>
    <t>BTS management des unités commerciales</t>
  </si>
  <si>
    <t>Baccalauréat professionnel métiers de la sécurité</t>
  </si>
  <si>
    <t>MC3 sécurité civile et d'entreprise</t>
  </si>
  <si>
    <t>BTS informatique de gestion (2 options)</t>
  </si>
  <si>
    <t>BTS hôtellerie-restauration  (2 options)</t>
  </si>
  <si>
    <t>BTS opticien lunetier</t>
  </si>
  <si>
    <t>BTS assistant de gestion PME PMI à référentiel européen</t>
  </si>
  <si>
    <t>BTS assistant de manager</t>
  </si>
  <si>
    <t>BTS support a l'action managériale</t>
  </si>
  <si>
    <t>BTS gestion de la PME</t>
  </si>
  <si>
    <t>BTS négociation et digitalisation de la relation client</t>
  </si>
  <si>
    <t xml:space="preserve">BTS maintenance des systèmes </t>
  </si>
  <si>
    <t>BTS professions immobilières</t>
  </si>
  <si>
    <t>BTS management en hotellerie-restauration (3 options)</t>
  </si>
  <si>
    <t>BTS support à l'action managériale (BTS)</t>
  </si>
  <si>
    <t>Secrétariat et comptabilité</t>
  </si>
  <si>
    <t>Commerce et vente</t>
  </si>
  <si>
    <t>1 - Évolution du nombre de candidats à la validation ayant obtenu un diplôme professionnel de l'Éducation nationale ou des unités constitutives de celui-ci</t>
  </si>
  <si>
    <t>Autre niveau 5 (DEETS, DECESF et diplômes des métiers d'art)</t>
  </si>
  <si>
    <t>Total nombre de dossiers examinés (décisions rendues)</t>
  </si>
  <si>
    <r>
      <rPr>
        <b/>
        <sz val="9"/>
        <rFont val="Arial"/>
        <family val="2"/>
      </rPr>
      <t>Champ</t>
    </r>
    <r>
      <rPr>
        <sz val="9"/>
        <rFont val="Arial"/>
        <family val="2"/>
      </rPr>
      <t xml:space="preserve"> : France.</t>
    </r>
  </si>
  <si>
    <t>* chiffres corrigés entre 2008 et 2014 où les titres RNCP portés par les GIP étaient aussi comptés.</t>
  </si>
  <si>
    <r>
      <t>1.</t>
    </r>
    <r>
      <rPr>
        <sz val="9"/>
        <rFont val="Arial"/>
        <family val="2"/>
      </rPr>
      <t xml:space="preserve"> Organisation interacadémique de la validation en Île-de-France.</t>
    </r>
  </si>
  <si>
    <r>
      <rPr>
        <b/>
        <sz val="9"/>
        <rFont val="Arial"/>
        <family val="2"/>
      </rPr>
      <t>Source</t>
    </r>
    <r>
      <rPr>
        <sz val="9"/>
        <rFont val="Arial"/>
        <family val="2"/>
      </rPr>
      <t xml:space="preserve"> : DEPP, enquête n° 62, système d'information Cyclade, DATA.DREES, enquête annuelle auprès des écoles de formation aux professions de santé et des centres de formation aux professions du social.
</t>
    </r>
  </si>
  <si>
    <r>
      <t>1.</t>
    </r>
    <r>
      <rPr>
        <sz val="9"/>
        <rFont val="Arial"/>
        <family val="2"/>
      </rPr>
      <t xml:space="preserve"> Organisation interacadémique des examens et des jurys VAE en Île-de-France.</t>
    </r>
  </si>
  <si>
    <r>
      <t>5</t>
    </r>
    <r>
      <rPr>
        <b/>
        <sz val="9"/>
        <color indexed="48"/>
        <rFont val="Arial"/>
        <family val="2"/>
      </rPr>
      <t xml:space="preserve"> </t>
    </r>
    <r>
      <rPr>
        <b/>
        <sz val="9"/>
        <rFont val="Arial"/>
        <family val="2"/>
      </rPr>
      <t>- Évolution du taux de validation totale par diplôme</t>
    </r>
  </si>
  <si>
    <t>4 - Évolution depuis 2006 des cinq diplômes le plus souvent visés en 2006 et en 2022</t>
  </si>
  <si>
    <r>
      <t xml:space="preserve">3 - Évolution du poids des diplômes le plus recherché </t>
    </r>
    <r>
      <rPr>
        <sz val="9"/>
        <rFont val="Arial"/>
        <family val="2"/>
      </rPr>
      <t>(en %)</t>
    </r>
  </si>
  <si>
    <r>
      <t>2</t>
    </r>
    <r>
      <rPr>
        <b/>
        <sz val="9"/>
        <color theme="5"/>
        <rFont val="Arial"/>
        <family val="2"/>
      </rPr>
      <t xml:space="preserve"> </t>
    </r>
    <r>
      <rPr>
        <b/>
        <sz val="9"/>
        <rFont val="Arial"/>
        <family val="2"/>
      </rPr>
      <t xml:space="preserve">- Profil des candidats aux différentes étapes du parcours VAE en 2012, 2021 et 2022 </t>
    </r>
    <r>
      <rPr>
        <sz val="9"/>
        <rFont val="Arial"/>
        <family val="2"/>
      </rPr>
      <t>(en %)</t>
    </r>
  </si>
  <si>
    <t>6 web - Dossiers recevables entre 2018 et 2022 selon le niveau et le diplôme visé</t>
  </si>
  <si>
    <t>7 web - Les quinze premiers diplômes examinés en VAE en 2006, 2012 et 2022</t>
  </si>
  <si>
    <r>
      <t>9 web</t>
    </r>
    <r>
      <rPr>
        <b/>
        <sz val="9"/>
        <color indexed="48"/>
        <rFont val="Arial"/>
        <family val="2"/>
      </rPr>
      <t xml:space="preserve">  </t>
    </r>
    <r>
      <rPr>
        <b/>
        <sz val="9"/>
        <rFont val="Arial"/>
        <family val="2"/>
      </rPr>
      <t>- VAE par académie en 2022</t>
    </r>
  </si>
  <si>
    <t>8 web - Les trente premiers diplômes professionnels examinés en VAE en 2022</t>
  </si>
  <si>
    <r>
      <rPr>
        <b/>
        <sz val="9"/>
        <rFont val="Arial"/>
        <family val="2"/>
      </rPr>
      <t>Champ</t>
    </r>
    <r>
      <rPr>
        <sz val="9"/>
        <rFont val="Arial"/>
        <family val="2"/>
      </rPr>
      <t xml:space="preserve"> : France </t>
    </r>
  </si>
  <si>
    <r>
      <t xml:space="preserve">Réf. : </t>
    </r>
    <r>
      <rPr>
        <i/>
        <sz val="9"/>
        <rFont val="Arial"/>
        <family val="2"/>
      </rPr>
      <t>Note d'Information</t>
    </r>
    <r>
      <rPr>
        <sz val="9"/>
        <rFont val="Arial"/>
        <family val="2"/>
      </rPr>
      <t>, n° 24.27, DEPP.</t>
    </r>
  </si>
  <si>
    <r>
      <t xml:space="preserve">Réf. : </t>
    </r>
    <r>
      <rPr>
        <i/>
        <sz val="9"/>
        <rFont val="Arial"/>
        <family val="2"/>
      </rPr>
      <t>Note d'Information</t>
    </r>
    <r>
      <rPr>
        <sz val="9"/>
        <rFont val="Arial"/>
        <family val="2"/>
      </rPr>
      <t>, n° 24.2, DEPP.</t>
    </r>
  </si>
  <si>
    <r>
      <t xml:space="preserve">Réf. : </t>
    </r>
    <r>
      <rPr>
        <i/>
        <sz val="9"/>
        <rFont val="Arial"/>
        <family val="2"/>
      </rPr>
      <t>Note d'Information</t>
    </r>
    <r>
      <rPr>
        <sz val="9"/>
        <rFont val="Arial"/>
        <family val="2"/>
      </rPr>
      <t>, n° 27, DEPP.</t>
    </r>
  </si>
  <si>
    <r>
      <t xml:space="preserve">Réf. : </t>
    </r>
    <r>
      <rPr>
        <i/>
        <sz val="9"/>
        <rFont val="Arial"/>
        <family val="2"/>
      </rPr>
      <t>Note d'Information</t>
    </r>
    <r>
      <rPr>
        <sz val="9"/>
        <rFont val="Arial"/>
        <family val="2"/>
      </rPr>
      <t>, n°24-27,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</si>
</sst>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54"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8"/>
      <name val="Arial"/>
      <family val="2"/>
    </font>
    <font>
      <sz val="9"/>
      <color indexed="8"/>
      <name val="Arial"/>
      <family val="2"/>
    </font>
    <font>
      <sz val="9"/>
      <name val="Arial"/>
      <family val="2"/>
    </font>
    <font>
      <b/>
      <sz val="9"/>
      <name val="Arial"/>
      <family val="2"/>
    </font>
    <font>
      <b/>
      <sz val="9"/>
      <color indexed="48"/>
      <name val="Arial"/>
      <family val="2"/>
    </font>
    <font>
      <sz val="9"/>
      <color indexed="10"/>
      <name val="Arial"/>
      <family val="2"/>
    </font>
    <font>
      <b/>
      <sz val="9"/>
      <color indexed="14"/>
      <name val="Arial"/>
      <family val="2"/>
    </font>
    <font>
      <u/>
      <sz val="10"/>
      <color indexed="12"/>
      <name val="Arial"/>
      <family val="2"/>
    </font>
    <font>
      <u/>
      <sz val="10"/>
      <color indexed="12"/>
      <name val="MS Sans Serif"/>
      <family val="2"/>
    </font>
    <font>
      <sz val="11"/>
      <color theme="1"/>
      <name val="Calibri"/>
      <family val="2"/>
      <scheme val="minor"/>
    </font>
    <font>
      <u/>
      <sz val="11"/>
      <color theme="10"/>
      <name val="Calibri"/>
      <family val="2"/>
      <scheme val="minor"/>
    </font>
    <font>
      <b/>
      <sz val="9"/>
      <color rgb="FFCC0099"/>
      <name val="Arial"/>
      <family val="2"/>
    </font>
    <font>
      <sz val="9"/>
      <color theme="1"/>
      <name val="Arial"/>
      <family val="2"/>
    </font>
    <font>
      <b/>
      <sz val="9"/>
      <color rgb="FFFF00FF"/>
      <name val="Arial"/>
      <family val="2"/>
    </font>
    <font>
      <sz val="9"/>
      <color theme="1"/>
      <name val="Calibri"/>
      <family val="2"/>
      <scheme val="minor"/>
    </font>
    <font>
      <b/>
      <vertAlign val="superscript"/>
      <sz val="9"/>
      <name val="Arial"/>
      <family val="2"/>
    </font>
    <font>
      <i/>
      <sz val="9"/>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9"/>
      <color theme="0" tint="-0.249977111117893"/>
      <name val="Arial"/>
      <family val="2"/>
    </font>
    <font>
      <sz val="9"/>
      <color rgb="FFFF0000"/>
      <name val="Arial"/>
      <family val="2"/>
    </font>
    <font>
      <b/>
      <sz val="10"/>
      <color rgb="FF000000"/>
      <name val="Arial"/>
      <family val="2"/>
    </font>
    <font>
      <sz val="10"/>
      <color rgb="FF000000"/>
      <name val="Calibri"/>
      <family val="2"/>
      <scheme val="minor"/>
    </font>
    <font>
      <sz val="10"/>
      <color rgb="FF000000"/>
      <name val="Arial"/>
      <family val="2"/>
    </font>
    <font>
      <sz val="10"/>
      <color theme="0" tint="-0.499984740745262"/>
      <name val="Calibri"/>
      <family val="2"/>
      <scheme val="minor"/>
    </font>
    <font>
      <sz val="10"/>
      <color theme="0" tint="-0.499984740745262"/>
      <name val="Arial"/>
      <family val="2"/>
    </font>
    <font>
      <sz val="9"/>
      <color indexed="81"/>
      <name val="Tahoma"/>
      <family val="2"/>
    </font>
    <font>
      <b/>
      <sz val="9"/>
      <color indexed="81"/>
      <name val="Tahoma"/>
      <family val="2"/>
    </font>
    <font>
      <b/>
      <sz val="9"/>
      <color theme="5"/>
      <name val="Arial"/>
      <family val="2"/>
    </font>
    <font>
      <i/>
      <sz val="9"/>
      <color rgb="FF000000"/>
      <name val="Arial"/>
      <family val="2"/>
    </font>
    <font>
      <sz val="9"/>
      <color rgb="FF000000"/>
      <name val="Arial"/>
      <family val="2"/>
    </font>
    <font>
      <b/>
      <sz val="9"/>
      <color rgb="FF000000"/>
      <name val="Arial"/>
      <family val="2"/>
    </font>
  </fonts>
  <fills count="3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14"/>
      </top>
      <bottom style="thin">
        <color indexed="64"/>
      </bottom>
      <diagonal/>
    </border>
    <border>
      <left/>
      <right/>
      <top style="thin">
        <color indexed="64"/>
      </top>
      <bottom/>
      <diagonal/>
    </border>
    <border>
      <left/>
      <right/>
      <top/>
      <bottom style="thin">
        <color indexed="64"/>
      </bottom>
      <diagonal/>
    </border>
    <border>
      <left style="thin">
        <color rgb="FFFF33CC"/>
      </left>
      <right style="thin">
        <color indexed="64"/>
      </right>
      <top/>
      <bottom style="thin">
        <color indexed="64"/>
      </bottom>
      <diagonal/>
    </border>
    <border>
      <left style="thin">
        <color indexed="64"/>
      </left>
      <right style="thin">
        <color rgb="FFFF33CC"/>
      </right>
      <top/>
      <bottom/>
      <diagonal/>
    </border>
    <border>
      <left style="thin">
        <color indexed="64"/>
      </left>
      <right style="thin">
        <color indexed="64"/>
      </right>
      <top style="thick">
        <color rgb="FFFF33CC"/>
      </top>
      <bottom style="thin">
        <color indexed="64"/>
      </bottom>
      <diagonal/>
    </border>
    <border>
      <left/>
      <right/>
      <top/>
      <bottom style="thick">
        <color rgb="FFCC0099"/>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right/>
      <top style="thick">
        <color rgb="FFCC0099"/>
      </top>
      <bottom style="thin">
        <color indexed="64"/>
      </bottom>
      <diagonal/>
    </border>
    <border>
      <left style="thin">
        <color indexed="64"/>
      </left>
      <right style="thin">
        <color rgb="FFFF33CC"/>
      </right>
      <top/>
      <bottom style="thin">
        <color indexed="64"/>
      </bottom>
      <diagonal/>
    </border>
    <border>
      <left style="thin">
        <color indexed="64"/>
      </left>
      <right style="thin">
        <color indexed="64"/>
      </right>
      <top style="thick">
        <color rgb="FFFF33CC"/>
      </top>
      <bottom/>
      <diagonal/>
    </border>
    <border>
      <left style="thin">
        <color indexed="64"/>
      </left>
      <right style="thin">
        <color indexed="64"/>
      </right>
      <top style="thick">
        <color indexed="14"/>
      </top>
      <bottom/>
      <diagonal/>
    </border>
    <border>
      <left/>
      <right/>
      <top/>
      <bottom style="thick">
        <color indexed="1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FF00FF"/>
      </bottom>
      <diagonal/>
    </border>
    <border>
      <left/>
      <right style="thin">
        <color indexed="64"/>
      </right>
      <top style="thin">
        <color indexed="64"/>
      </top>
      <bottom style="thin">
        <color indexed="64"/>
      </bottom>
      <diagonal/>
    </border>
    <border>
      <left style="thin">
        <color indexed="64"/>
      </left>
      <right style="thin">
        <color indexed="64"/>
      </right>
      <top style="thick">
        <color rgb="FFFF00FF"/>
      </top>
      <bottom style="thin">
        <color indexed="64"/>
      </bottom>
      <diagonal/>
    </border>
    <border>
      <left style="thick">
        <color rgb="FFFF00FF"/>
      </left>
      <right/>
      <top/>
      <bottom style="thick">
        <color rgb="FFFF00FF"/>
      </bottom>
      <diagonal/>
    </border>
    <border>
      <left style="thin">
        <color indexed="64"/>
      </left>
      <right/>
      <top style="thick">
        <color rgb="FFFF00FF"/>
      </top>
      <bottom style="thin">
        <color indexed="64"/>
      </bottom>
      <diagonal/>
    </border>
    <border>
      <left/>
      <right/>
      <top style="thick">
        <color rgb="FFFF00FF"/>
      </top>
      <bottom style="thin">
        <color indexed="64"/>
      </bottom>
      <diagonal/>
    </border>
    <border>
      <left/>
      <right style="thin">
        <color indexed="64"/>
      </right>
      <top/>
      <bottom style="thick">
        <color rgb="FFFF00FF"/>
      </bottom>
      <diagonal/>
    </border>
    <border>
      <left style="thick">
        <color rgb="FFFF00FF"/>
      </left>
      <right/>
      <top/>
      <bottom/>
      <diagonal/>
    </border>
    <border>
      <left/>
      <right style="thin">
        <color indexed="64"/>
      </right>
      <top style="thick">
        <color rgb="FFFF00FF"/>
      </top>
      <bottom style="thin">
        <color indexed="64"/>
      </bottom>
      <diagonal/>
    </border>
    <border>
      <left style="thin">
        <color indexed="8"/>
      </left>
      <right/>
      <top/>
      <bottom/>
      <diagonal/>
    </border>
    <border>
      <left style="thin">
        <color indexed="8"/>
      </left>
      <right style="thin">
        <color rgb="FFFF00FF"/>
      </right>
      <top/>
      <bottom style="thin">
        <color indexed="64"/>
      </bottom>
      <diagonal/>
    </border>
    <border>
      <left style="medium">
        <color rgb="FFFF00FF"/>
      </left>
      <right style="medium">
        <color indexed="12"/>
      </right>
      <top style="medium">
        <color rgb="FFFF00FF"/>
      </top>
      <bottom style="medium">
        <color rgb="FFFF00FF"/>
      </bottom>
      <diagonal/>
    </border>
    <border>
      <left/>
      <right style="medium">
        <color rgb="FFFF00FF"/>
      </right>
      <top style="medium">
        <color rgb="FFFF00FF"/>
      </top>
      <bottom style="medium">
        <color rgb="FFFF00FF"/>
      </bottom>
      <diagonal/>
    </border>
    <border>
      <left style="medium">
        <color rgb="FFFF00FF"/>
      </left>
      <right/>
      <top style="medium">
        <color rgb="FFFF00FF"/>
      </top>
      <bottom style="medium">
        <color rgb="FFFF00FF"/>
      </bottom>
      <diagonal/>
    </border>
    <border>
      <left/>
      <right/>
      <top style="medium">
        <color rgb="FFFF00FF"/>
      </top>
      <bottom style="medium">
        <color rgb="FFFF00FF"/>
      </bottom>
      <diagonal/>
    </border>
    <border>
      <left/>
      <right/>
      <top/>
      <bottom style="medium">
        <color rgb="FFFF00FF"/>
      </bottom>
      <diagonal/>
    </border>
    <border>
      <left style="thin">
        <color indexed="64"/>
      </left>
      <right style="thin">
        <color indexed="64"/>
      </right>
      <top style="thin">
        <color rgb="FFFF00FF"/>
      </top>
      <bottom/>
      <diagonal/>
    </border>
  </borders>
  <cellStyleXfs count="60">
    <xf numFmtId="0" fontId="0" fillId="0" borderId="0"/>
    <xf numFmtId="0" fontId="13" fillId="0" borderId="0" applyNumberFormat="0" applyFill="0" applyBorder="0" applyAlignment="0" applyProtection="0">
      <alignment vertical="top"/>
      <protection locked="0"/>
    </xf>
    <xf numFmtId="0" fontId="16" fillId="0" borderId="0" applyNumberFormat="0" applyFill="0" applyBorder="0" applyAlignment="0" applyProtection="0"/>
    <xf numFmtId="0" fontId="14" fillId="0" borderId="0" applyNumberForma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9" fontId="4" fillId="0" borderId="0" applyFont="0" applyFill="0" applyBorder="0" applyAlignment="0" applyProtection="0"/>
    <xf numFmtId="0" fontId="24" fillId="0" borderId="0" applyNumberFormat="0" applyFill="0" applyBorder="0" applyAlignment="0" applyProtection="0"/>
    <xf numFmtId="0" fontId="25" fillId="0" borderId="26" applyNumberFormat="0" applyFill="0" applyAlignment="0" applyProtection="0"/>
    <xf numFmtId="0" fontId="26" fillId="0" borderId="27" applyNumberFormat="0" applyFill="0" applyAlignment="0" applyProtection="0"/>
    <xf numFmtId="0" fontId="27" fillId="0" borderId="28" applyNumberFormat="0" applyFill="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5" borderId="0" applyNumberFormat="0" applyBorder="0" applyAlignment="0" applyProtection="0"/>
    <xf numFmtId="0" fontId="30" fillId="6" borderId="0" applyNumberFormat="0" applyBorder="0" applyAlignment="0" applyProtection="0"/>
    <xf numFmtId="0" fontId="31" fillId="7" borderId="29" applyNumberFormat="0" applyAlignment="0" applyProtection="0"/>
    <xf numFmtId="0" fontId="32" fillId="8" borderId="30" applyNumberFormat="0" applyAlignment="0" applyProtection="0"/>
    <xf numFmtId="0" fontId="33" fillId="8" borderId="29" applyNumberFormat="0" applyAlignment="0" applyProtection="0"/>
    <xf numFmtId="0" fontId="34" fillId="0" borderId="31" applyNumberFormat="0" applyFill="0" applyAlignment="0" applyProtection="0"/>
    <xf numFmtId="0" fontId="35" fillId="9" borderId="32"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34" applyNumberFormat="0" applyFill="0" applyAlignment="0" applyProtection="0"/>
    <xf numFmtId="0" fontId="39"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39" fillId="34" borderId="0" applyNumberFormat="0" applyBorder="0" applyAlignment="0" applyProtection="0"/>
    <xf numFmtId="0" fontId="2" fillId="0" borderId="0"/>
    <xf numFmtId="0" fontId="2" fillId="10" borderId="33" applyNumberFormat="0" applyFont="0" applyAlignment="0" applyProtection="0"/>
    <xf numFmtId="0" fontId="2" fillId="0" borderId="0"/>
    <xf numFmtId="0" fontId="23" fillId="0" borderId="0"/>
    <xf numFmtId="0" fontId="3"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 fillId="0" borderId="0"/>
  </cellStyleXfs>
  <cellXfs count="340">
    <xf numFmtId="0" fontId="0" fillId="0" borderId="0" xfId="0"/>
    <xf numFmtId="0" fontId="5" fillId="0" borderId="0" xfId="0" applyFont="1" applyFill="1"/>
    <xf numFmtId="0" fontId="5" fillId="0" borderId="0" xfId="0" applyFont="1"/>
    <xf numFmtId="0" fontId="5" fillId="0" borderId="0" xfId="0" applyFont="1" applyFill="1" applyBorder="1"/>
    <xf numFmtId="165" fontId="5" fillId="0" borderId="0" xfId="0" applyNumberFormat="1" applyFont="1" applyFill="1"/>
    <xf numFmtId="0" fontId="8" fillId="0" borderId="0" xfId="0" applyFont="1"/>
    <xf numFmtId="0" fontId="8" fillId="0" borderId="0" xfId="0" applyFont="1" applyAlignment="1"/>
    <xf numFmtId="0" fontId="8" fillId="0" borderId="0" xfId="0" applyFont="1" applyAlignment="1">
      <alignment horizontal="center"/>
    </xf>
    <xf numFmtId="9" fontId="8" fillId="0" borderId="0" xfId="7" applyFont="1" applyAlignment="1">
      <alignment horizontal="center"/>
    </xf>
    <xf numFmtId="0" fontId="5" fillId="0" borderId="0" xfId="0" applyFont="1" applyAlignment="1">
      <alignment vertical="center"/>
    </xf>
    <xf numFmtId="0" fontId="8" fillId="0" borderId="5" xfId="0" applyFont="1" applyFill="1" applyBorder="1" applyAlignment="1">
      <alignment horizontal="left" vertical="center"/>
    </xf>
    <xf numFmtId="0" fontId="8" fillId="0" borderId="0" xfId="0" applyFont="1" applyAlignment="1">
      <alignment vertical="center"/>
    </xf>
    <xf numFmtId="0" fontId="9" fillId="0" borderId="0" xfId="0" applyFont="1"/>
    <xf numFmtId="0" fontId="8" fillId="0" borderId="0" xfId="0" applyFont="1" applyFill="1" applyBorder="1"/>
    <xf numFmtId="165" fontId="8" fillId="0" borderId="5" xfId="0" applyNumberFormat="1" applyFont="1" applyFill="1" applyBorder="1" applyAlignment="1">
      <alignment horizontal="right" vertical="center" indent="1"/>
    </xf>
    <xf numFmtId="165" fontId="7" fillId="0" borderId="9" xfId="0" applyNumberFormat="1" applyFont="1" applyFill="1" applyBorder="1" applyAlignment="1">
      <alignment horizontal="right" vertical="center" indent="1"/>
    </xf>
    <xf numFmtId="3" fontId="8" fillId="0" borderId="5" xfId="0" applyNumberFormat="1" applyFont="1" applyFill="1" applyBorder="1" applyAlignment="1">
      <alignment horizontal="right" vertical="center" indent="1"/>
    </xf>
    <xf numFmtId="0" fontId="8" fillId="0" borderId="0" xfId="0" applyFont="1" applyBorder="1"/>
    <xf numFmtId="3" fontId="8" fillId="0" borderId="0" xfId="0" applyNumberFormat="1" applyFont="1" applyBorder="1" applyAlignment="1">
      <alignment horizontal="center"/>
    </xf>
    <xf numFmtId="0" fontId="8" fillId="0" borderId="0" xfId="0" applyFont="1" applyFill="1"/>
    <xf numFmtId="0" fontId="19" fillId="0" borderId="0" xfId="0" applyFont="1"/>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165" fontId="8" fillId="0" borderId="0" xfId="0" applyNumberFormat="1" applyFont="1" applyFill="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3" fontId="8" fillId="0" borderId="10" xfId="0" applyNumberFormat="1" applyFont="1" applyFill="1" applyBorder="1" applyAlignment="1">
      <alignment horizontal="left" indent="1"/>
    </xf>
    <xf numFmtId="3" fontId="8" fillId="0" borderId="4" xfId="0" applyNumberFormat="1" applyFont="1" applyFill="1" applyBorder="1" applyAlignment="1">
      <alignment horizontal="left" indent="1"/>
    </xf>
    <xf numFmtId="3" fontId="8" fillId="0" borderId="4" xfId="7" applyNumberFormat="1" applyFont="1" applyBorder="1" applyAlignment="1">
      <alignment horizontal="left" indent="1"/>
    </xf>
    <xf numFmtId="3" fontId="8" fillId="0" borderId="4" xfId="0" applyNumberFormat="1" applyFont="1" applyBorder="1" applyAlignment="1">
      <alignment horizontal="left" indent="1"/>
    </xf>
    <xf numFmtId="3" fontId="8" fillId="0" borderId="11" xfId="0" applyNumberFormat="1" applyFont="1" applyBorder="1" applyAlignment="1">
      <alignment horizontal="left" indent="1"/>
    </xf>
    <xf numFmtId="3" fontId="8" fillId="0" borderId="4" xfId="0" applyNumberFormat="1" applyFont="1" applyBorder="1" applyAlignment="1">
      <alignment horizontal="left" vertical="center" indent="1"/>
    </xf>
    <xf numFmtId="3" fontId="8" fillId="0" borderId="8" xfId="0" applyNumberFormat="1" applyFont="1" applyBorder="1" applyAlignment="1">
      <alignment horizontal="left" indent="1"/>
    </xf>
    <xf numFmtId="3" fontId="8" fillId="0" borderId="5" xfId="0" applyNumberFormat="1" applyFont="1" applyFill="1" applyBorder="1" applyAlignment="1">
      <alignment horizontal="left" indent="1"/>
    </xf>
    <xf numFmtId="3" fontId="8" fillId="0" borderId="5" xfId="7" applyNumberFormat="1" applyFont="1" applyBorder="1" applyAlignment="1">
      <alignment horizontal="left" indent="1"/>
    </xf>
    <xf numFmtId="3" fontId="8" fillId="0" borderId="5" xfId="0" applyNumberFormat="1" applyFont="1" applyBorder="1" applyAlignment="1">
      <alignment horizontal="left" indent="1"/>
    </xf>
    <xf numFmtId="3" fontId="8" fillId="0" borderId="9" xfId="0" applyNumberFormat="1" applyFont="1" applyBorder="1" applyAlignment="1">
      <alignment horizontal="left" indent="1"/>
    </xf>
    <xf numFmtId="3" fontId="8" fillId="0" borderId="5" xfId="0" applyNumberFormat="1" applyFont="1" applyBorder="1" applyAlignment="1">
      <alignment horizontal="left" vertical="center" indent="1"/>
    </xf>
    <xf numFmtId="3" fontId="8" fillId="0" borderId="2" xfId="0" applyNumberFormat="1" applyFont="1" applyFill="1" applyBorder="1" applyAlignment="1">
      <alignment horizontal="left" indent="1"/>
    </xf>
    <xf numFmtId="3" fontId="8" fillId="0" borderId="1" xfId="0" applyNumberFormat="1" applyFont="1" applyFill="1" applyBorder="1" applyAlignment="1">
      <alignment horizontal="left" indent="1"/>
    </xf>
    <xf numFmtId="3" fontId="8" fillId="0" borderId="1" xfId="0" applyNumberFormat="1" applyFont="1" applyBorder="1" applyAlignment="1">
      <alignment horizontal="left" indent="1"/>
    </xf>
    <xf numFmtId="3" fontId="8" fillId="0" borderId="1" xfId="7" applyNumberFormat="1" applyFont="1" applyBorder="1" applyAlignment="1">
      <alignment horizontal="left" indent="1"/>
    </xf>
    <xf numFmtId="3" fontId="8" fillId="0" borderId="3" xfId="0" applyNumberFormat="1" applyFont="1" applyBorder="1" applyAlignment="1">
      <alignment horizontal="left" indent="1"/>
    </xf>
    <xf numFmtId="3" fontId="8" fillId="0" borderId="1" xfId="0" applyNumberFormat="1" applyFont="1" applyBorder="1" applyAlignment="1">
      <alignment horizontal="left" vertical="center" indent="1"/>
    </xf>
    <xf numFmtId="0" fontId="9" fillId="0" borderId="6" xfId="0" applyFont="1" applyBorder="1" applyAlignment="1">
      <alignment vertical="center"/>
    </xf>
    <xf numFmtId="165" fontId="0" fillId="0" borderId="0" xfId="0" applyNumberFormat="1" applyAlignment="1">
      <alignment horizontal="center" vertical="center"/>
    </xf>
    <xf numFmtId="0" fontId="8" fillId="0" borderId="0" xfId="0" applyFont="1" applyAlignment="1">
      <alignment horizontal="justify"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2" xfId="0" applyFont="1" applyBorder="1" applyAlignment="1">
      <alignment vertical="center"/>
    </xf>
    <xf numFmtId="0" fontId="9" fillId="0" borderId="0" xfId="0" applyFont="1" applyBorder="1"/>
    <xf numFmtId="165" fontId="9" fillId="0" borderId="0" xfId="0" applyNumberFormat="1" applyFont="1" applyFill="1"/>
    <xf numFmtId="165" fontId="8" fillId="0" borderId="12" xfId="0" applyNumberFormat="1" applyFont="1" applyFill="1" applyBorder="1" applyAlignment="1">
      <alignment horizontal="center" vertical="center" wrapText="1"/>
    </xf>
    <xf numFmtId="0" fontId="8" fillId="0" borderId="0" xfId="0" applyFont="1" applyFill="1" applyAlignment="1">
      <alignment horizontal="justify" vertical="center"/>
    </xf>
    <xf numFmtId="0" fontId="9" fillId="0" borderId="0" xfId="0" applyFont="1" applyFill="1" applyAlignment="1"/>
    <xf numFmtId="0" fontId="8" fillId="0" borderId="1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 xfId="0" applyNumberFormat="1" applyFont="1" applyFill="1" applyBorder="1"/>
    <xf numFmtId="0" fontId="9" fillId="0" borderId="0" xfId="0" applyNumberFormat="1" applyFont="1" applyFill="1" applyBorder="1" applyAlignment="1">
      <alignment horizontal="justify" vertical="center" wrapText="1"/>
    </xf>
    <xf numFmtId="3" fontId="8" fillId="0" borderId="0" xfId="0" applyNumberFormat="1" applyFont="1" applyFill="1" applyAlignment="1">
      <alignment horizontal="justify" vertical="center"/>
    </xf>
    <xf numFmtId="0" fontId="9" fillId="0" borderId="0" xfId="0" applyFont="1" applyFill="1" applyBorder="1" applyAlignment="1">
      <alignment horizontal="justify" vertical="center"/>
    </xf>
    <xf numFmtId="9" fontId="8" fillId="0" borderId="0" xfId="7" applyFont="1" applyAlignment="1">
      <alignment horizontal="justify" vertical="center"/>
    </xf>
    <xf numFmtId="3" fontId="8" fillId="0" borderId="0" xfId="0" applyNumberFormat="1" applyFont="1" applyAlignment="1">
      <alignment horizontal="justify" vertical="center"/>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2" fillId="0" borderId="1" xfId="0" applyFont="1" applyFill="1" applyBorder="1" applyAlignment="1">
      <alignment horizontal="left" vertical="center"/>
    </xf>
    <xf numFmtId="0" fontId="8" fillId="0" borderId="1" xfId="0" applyNumberFormat="1" applyFont="1" applyFill="1" applyBorder="1" applyAlignment="1">
      <alignment vertical="center"/>
    </xf>
    <xf numFmtId="0" fontId="9" fillId="0" borderId="17" xfId="0" quotePrefix="1" applyNumberFormat="1" applyFont="1" applyFill="1" applyBorder="1" applyAlignment="1">
      <alignment horizontal="center"/>
    </xf>
    <xf numFmtId="0" fontId="8" fillId="0" borderId="0" xfId="0" applyFont="1" applyAlignment="1">
      <alignment horizontal="left" vertical="center"/>
    </xf>
    <xf numFmtId="0" fontId="8" fillId="0" borderId="5" xfId="0" applyFont="1" applyFill="1" applyBorder="1"/>
    <xf numFmtId="0" fontId="8" fillId="0" borderId="20" xfId="0" applyFont="1" applyBorder="1"/>
    <xf numFmtId="0" fontId="8" fillId="0" borderId="21" xfId="0" applyFont="1" applyBorder="1"/>
    <xf numFmtId="0" fontId="8" fillId="0" borderId="7" xfId="0" applyFont="1" applyFill="1" applyBorder="1" applyAlignment="1">
      <alignment horizontal="center" vertical="center" wrapText="1"/>
    </xf>
    <xf numFmtId="3" fontId="7" fillId="0" borderId="5" xfId="0" applyNumberFormat="1" applyFont="1" applyFill="1" applyBorder="1" applyAlignment="1">
      <alignment horizontal="right" vertical="center" indent="1"/>
    </xf>
    <xf numFmtId="3" fontId="7" fillId="2" borderId="5" xfId="0" applyNumberFormat="1" applyFont="1" applyFill="1" applyBorder="1" applyAlignment="1">
      <alignment horizontal="right" vertical="center" indent="1"/>
    </xf>
    <xf numFmtId="165" fontId="8" fillId="0" borderId="4" xfId="0" applyNumberFormat="1" applyFont="1" applyFill="1" applyBorder="1" applyAlignment="1">
      <alignment horizontal="right" vertical="center" indent="1"/>
    </xf>
    <xf numFmtId="3" fontId="8" fillId="0" borderId="10" xfId="7" applyNumberFormat="1" applyFont="1" applyBorder="1"/>
    <xf numFmtId="3" fontId="8" fillId="0" borderId="8" xfId="7" applyNumberFormat="1" applyFont="1" applyBorder="1"/>
    <xf numFmtId="3" fontId="8" fillId="0" borderId="2" xfId="7" applyNumberFormat="1" applyFont="1" applyBorder="1"/>
    <xf numFmtId="0" fontId="8" fillId="0" borderId="0" xfId="0" applyFont="1" applyAlignment="1">
      <alignment horizontal="justify" vertical="center"/>
    </xf>
    <xf numFmtId="3" fontId="8" fillId="0" borderId="10" xfId="0" applyNumberFormat="1" applyFont="1" applyBorder="1" applyAlignment="1">
      <alignment horizontal="right" indent="1"/>
    </xf>
    <xf numFmtId="0" fontId="8" fillId="0" borderId="5" xfId="0" applyNumberFormat="1" applyFont="1" applyFill="1" applyBorder="1"/>
    <xf numFmtId="0" fontId="8" fillId="0" borderId="5" xfId="0" quotePrefix="1" applyNumberFormat="1" applyFont="1" applyFill="1" applyBorder="1"/>
    <xf numFmtId="165" fontId="5" fillId="0" borderId="0" xfId="0" applyNumberFormat="1" applyFont="1" applyFill="1" applyAlignment="1"/>
    <xf numFmtId="3" fontId="8" fillId="0" borderId="8" xfId="0" applyNumberFormat="1" applyFont="1" applyBorder="1" applyAlignment="1">
      <alignment horizontal="right" indent="1"/>
    </xf>
    <xf numFmtId="0" fontId="8" fillId="0" borderId="5" xfId="0" applyFont="1" applyBorder="1"/>
    <xf numFmtId="166" fontId="8" fillId="0" borderId="0" xfId="0" applyNumberFormat="1" applyFont="1" applyAlignment="1">
      <alignment horizontal="left" vertical="center"/>
    </xf>
    <xf numFmtId="165" fontId="8" fillId="0" borderId="0" xfId="0" applyNumberFormat="1" applyFont="1" applyFill="1" applyBorder="1" applyAlignment="1">
      <alignment vertical="center"/>
    </xf>
    <xf numFmtId="0" fontId="9" fillId="0" borderId="19" xfId="0" applyFont="1" applyBorder="1" applyAlignment="1">
      <alignment horizontal="center" vertical="center"/>
    </xf>
    <xf numFmtId="165" fontId="8" fillId="0" borderId="24"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4" xfId="0" applyNumberFormat="1" applyFont="1" applyFill="1" applyBorder="1"/>
    <xf numFmtId="0" fontId="8" fillId="0" borderId="0" xfId="0" applyFont="1" applyFill="1" applyAlignment="1">
      <alignment vertical="center"/>
    </xf>
    <xf numFmtId="165" fontId="8" fillId="0" borderId="0" xfId="0" applyNumberFormat="1" applyFont="1" applyFill="1" applyBorder="1" applyAlignment="1">
      <alignment horizontal="right" vertical="center" indent="1"/>
    </xf>
    <xf numFmtId="0" fontId="9" fillId="0" borderId="5" xfId="0" applyFont="1" applyFill="1" applyBorder="1" applyAlignment="1">
      <alignment vertical="center" wrapText="1"/>
    </xf>
    <xf numFmtId="3" fontId="8" fillId="0" borderId="8" xfId="0" applyNumberFormat="1" applyFont="1" applyFill="1" applyBorder="1" applyAlignment="1">
      <alignment horizontal="right" vertical="center" indent="1"/>
    </xf>
    <xf numFmtId="0" fontId="12" fillId="0" borderId="1" xfId="0" applyNumberFormat="1" applyFont="1" applyFill="1" applyBorder="1" applyAlignment="1">
      <alignment vertical="center" wrapText="1"/>
    </xf>
    <xf numFmtId="165" fontId="8" fillId="0" borderId="0" xfId="0" applyNumberFormat="1" applyFont="1" applyFill="1" applyAlignment="1">
      <alignment horizontal="justify" vertical="center"/>
    </xf>
    <xf numFmtId="165" fontId="8" fillId="0" borderId="0" xfId="0" applyNumberFormat="1" applyFont="1" applyAlignment="1">
      <alignment horizontal="justify" vertical="center"/>
    </xf>
    <xf numFmtId="0" fontId="5" fillId="0" borderId="0" xfId="0" applyFont="1" applyFill="1" applyAlignment="1"/>
    <xf numFmtId="0" fontId="8" fillId="0" borderId="1" xfId="7" applyNumberFormat="1" applyFont="1" applyFill="1" applyBorder="1" applyAlignment="1">
      <alignment horizontal="right" vertical="center"/>
    </xf>
    <xf numFmtId="0" fontId="8" fillId="0" borderId="5" xfId="7" applyNumberFormat="1" applyFont="1" applyFill="1" applyBorder="1" applyAlignment="1">
      <alignment horizontal="right" vertical="center"/>
    </xf>
    <xf numFmtId="0" fontId="8" fillId="0" borderId="0" xfId="0" applyNumberFormat="1" applyFont="1" applyAlignment="1">
      <alignment horizontal="right"/>
    </xf>
    <xf numFmtId="0" fontId="9" fillId="0" borderId="7" xfId="0" applyNumberFormat="1" applyFont="1" applyBorder="1" applyAlignment="1">
      <alignment horizontal="right" vertical="center"/>
    </xf>
    <xf numFmtId="0" fontId="8" fillId="0" borderId="9" xfId="0" applyFont="1" applyBorder="1"/>
    <xf numFmtId="0" fontId="8" fillId="0" borderId="8" xfId="0" applyFont="1" applyFill="1" applyBorder="1" applyAlignment="1">
      <alignment horizontal="left" vertical="center"/>
    </xf>
    <xf numFmtId="0" fontId="8" fillId="0" borderId="0" xfId="0" applyFont="1" applyFill="1" applyBorder="1" applyAlignment="1">
      <alignment horizontal="left" vertical="center"/>
    </xf>
    <xf numFmtId="0" fontId="8" fillId="0" borderId="10" xfId="0" applyFont="1" applyFill="1" applyBorder="1" applyAlignment="1">
      <alignment horizontal="left" vertical="center"/>
    </xf>
    <xf numFmtId="0" fontId="8" fillId="0" borderId="16"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9" fillId="0" borderId="8"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1" xfId="0" applyFont="1" applyFill="1" applyBorder="1" applyAlignment="1">
      <alignment horizontal="center" vertical="center"/>
    </xf>
    <xf numFmtId="0" fontId="0" fillId="0" borderId="0" xfId="0"/>
    <xf numFmtId="165" fontId="8" fillId="0" borderId="0" xfId="0" applyNumberFormat="1" applyFont="1" applyFill="1" applyBorder="1" applyAlignment="1">
      <alignment horizontal="right" indent="1"/>
    </xf>
    <xf numFmtId="3" fontId="8" fillId="0" borderId="0" xfId="0" applyNumberFormat="1" applyFont="1" applyFill="1" applyBorder="1" applyAlignment="1">
      <alignment horizontal="right" indent="1"/>
    </xf>
    <xf numFmtId="3" fontId="8" fillId="0" borderId="0" xfId="0" applyNumberFormat="1" applyFont="1" applyFill="1" applyBorder="1" applyAlignment="1">
      <alignment horizontal="right" vertical="center" indent="1"/>
    </xf>
    <xf numFmtId="0" fontId="8" fillId="0" borderId="0" xfId="0" applyFont="1" applyFill="1" applyBorder="1" applyAlignment="1">
      <alignment horizontal="right" vertical="center" indent="1"/>
    </xf>
    <xf numFmtId="0" fontId="8" fillId="0" borderId="24" xfId="0" applyNumberFormat="1" applyFont="1" applyFill="1" applyBorder="1" applyAlignment="1">
      <alignment horizontal="center" vertical="center" wrapText="1"/>
    </xf>
    <xf numFmtId="0" fontId="8" fillId="0" borderId="0" xfId="0" applyFont="1" applyAlignment="1">
      <alignment horizontal="left" vertical="center"/>
    </xf>
    <xf numFmtId="0" fontId="18" fillId="0" borderId="0" xfId="0" applyFont="1" applyFill="1" applyBorder="1" applyAlignment="1">
      <alignment horizontal="center" vertical="center"/>
    </xf>
    <xf numFmtId="0" fontId="8" fillId="0" borderId="0" xfId="0" applyFont="1" applyAlignment="1">
      <alignment horizontal="left" vertical="center"/>
    </xf>
    <xf numFmtId="0" fontId="40" fillId="0" borderId="0" xfId="7" applyNumberFormat="1" applyFont="1"/>
    <xf numFmtId="0" fontId="40" fillId="0" borderId="0" xfId="0" applyFont="1"/>
    <xf numFmtId="3" fontId="18" fillId="0" borderId="4" xfId="7" applyNumberFormat="1" applyFont="1" applyBorder="1"/>
    <xf numFmtId="3" fontId="18" fillId="0" borderId="5" xfId="7" applyNumberFormat="1" applyFont="1" applyBorder="1"/>
    <xf numFmtId="3" fontId="18" fillId="0" borderId="1" xfId="7" applyNumberFormat="1" applyFont="1" applyBorder="1"/>
    <xf numFmtId="0" fontId="40" fillId="0" borderId="0" xfId="0" applyFont="1" applyFill="1"/>
    <xf numFmtId="0" fontId="40" fillId="0" borderId="0" xfId="7" applyNumberFormat="1" applyFont="1" applyFill="1"/>
    <xf numFmtId="0" fontId="18" fillId="0" borderId="0" xfId="0" applyFont="1"/>
    <xf numFmtId="0" fontId="8" fillId="0" borderId="4" xfId="0" applyFont="1" applyBorder="1"/>
    <xf numFmtId="3" fontId="8" fillId="0" borderId="8" xfId="0" applyNumberFormat="1" applyFont="1" applyFill="1" applyBorder="1" applyAlignment="1">
      <alignment horizontal="right" indent="1"/>
    </xf>
    <xf numFmtId="0" fontId="9" fillId="0" borderId="5" xfId="0"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8" fillId="0" borderId="24" xfId="7" applyNumberFormat="1" applyFont="1" applyFill="1" applyBorder="1" applyAlignment="1">
      <alignment horizontal="center" vertical="center" wrapText="1"/>
    </xf>
    <xf numFmtId="165" fontId="19" fillId="0" borderId="1" xfId="0" applyNumberFormat="1" applyFont="1" applyFill="1" applyBorder="1" applyAlignment="1">
      <alignment horizontal="right" vertical="center" indent="1"/>
    </xf>
    <xf numFmtId="0" fontId="8" fillId="0" borderId="1" xfId="0" applyFont="1" applyBorder="1"/>
    <xf numFmtId="3" fontId="5" fillId="0" borderId="0" xfId="0" applyNumberFormat="1" applyFont="1" applyFill="1"/>
    <xf numFmtId="0" fontId="9" fillId="0" borderId="0" xfId="0" applyFont="1" applyFill="1" applyBorder="1" applyAlignment="1"/>
    <xf numFmtId="164" fontId="3" fillId="0" borderId="0" xfId="7" applyNumberFormat="1" applyFont="1" applyAlignment="1">
      <alignment horizontal="center" vertical="center"/>
    </xf>
    <xf numFmtId="164" fontId="0" fillId="0" borderId="0" xfId="7" applyNumberFormat="1" applyFont="1" applyAlignment="1">
      <alignment horizontal="center" vertical="center"/>
    </xf>
    <xf numFmtId="164" fontId="8" fillId="0" borderId="0" xfId="7" applyNumberFormat="1" applyFont="1" applyAlignment="1">
      <alignment horizontal="center" vertical="center"/>
    </xf>
    <xf numFmtId="0" fontId="20" fillId="0" borderId="0" xfId="0" applyFont="1" applyAlignment="1">
      <alignment horizontal="right" vertical="center" indent="1"/>
    </xf>
    <xf numFmtId="0" fontId="20" fillId="0" borderId="4" xfId="0" applyFont="1" applyBorder="1" applyAlignment="1">
      <alignment horizontal="right" vertical="center" indent="1"/>
    </xf>
    <xf numFmtId="0" fontId="20" fillId="0" borderId="5" xfId="0" applyFont="1" applyBorder="1" applyAlignment="1">
      <alignment horizontal="right" vertical="center" indent="1"/>
    </xf>
    <xf numFmtId="0" fontId="19" fillId="0" borderId="2" xfId="0" applyNumberFormat="1" applyFont="1" applyFill="1" applyBorder="1" applyAlignment="1">
      <alignment horizontal="left" vertical="center" wrapText="1"/>
    </xf>
    <xf numFmtId="3" fontId="19" fillId="0" borderId="2" xfId="0" applyNumberFormat="1" applyFont="1" applyFill="1" applyBorder="1" applyAlignment="1">
      <alignment horizontal="right" vertical="center" indent="1"/>
    </xf>
    <xf numFmtId="3" fontId="19" fillId="0" borderId="14" xfId="0" applyNumberFormat="1" applyFont="1" applyFill="1" applyBorder="1" applyAlignment="1">
      <alignment horizontal="right" vertical="center" indent="1"/>
    </xf>
    <xf numFmtId="3" fontId="19" fillId="0" borderId="1" xfId="0" applyNumberFormat="1" applyFont="1" applyFill="1" applyBorder="1" applyAlignment="1">
      <alignment horizontal="right" vertical="center" indent="1"/>
    </xf>
    <xf numFmtId="0" fontId="8" fillId="0" borderId="0" xfId="0" applyFont="1" applyAlignment="1">
      <alignment horizontal="left" vertical="center"/>
    </xf>
    <xf numFmtId="0" fontId="0" fillId="0" borderId="0" xfId="0" applyFill="1"/>
    <xf numFmtId="165" fontId="8" fillId="0" borderId="8" xfId="0" applyNumberFormat="1" applyFont="1" applyFill="1" applyBorder="1" applyAlignment="1">
      <alignment horizontal="right" vertical="center"/>
    </xf>
    <xf numFmtId="0" fontId="9" fillId="0" borderId="7" xfId="0" applyFont="1" applyBorder="1"/>
    <xf numFmtId="0" fontId="9" fillId="0" borderId="18" xfId="0" applyFont="1" applyBorder="1" applyAlignment="1">
      <alignment horizontal="center"/>
    </xf>
    <xf numFmtId="3" fontId="18" fillId="0" borderId="10" xfId="7" applyNumberFormat="1" applyFont="1" applyBorder="1"/>
    <xf numFmtId="3" fontId="18" fillId="0" borderId="8" xfId="7" applyNumberFormat="1" applyFont="1" applyBorder="1"/>
    <xf numFmtId="3" fontId="18" fillId="0" borderId="2" xfId="7" applyNumberFormat="1" applyFont="1" applyBorder="1"/>
    <xf numFmtId="0" fontId="9" fillId="0" borderId="23" xfId="0" quotePrefix="1" applyNumberFormat="1" applyFont="1" applyFill="1" applyBorder="1" applyAlignment="1">
      <alignment horizontal="center"/>
    </xf>
    <xf numFmtId="3" fontId="8" fillId="0" borderId="5" xfId="0" applyNumberFormat="1" applyFont="1" applyBorder="1"/>
    <xf numFmtId="165" fontId="9" fillId="0" borderId="35" xfId="0" applyNumberFormat="1" applyFont="1" applyFill="1" applyBorder="1" applyAlignment="1"/>
    <xf numFmtId="0" fontId="8" fillId="0" borderId="7" xfId="0" applyFont="1" applyBorder="1" applyAlignment="1">
      <alignment vertical="center"/>
    </xf>
    <xf numFmtId="165" fontId="8" fillId="0" borderId="1" xfId="0" applyNumberFormat="1" applyFont="1" applyFill="1" applyBorder="1" applyAlignment="1">
      <alignment vertical="center" wrapText="1"/>
    </xf>
    <xf numFmtId="0" fontId="9" fillId="0" borderId="35" xfId="0" applyFont="1" applyFill="1" applyBorder="1" applyAlignment="1"/>
    <xf numFmtId="0" fontId="0" fillId="0" borderId="0" xfId="0" applyBorder="1"/>
    <xf numFmtId="9" fontId="8" fillId="0" borderId="0" xfId="7" applyFont="1" applyFill="1"/>
    <xf numFmtId="0" fontId="8" fillId="0" borderId="0" xfId="0" applyFont="1" applyFill="1" applyAlignment="1">
      <alignment horizontal="center"/>
    </xf>
    <xf numFmtId="9" fontId="8" fillId="0" borderId="0" xfId="7" applyFont="1" applyFill="1" applyAlignment="1">
      <alignment horizontal="center"/>
    </xf>
    <xf numFmtId="0" fontId="5" fillId="0" borderId="0" xfId="0" applyFont="1" applyFill="1" applyAlignment="1">
      <alignment vertical="center"/>
    </xf>
    <xf numFmtId="3" fontId="8" fillId="0" borderId="4" xfId="0" applyNumberFormat="1" applyFont="1" applyBorder="1"/>
    <xf numFmtId="0" fontId="8" fillId="0" borderId="0" xfId="0" applyFont="1" applyAlignment="1">
      <alignment horizontal="left" vertical="center"/>
    </xf>
    <xf numFmtId="3" fontId="7" fillId="0" borderId="9" xfId="0" applyNumberFormat="1" applyFont="1" applyFill="1" applyBorder="1" applyAlignment="1">
      <alignment horizontal="right" vertical="center" indent="1"/>
    </xf>
    <xf numFmtId="3" fontId="8" fillId="0" borderId="9" xfId="0" applyNumberFormat="1" applyFont="1" applyFill="1" applyBorder="1" applyAlignment="1">
      <alignment horizontal="right" vertical="center" indent="1"/>
    </xf>
    <xf numFmtId="3" fontId="7" fillId="2" borderId="9" xfId="0" applyNumberFormat="1" applyFont="1" applyFill="1" applyBorder="1" applyAlignment="1">
      <alignment horizontal="right" vertical="center" indent="1"/>
    </xf>
    <xf numFmtId="0" fontId="7" fillId="0" borderId="5" xfId="0" applyFont="1" applyFill="1" applyBorder="1" applyAlignment="1">
      <alignment horizontal="right" vertical="center" indent="1"/>
    </xf>
    <xf numFmtId="0" fontId="8" fillId="0" borderId="5" xfId="0" applyFont="1" applyFill="1" applyBorder="1" applyAlignment="1">
      <alignment horizontal="right" vertical="center" indent="1"/>
    </xf>
    <xf numFmtId="0" fontId="7" fillId="2" borderId="5" xfId="0" applyFont="1" applyFill="1" applyBorder="1" applyAlignment="1">
      <alignment horizontal="right" vertical="center" indent="1"/>
    </xf>
    <xf numFmtId="9" fontId="8" fillId="0" borderId="0" xfId="7" applyFont="1"/>
    <xf numFmtId="3" fontId="8" fillId="0" borderId="0" xfId="7" applyNumberFormat="1" applyFont="1"/>
    <xf numFmtId="0" fontId="8" fillId="0" borderId="0" xfId="7" applyNumberFormat="1" applyFont="1"/>
    <xf numFmtId="0" fontId="42" fillId="0" borderId="0" xfId="0" applyFont="1" applyFill="1" applyAlignment="1">
      <alignment horizontal="center"/>
    </xf>
    <xf numFmtId="0" fontId="8" fillId="0" borderId="0" xfId="0" applyFont="1" applyAlignment="1">
      <alignment horizontal="left" vertical="center"/>
    </xf>
    <xf numFmtId="0" fontId="8" fillId="0" borderId="4" xfId="0" applyFont="1" applyFill="1" applyBorder="1" applyAlignment="1">
      <alignment horizontal="right" vertical="center" wrapText="1"/>
    </xf>
    <xf numFmtId="0" fontId="8" fillId="0" borderId="5" xfId="0" applyFont="1" applyFill="1" applyBorder="1" applyAlignment="1">
      <alignment horizontal="right" vertical="center" wrapText="1"/>
    </xf>
    <xf numFmtId="0" fontId="12" fillId="0" borderId="1" xfId="0" applyFont="1" applyFill="1" applyBorder="1" applyAlignment="1">
      <alignment horizontal="right" vertical="center"/>
    </xf>
    <xf numFmtId="165" fontId="8" fillId="0" borderId="37" xfId="0" applyNumberFormat="1" applyFont="1" applyFill="1" applyBorder="1" applyAlignment="1">
      <alignment horizontal="center" vertical="center" wrapText="1"/>
    </xf>
    <xf numFmtId="0" fontId="8" fillId="0" borderId="4" xfId="0" applyNumberFormat="1" applyFont="1" applyFill="1" applyBorder="1" applyAlignment="1">
      <alignment horizontal="right" vertical="center"/>
    </xf>
    <xf numFmtId="1" fontId="8" fillId="0" borderId="11" xfId="0" applyNumberFormat="1" applyFont="1" applyFill="1" applyBorder="1" applyAlignment="1">
      <alignment horizontal="right" indent="1"/>
    </xf>
    <xf numFmtId="0" fontId="8" fillId="0" borderId="5" xfId="0" applyNumberFormat="1" applyFont="1" applyFill="1" applyBorder="1" applyAlignment="1">
      <alignment horizontal="right" vertical="center"/>
    </xf>
    <xf numFmtId="1" fontId="8" fillId="0" borderId="9" xfId="0" applyNumberFormat="1" applyFont="1" applyFill="1" applyBorder="1" applyAlignment="1">
      <alignment horizontal="right" indent="1"/>
    </xf>
    <xf numFmtId="0" fontId="8" fillId="0" borderId="5" xfId="0" quotePrefix="1" applyNumberFormat="1" applyFont="1" applyFill="1" applyBorder="1" applyAlignment="1">
      <alignment horizontal="right" vertical="center"/>
    </xf>
    <xf numFmtId="0" fontId="8" fillId="0" borderId="5" xfId="0" applyFont="1" applyFill="1" applyBorder="1" applyAlignment="1">
      <alignment horizontal="right" vertical="center"/>
    </xf>
    <xf numFmtId="165" fontId="19" fillId="0" borderId="1" xfId="0" applyNumberFormat="1" applyFont="1" applyFill="1" applyBorder="1" applyAlignment="1">
      <alignment horizontal="right" vertical="center"/>
    </xf>
    <xf numFmtId="0" fontId="9" fillId="0" borderId="25" xfId="0" applyFont="1" applyFill="1" applyBorder="1" applyAlignment="1">
      <alignment horizontal="left"/>
    </xf>
    <xf numFmtId="3" fontId="8" fillId="0" borderId="0" xfId="0" applyNumberFormat="1" applyFont="1" applyAlignment="1">
      <alignment horizontal="left" vertical="center"/>
    </xf>
    <xf numFmtId="3" fontId="3" fillId="0" borderId="0" xfId="0" applyNumberFormat="1" applyFont="1" applyAlignment="1">
      <alignment horizontal="center" vertical="center"/>
    </xf>
    <xf numFmtId="0" fontId="8" fillId="0" borderId="0" xfId="7" applyNumberFormat="1" applyFont="1" applyAlignment="1">
      <alignment horizontal="left" vertical="center"/>
    </xf>
    <xf numFmtId="3" fontId="8" fillId="0" borderId="1" xfId="0" applyNumberFormat="1" applyFont="1" applyFill="1" applyBorder="1" applyAlignment="1">
      <alignment horizontal="left" vertical="center" indent="1"/>
    </xf>
    <xf numFmtId="0" fontId="8" fillId="0" borderId="35" xfId="0" applyFont="1" applyFill="1" applyBorder="1"/>
    <xf numFmtId="0" fontId="9" fillId="0" borderId="38" xfId="0" applyFont="1" applyFill="1" applyBorder="1" applyAlignment="1">
      <alignment horizontal="left"/>
    </xf>
    <xf numFmtId="0" fontId="9" fillId="0" borderId="35" xfId="0" applyFont="1" applyFill="1" applyBorder="1" applyAlignment="1">
      <alignment horizontal="left"/>
    </xf>
    <xf numFmtId="0" fontId="9" fillId="0" borderId="0" xfId="0" applyFont="1" applyFill="1" applyBorder="1" applyAlignment="1">
      <alignment horizontal="left"/>
    </xf>
    <xf numFmtId="0" fontId="5" fillId="0" borderId="35" xfId="0" applyFont="1" applyFill="1" applyBorder="1"/>
    <xf numFmtId="165" fontId="5" fillId="0" borderId="35" xfId="0" applyNumberFormat="1" applyFont="1" applyFill="1" applyBorder="1" applyAlignment="1"/>
    <xf numFmtId="165" fontId="5" fillId="0" borderId="35" xfId="0" applyNumberFormat="1" applyFont="1" applyFill="1" applyBorder="1"/>
    <xf numFmtId="0" fontId="3" fillId="0" borderId="12" xfId="0" applyNumberFormat="1" applyFont="1" applyFill="1" applyBorder="1" applyAlignment="1">
      <alignment horizontal="center" vertical="center" wrapText="1"/>
    </xf>
    <xf numFmtId="0" fontId="43" fillId="0" borderId="39" xfId="0" applyFont="1" applyBorder="1"/>
    <xf numFmtId="0" fontId="43" fillId="0" borderId="40" xfId="0" applyFont="1" applyBorder="1"/>
    <xf numFmtId="0" fontId="43" fillId="0" borderId="0" xfId="0" applyFont="1"/>
    <xf numFmtId="0" fontId="44" fillId="0" borderId="0" xfId="0" applyFont="1"/>
    <xf numFmtId="0" fontId="3" fillId="0" borderId="4" xfId="0" applyNumberFormat="1" applyFont="1" applyFill="1" applyBorder="1" applyAlignment="1">
      <alignment horizontal="right" vertical="center"/>
    </xf>
    <xf numFmtId="0" fontId="3" fillId="0" borderId="4" xfId="0" applyNumberFormat="1" applyFont="1" applyFill="1" applyBorder="1"/>
    <xf numFmtId="0" fontId="45" fillId="0" borderId="0" xfId="0" applyFont="1"/>
    <xf numFmtId="0" fontId="3" fillId="0" borderId="5" xfId="0" applyNumberFormat="1" applyFont="1" applyFill="1" applyBorder="1" applyAlignment="1">
      <alignment horizontal="right" vertical="center"/>
    </xf>
    <xf numFmtId="0" fontId="3" fillId="0" borderId="5" xfId="0" applyNumberFormat="1" applyFont="1" applyFill="1" applyBorder="1"/>
    <xf numFmtId="0" fontId="3" fillId="0" borderId="5" xfId="0" quotePrefix="1" applyNumberFormat="1" applyFont="1" applyFill="1" applyBorder="1" applyAlignment="1">
      <alignment horizontal="right" vertical="center"/>
    </xf>
    <xf numFmtId="0" fontId="3" fillId="0" borderId="5" xfId="0" quotePrefix="1" applyNumberFormat="1" applyFont="1" applyFill="1" applyBorder="1"/>
    <xf numFmtId="0" fontId="46" fillId="0" borderId="0" xfId="0" applyFont="1"/>
    <xf numFmtId="0" fontId="47" fillId="0" borderId="5" xfId="0" quotePrefix="1" applyNumberFormat="1" applyFont="1" applyFill="1" applyBorder="1" applyAlignment="1">
      <alignment horizontal="right" vertical="center"/>
    </xf>
    <xf numFmtId="0" fontId="47" fillId="0" borderId="5" xfId="0" quotePrefix="1" applyNumberFormat="1" applyFont="1" applyFill="1" applyBorder="1"/>
    <xf numFmtId="0" fontId="47" fillId="0" borderId="0" xfId="0" applyFont="1"/>
    <xf numFmtId="0" fontId="47" fillId="0" borderId="5" xfId="0" applyNumberFormat="1" applyFont="1" applyFill="1" applyBorder="1" applyAlignment="1">
      <alignment horizontal="right" vertical="center"/>
    </xf>
    <xf numFmtId="0" fontId="47" fillId="0" borderId="5" xfId="0" applyNumberFormat="1" applyFont="1" applyFill="1" applyBorder="1"/>
    <xf numFmtId="0" fontId="44" fillId="0" borderId="11" xfId="0" applyFont="1" applyBorder="1"/>
    <xf numFmtId="0" fontId="44" fillId="0" borderId="9" xfId="0" applyFont="1" applyBorder="1"/>
    <xf numFmtId="0" fontId="46" fillId="0" borderId="9" xfId="0" applyFont="1" applyBorder="1"/>
    <xf numFmtId="0" fontId="11" fillId="0" borderId="8" xfId="0" applyFont="1" applyFill="1" applyBorder="1" applyAlignment="1">
      <alignment horizontal="center" vertical="center"/>
    </xf>
    <xf numFmtId="165" fontId="8" fillId="0" borderId="8" xfId="0" applyNumberFormat="1" applyFont="1" applyFill="1" applyBorder="1" applyAlignment="1">
      <alignment horizontal="center" vertical="center"/>
    </xf>
    <xf numFmtId="0" fontId="8" fillId="0" borderId="1" xfId="0" applyFont="1" applyFill="1" applyBorder="1" applyAlignment="1">
      <alignment vertical="top" wrapText="1"/>
    </xf>
    <xf numFmtId="0" fontId="12" fillId="0" borderId="5" xfId="0" applyFont="1" applyFill="1" applyBorder="1" applyAlignment="1">
      <alignment horizontal="right" vertical="center"/>
    </xf>
    <xf numFmtId="0" fontId="12" fillId="0" borderId="5" xfId="0" applyFont="1" applyFill="1" applyBorder="1" applyAlignment="1">
      <alignment horizontal="center" vertical="center"/>
    </xf>
    <xf numFmtId="0" fontId="9" fillId="0" borderId="40" xfId="0" applyFont="1" applyFill="1" applyBorder="1" applyAlignment="1"/>
    <xf numFmtId="0" fontId="9" fillId="0" borderId="40" xfId="0" applyFont="1" applyFill="1" applyBorder="1" applyAlignment="1">
      <alignment horizontal="left"/>
    </xf>
    <xf numFmtId="0" fontId="9" fillId="0" borderId="42" xfId="0" applyFont="1" applyFill="1" applyBorder="1" applyAlignment="1">
      <alignment horizontal="left"/>
    </xf>
    <xf numFmtId="0" fontId="9" fillId="0" borderId="43" xfId="0" applyFont="1" applyBorder="1"/>
    <xf numFmtId="0" fontId="9" fillId="0" borderId="40" xfId="0" applyFont="1" applyBorder="1"/>
    <xf numFmtId="0" fontId="8" fillId="0" borderId="3" xfId="0" applyFont="1" applyBorder="1"/>
    <xf numFmtId="0" fontId="8" fillId="0" borderId="14" xfId="0" applyFont="1" applyBorder="1"/>
    <xf numFmtId="165" fontId="8" fillId="0" borderId="0" xfId="0" applyNumberFormat="1" applyFont="1" applyFill="1" applyBorder="1" applyAlignment="1"/>
    <xf numFmtId="165" fontId="8" fillId="0" borderId="0" xfId="0" applyNumberFormat="1" applyFont="1" applyFill="1" applyAlignment="1"/>
    <xf numFmtId="165" fontId="8" fillId="0" borderId="0" xfId="0" applyNumberFormat="1" applyFont="1" applyFill="1"/>
    <xf numFmtId="165" fontId="8" fillId="0" borderId="35" xfId="0" applyNumberFormat="1" applyFont="1" applyFill="1" applyBorder="1" applyAlignment="1"/>
    <xf numFmtId="165" fontId="8" fillId="0" borderId="0" xfId="0" applyNumberFormat="1" applyFont="1" applyFill="1" applyBorder="1"/>
    <xf numFmtId="0" fontId="8" fillId="0" borderId="9" xfId="0" applyFont="1" applyFill="1" applyBorder="1"/>
    <xf numFmtId="0" fontId="8" fillId="0" borderId="4" xfId="0" applyFont="1" applyFill="1" applyBorder="1"/>
    <xf numFmtId="0" fontId="8" fillId="0" borderId="11" xfId="0" applyFont="1" applyFill="1" applyBorder="1"/>
    <xf numFmtId="0" fontId="8" fillId="0" borderId="1" xfId="0" applyFont="1" applyFill="1" applyBorder="1"/>
    <xf numFmtId="0" fontId="8" fillId="0" borderId="3" xfId="0" applyFont="1" applyFill="1" applyBorder="1"/>
    <xf numFmtId="165" fontId="8" fillId="0" borderId="3" xfId="0" applyNumberFormat="1" applyFont="1" applyFill="1" applyBorder="1" applyAlignment="1"/>
    <xf numFmtId="0" fontId="8" fillId="0" borderId="36" xfId="0" applyFont="1" applyFill="1" applyBorder="1" applyAlignment="1">
      <alignment horizontal="center" vertical="center" wrapText="1"/>
    </xf>
    <xf numFmtId="0" fontId="8" fillId="0" borderId="0" xfId="0" applyFont="1" applyFill="1" applyAlignment="1">
      <alignment horizontal="center" vertical="center" wrapText="1"/>
    </xf>
    <xf numFmtId="165" fontId="8" fillId="0" borderId="0" xfId="0" applyNumberFormat="1" applyFont="1" applyFill="1" applyAlignment="1">
      <alignment horizontal="center" vertical="center" wrapText="1"/>
    </xf>
    <xf numFmtId="0" fontId="8" fillId="35" borderId="9" xfId="0" applyFont="1" applyFill="1" applyBorder="1"/>
    <xf numFmtId="0" fontId="8" fillId="35" borderId="5" xfId="0" applyFont="1" applyFill="1" applyBorder="1"/>
    <xf numFmtId="165" fontId="8" fillId="0" borderId="5" xfId="0" applyNumberFormat="1" applyFont="1" applyFill="1" applyBorder="1" applyAlignment="1">
      <alignment horizontal="right" indent="1"/>
    </xf>
    <xf numFmtId="165" fontId="8" fillId="0" borderId="4" xfId="0" applyNumberFormat="1" applyFont="1" applyFill="1" applyBorder="1" applyAlignment="1">
      <alignment horizontal="right" vertical="center"/>
    </xf>
    <xf numFmtId="165" fontId="8" fillId="0" borderId="5" xfId="0" applyNumberFormat="1" applyFont="1" applyFill="1" applyBorder="1" applyAlignment="1">
      <alignment horizontal="right" vertical="center"/>
    </xf>
    <xf numFmtId="0" fontId="8" fillId="0" borderId="0" xfId="0" applyFont="1" applyAlignment="1">
      <alignment horizontal="left" vertical="center"/>
    </xf>
    <xf numFmtId="0" fontId="9" fillId="0" borderId="0" xfId="0" applyFont="1" applyFill="1" applyBorder="1" applyAlignment="1">
      <alignment horizontal="left"/>
    </xf>
    <xf numFmtId="0" fontId="8" fillId="0" borderId="5" xfId="0" applyNumberFormat="1" applyFont="1" applyFill="1" applyBorder="1" applyAlignment="1">
      <alignment horizontal="right"/>
    </xf>
    <xf numFmtId="0" fontId="9" fillId="0" borderId="20" xfId="0" applyFont="1" applyBorder="1"/>
    <xf numFmtId="0" fontId="19" fillId="0" borderId="14" xfId="0" applyFont="1" applyFill="1" applyBorder="1" applyAlignment="1">
      <alignment horizontal="right" vertical="center" indent="1"/>
    </xf>
    <xf numFmtId="165" fontId="0" fillId="0" borderId="4" xfId="0" applyNumberFormat="1" applyFill="1" applyBorder="1" applyAlignment="1">
      <alignment horizontal="right" indent="1"/>
    </xf>
    <xf numFmtId="165" fontId="0" fillId="0" borderId="5" xfId="0" applyNumberFormat="1" applyFill="1" applyBorder="1" applyAlignment="1">
      <alignment horizontal="right" indent="1"/>
    </xf>
    <xf numFmtId="165" fontId="8" fillId="0" borderId="5" xfId="0" applyNumberFormat="1" applyFont="1" applyFill="1" applyBorder="1" applyAlignment="1">
      <alignment horizontal="left" vertical="center" indent="3"/>
    </xf>
    <xf numFmtId="0" fontId="8" fillId="0" borderId="0" xfId="0" applyFont="1" applyFill="1" applyBorder="1" applyAlignment="1">
      <alignment horizontal="left" vertical="center" indent="4"/>
    </xf>
    <xf numFmtId="0" fontId="8" fillId="2" borderId="0" xfId="0" applyFont="1" applyFill="1"/>
    <xf numFmtId="165" fontId="7" fillId="2" borderId="9" xfId="0" applyNumberFormat="1" applyFont="1" applyFill="1" applyBorder="1" applyAlignment="1">
      <alignment horizontal="right" vertical="center" indent="1"/>
    </xf>
    <xf numFmtId="165" fontId="19" fillId="0" borderId="9" xfId="0" applyNumberFormat="1" applyFont="1" applyFill="1" applyBorder="1" applyAlignment="1">
      <alignment horizontal="right" vertical="center" indent="1"/>
    </xf>
    <xf numFmtId="3" fontId="19" fillId="0" borderId="3" xfId="0" applyNumberFormat="1" applyFont="1" applyFill="1" applyBorder="1" applyAlignment="1">
      <alignment horizontal="right" vertical="center" indent="1"/>
    </xf>
    <xf numFmtId="3" fontId="19" fillId="0" borderId="15" xfId="0" applyNumberFormat="1" applyFont="1" applyFill="1" applyBorder="1" applyAlignment="1">
      <alignment horizontal="right" vertical="center" indent="1"/>
    </xf>
    <xf numFmtId="0" fontId="19" fillId="0" borderId="2" xfId="0" applyFont="1" applyFill="1" applyBorder="1" applyAlignment="1">
      <alignment horizontal="left" vertical="center"/>
    </xf>
    <xf numFmtId="3" fontId="19" fillId="0" borderId="0" xfId="0" applyNumberFormat="1" applyFont="1"/>
    <xf numFmtId="3" fontId="8" fillId="0" borderId="0" xfId="0" applyNumberFormat="1" applyFont="1"/>
    <xf numFmtId="3" fontId="8" fillId="0" borderId="0" xfId="0" applyNumberFormat="1" applyFont="1" applyFill="1"/>
    <xf numFmtId="0" fontId="8" fillId="0" borderId="13" xfId="0" applyFont="1" applyBorder="1"/>
    <xf numFmtId="0" fontId="8" fillId="2" borderId="0" xfId="0" applyFont="1" applyFill="1" applyBorder="1"/>
    <xf numFmtId="0" fontId="8" fillId="2" borderId="5" xfId="0" applyFont="1" applyFill="1" applyBorder="1"/>
    <xf numFmtId="0" fontId="19" fillId="0" borderId="1" xfId="0" applyFont="1" applyBorder="1"/>
    <xf numFmtId="3" fontId="19" fillId="0" borderId="9" xfId="0" applyNumberFormat="1" applyFont="1" applyBorder="1"/>
    <xf numFmtId="3" fontId="8" fillId="0" borderId="9" xfId="0" applyNumberFormat="1" applyFont="1" applyBorder="1"/>
    <xf numFmtId="3" fontId="8" fillId="0" borderId="9" xfId="0" applyNumberFormat="1" applyFont="1" applyFill="1" applyBorder="1"/>
    <xf numFmtId="165" fontId="41" fillId="2" borderId="5" xfId="0" applyNumberFormat="1" applyFont="1" applyFill="1" applyBorder="1" applyAlignment="1">
      <alignment horizontal="right" vertical="center" indent="1"/>
    </xf>
    <xf numFmtId="165" fontId="18" fillId="0" borderId="2"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8" fillId="0" borderId="22"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165" fontId="18" fillId="0" borderId="1" xfId="0" applyNumberFormat="1" applyFont="1" applyFill="1" applyBorder="1" applyAlignment="1">
      <alignment horizontal="center" vertical="center" wrapText="1"/>
    </xf>
    <xf numFmtId="0" fontId="8" fillId="0" borderId="50" xfId="0" applyFont="1" applyBorder="1"/>
    <xf numFmtId="0" fontId="8" fillId="0" borderId="5" xfId="0" applyFont="1" applyBorder="1" applyAlignment="1">
      <alignment vertical="center"/>
    </xf>
    <xf numFmtId="0" fontId="8" fillId="0" borderId="51"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center"/>
    </xf>
    <xf numFmtId="0" fontId="9" fillId="0" borderId="0" xfId="0" applyFont="1" applyFill="1" applyBorder="1" applyAlignment="1">
      <alignment horizontal="left"/>
    </xf>
    <xf numFmtId="164" fontId="5" fillId="0" borderId="0" xfId="0" applyNumberFormat="1" applyFont="1" applyFill="1"/>
    <xf numFmtId="0" fontId="51" fillId="0" borderId="9" xfId="0" applyFont="1" applyFill="1" applyBorder="1"/>
    <xf numFmtId="0" fontId="51" fillId="0" borderId="0" xfId="0" applyFont="1" applyFill="1"/>
    <xf numFmtId="0" fontId="52" fillId="0" borderId="0" xfId="0" applyFont="1" applyFill="1"/>
    <xf numFmtId="0" fontId="53" fillId="0" borderId="9" xfId="0" applyFont="1" applyFill="1" applyBorder="1"/>
    <xf numFmtId="0" fontId="22" fillId="0" borderId="0" xfId="0" applyFont="1" applyFill="1"/>
    <xf numFmtId="0" fontId="8" fillId="0" borderId="41" xfId="0" applyFont="1" applyFill="1" applyBorder="1"/>
    <xf numFmtId="0" fontId="9" fillId="0" borderId="35" xfId="0" applyFont="1" applyFill="1" applyBorder="1"/>
    <xf numFmtId="0" fontId="8" fillId="0" borderId="0" xfId="0" applyFont="1" applyAlignment="1">
      <alignment vertical="center" wrapText="1"/>
    </xf>
    <xf numFmtId="0" fontId="47" fillId="0" borderId="5" xfId="0" applyFont="1" applyFill="1" applyBorder="1" applyAlignment="1">
      <alignment horizontal="right" vertical="center"/>
    </xf>
    <xf numFmtId="0" fontId="47" fillId="0" borderId="5" xfId="0" applyFont="1" applyFill="1" applyBorder="1"/>
    <xf numFmtId="0" fontId="46" fillId="0" borderId="9" xfId="0" applyFont="1" applyFill="1" applyBorder="1"/>
    <xf numFmtId="0" fontId="46" fillId="0" borderId="0" xfId="0" applyFont="1" applyFill="1"/>
    <xf numFmtId="0" fontId="9" fillId="0" borderId="0" xfId="0" applyFont="1" applyBorder="1" applyAlignment="1">
      <alignment vertical="center" wrapText="1"/>
    </xf>
    <xf numFmtId="0" fontId="12" fillId="0" borderId="5" xfId="0" applyFont="1" applyFill="1" applyBorder="1" applyAlignment="1">
      <alignment vertical="center" wrapText="1"/>
    </xf>
    <xf numFmtId="0" fontId="12" fillId="0" borderId="1" xfId="0" applyFont="1" applyFill="1" applyBorder="1" applyAlignment="1">
      <alignment vertical="center" wrapText="1"/>
    </xf>
    <xf numFmtId="0" fontId="9" fillId="0" borderId="40" xfId="0" applyFont="1" applyFill="1" applyBorder="1" applyAlignment="1">
      <alignment horizontal="center"/>
    </xf>
    <xf numFmtId="0" fontId="12" fillId="0" borderId="4" xfId="0" applyFont="1" applyFill="1" applyBorder="1" applyAlignment="1">
      <alignment vertical="center" wrapText="1"/>
    </xf>
    <xf numFmtId="0" fontId="17" fillId="0" borderId="1" xfId="0" applyFont="1" applyBorder="1" applyAlignment="1">
      <alignment horizontal="left" vertical="center"/>
    </xf>
    <xf numFmtId="0" fontId="17" fillId="0" borderId="7" xfId="0" applyFont="1" applyBorder="1" applyAlignment="1">
      <alignment horizontal="left" vertical="center"/>
    </xf>
    <xf numFmtId="0" fontId="17" fillId="0" borderId="6" xfId="0" applyFont="1" applyBorder="1" applyAlignment="1">
      <alignment horizontal="left" vertical="center"/>
    </xf>
    <xf numFmtId="0" fontId="17" fillId="0" borderId="11" xfId="0" applyFont="1" applyBorder="1" applyAlignment="1">
      <alignment horizontal="left" vertical="center"/>
    </xf>
    <xf numFmtId="0" fontId="17" fillId="0" borderId="9" xfId="0" applyFont="1" applyBorder="1" applyAlignment="1">
      <alignment horizontal="left" vertical="center"/>
    </xf>
    <xf numFmtId="0" fontId="9" fillId="0" borderId="0" xfId="0" applyFont="1" applyFill="1" applyBorder="1" applyAlignment="1">
      <alignment horizontal="left"/>
    </xf>
    <xf numFmtId="0" fontId="9" fillId="0" borderId="0" xfId="0" applyFont="1" applyFill="1" applyBorder="1" applyAlignment="1">
      <alignment horizontal="center"/>
    </xf>
    <xf numFmtId="0" fontId="9" fillId="0" borderId="9" xfId="0" applyFont="1" applyFill="1" applyBorder="1" applyAlignment="1">
      <alignment horizontal="center"/>
    </xf>
    <xf numFmtId="0" fontId="9" fillId="0" borderId="8" xfId="0" applyFont="1" applyFill="1" applyBorder="1" applyAlignment="1">
      <alignment horizontal="center"/>
    </xf>
    <xf numFmtId="0" fontId="9" fillId="0" borderId="0" xfId="0" applyNumberFormat="1" applyFont="1" applyFill="1" applyBorder="1" applyAlignment="1">
      <alignment horizontal="center"/>
    </xf>
    <xf numFmtId="0" fontId="9" fillId="0" borderId="9" xfId="0" applyNumberFormat="1" applyFont="1" applyFill="1" applyBorder="1" applyAlignment="1">
      <alignment horizontal="center"/>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47" xfId="0" applyFont="1" applyBorder="1" applyAlignment="1">
      <alignment horizontal="center" vertical="center"/>
    </xf>
    <xf numFmtId="0" fontId="9" fillId="0" borderId="13" xfId="0" applyFont="1" applyFill="1" applyBorder="1" applyAlignment="1">
      <alignment horizontal="left" vertical="center"/>
    </xf>
    <xf numFmtId="0" fontId="8" fillId="0" borderId="13" xfId="0" applyFont="1" applyFill="1" applyBorder="1" applyAlignment="1">
      <alignment horizontal="left" vertical="center"/>
    </xf>
    <xf numFmtId="0" fontId="8" fillId="0" borderId="0" xfId="0" applyFont="1" applyFill="1" applyBorder="1" applyAlignment="1">
      <alignment horizontal="left" vertical="center"/>
    </xf>
    <xf numFmtId="0" fontId="19" fillId="0" borderId="48"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47" xfId="0" applyFont="1" applyBorder="1" applyAlignment="1">
      <alignment horizontal="center" vertical="center" wrapText="1"/>
    </xf>
  </cellXfs>
  <cellStyles count="60">
    <cellStyle name="20 % - Accent1" xfId="26" builtinId="30" customBuiltin="1"/>
    <cellStyle name="20 % - Accent2" xfId="30" builtinId="34" customBuiltin="1"/>
    <cellStyle name="20 % - Accent3" xfId="34" builtinId="38" customBuiltin="1"/>
    <cellStyle name="20 % - Accent4" xfId="38" builtinId="42" customBuiltin="1"/>
    <cellStyle name="20 % - Accent5" xfId="42" builtinId="46" customBuiltin="1"/>
    <cellStyle name="20 % - Accent6" xfId="46" builtinId="50" customBuiltin="1"/>
    <cellStyle name="40 % - Accent1" xfId="27" builtinId="31" customBuiltin="1"/>
    <cellStyle name="40 % - Accent2" xfId="31" builtinId="35" customBuiltin="1"/>
    <cellStyle name="40 % - Accent3" xfId="35" builtinId="39" customBuiltin="1"/>
    <cellStyle name="40 % - Accent4" xfId="39" builtinId="43" customBuiltin="1"/>
    <cellStyle name="40 % - Accent5" xfId="43" builtinId="47" customBuiltin="1"/>
    <cellStyle name="40 % - Accent6" xfId="47" builtinId="51" customBuiltin="1"/>
    <cellStyle name="60 % - Accent1" xfId="28" builtinId="32" customBuiltin="1"/>
    <cellStyle name="60 % - Accent2" xfId="32" builtinId="36" customBuiltin="1"/>
    <cellStyle name="60 % - Accent3" xfId="36" builtinId="40" customBuiltin="1"/>
    <cellStyle name="60 % - Accent4" xfId="40" builtinId="44" customBuiltin="1"/>
    <cellStyle name="60 % - Accent5" xfId="44" builtinId="48" customBuiltin="1"/>
    <cellStyle name="60 %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Avertissement" xfId="22" builtinId="11" customBuiltin="1"/>
    <cellStyle name="Calcul" xfId="19" builtinId="22" customBuiltin="1"/>
    <cellStyle name="Cellule liée" xfId="20" builtinId="24" customBuiltin="1"/>
    <cellStyle name="Commentaire 2" xfId="50"/>
    <cellStyle name="Entrée" xfId="17" builtinId="20" customBuiltin="1"/>
    <cellStyle name="Insatisfaisant" xfId="15" builtinId="27" customBuiltin="1"/>
    <cellStyle name="Lien hypertexte 2" xfId="1"/>
    <cellStyle name="Lien hypertexte 3" xfId="2"/>
    <cellStyle name="Lien hypertexte 4" xfId="3"/>
    <cellStyle name="Neutre" xfId="16" builtinId="28" customBuiltin="1"/>
    <cellStyle name="Normal" xfId="0" builtinId="0"/>
    <cellStyle name="Normal 2" xfId="4"/>
    <cellStyle name="Normal 2 2" xfId="5"/>
    <cellStyle name="Normal 2 2 2" xfId="54"/>
    <cellStyle name="Normal 2 2 3" xfId="59"/>
    <cellStyle name="Normal 2 3" xfId="53"/>
    <cellStyle name="Normal 3" xfId="6"/>
    <cellStyle name="Normal 3 2" xfId="51"/>
    <cellStyle name="Normal 4" xfId="52"/>
    <cellStyle name="Normal 4 2" xfId="55"/>
    <cellStyle name="Normal 5" xfId="49"/>
    <cellStyle name="Pourcentage" xfId="7" builtinId="5"/>
    <cellStyle name="Pourcentage 2" xfId="8"/>
    <cellStyle name="Pourcentage 2 2" xfId="57"/>
    <cellStyle name="Pourcentage 3" xfId="56"/>
    <cellStyle name="Pourcentage 4" xfId="58"/>
    <cellStyle name="Satisfaisant" xfId="14" builtinId="26" customBuiltin="1"/>
    <cellStyle name="Sortie" xfId="18" builtinId="21" customBuiltin="1"/>
    <cellStyle name="Texte explicatif" xfId="23" builtinId="53" customBuiltin="1"/>
    <cellStyle name="Titre" xfId="9" builtinId="15" customBuiltin="1"/>
    <cellStyle name="Titre 1" xfId="10" builtinId="16" customBuiltin="1"/>
    <cellStyle name="Titre 2" xfId="11" builtinId="17" customBuiltin="1"/>
    <cellStyle name="Titre 3" xfId="12" builtinId="18" customBuiltin="1"/>
    <cellStyle name="Titre 4" xfId="13" builtinId="19" customBuiltin="1"/>
    <cellStyle name="Total" xfId="24" builtinId="25" customBuiltin="1"/>
    <cellStyle name="Vérification" xfId="21" builtinId="23" customBuiltin="1"/>
  </cellStyles>
  <dxfs count="0"/>
  <tableStyles count="0" defaultTableStyle="TableStyleMedium9" defaultPivotStyle="PivotStyleLight16"/>
  <colors>
    <mruColors>
      <color rgb="FFFF00FF"/>
      <color rgb="FFCC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894787212631287E-2"/>
          <c:y val="2.90200358618539E-2"/>
          <c:w val="0.90904456191802319"/>
          <c:h val="0.81381137156126382"/>
        </c:manualLayout>
      </c:layout>
      <c:lineChart>
        <c:grouping val="standard"/>
        <c:varyColors val="0"/>
        <c:ser>
          <c:idx val="0"/>
          <c:order val="0"/>
          <c:tx>
            <c:strRef>
              <c:f>'Figure 1'!$A$4</c:f>
              <c:strCache>
                <c:ptCount val="1"/>
                <c:pt idx="0">
                  <c:v>Nombre de dossiers examinés (décisions rendues)</c:v>
                </c:pt>
              </c:strCache>
            </c:strRef>
          </c:tx>
          <c:spPr>
            <a:ln w="38100">
              <a:solidFill>
                <a:srgbClr val="FF00FF"/>
              </a:solidFill>
              <a:prstDash val="solid"/>
            </a:ln>
          </c:spPr>
          <c:marker>
            <c:symbol val="none"/>
          </c:marker>
          <c:dLbls>
            <c:dLbl>
              <c:idx val="2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183-48A6-9BE6-CD021D0FE09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1'!$B$3:$V$3</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numCache>
            </c:numRef>
          </c:cat>
          <c:val>
            <c:numRef>
              <c:f>'Figure 1'!$B$4:$V$4</c:f>
              <c:numCache>
                <c:formatCode>#,##0</c:formatCode>
                <c:ptCount val="21"/>
                <c:pt idx="0">
                  <c:v>3089</c:v>
                </c:pt>
                <c:pt idx="1">
                  <c:v>14374</c:v>
                </c:pt>
                <c:pt idx="2">
                  <c:v>19136</c:v>
                </c:pt>
                <c:pt idx="3">
                  <c:v>21379</c:v>
                </c:pt>
                <c:pt idx="4">
                  <c:v>22160</c:v>
                </c:pt>
                <c:pt idx="5">
                  <c:v>21993</c:v>
                </c:pt>
                <c:pt idx="6">
                  <c:v>21993</c:v>
                </c:pt>
                <c:pt idx="7">
                  <c:v>22122</c:v>
                </c:pt>
                <c:pt idx="8">
                  <c:v>19900</c:v>
                </c:pt>
                <c:pt idx="9">
                  <c:v>20931</c:v>
                </c:pt>
                <c:pt idx="10">
                  <c:v>20728</c:v>
                </c:pt>
                <c:pt idx="11">
                  <c:v>20645</c:v>
                </c:pt>
                <c:pt idx="12">
                  <c:v>19856</c:v>
                </c:pt>
                <c:pt idx="13">
                  <c:v>19324</c:v>
                </c:pt>
                <c:pt idx="14">
                  <c:v>18660</c:v>
                </c:pt>
                <c:pt idx="15">
                  <c:v>18135</c:v>
                </c:pt>
                <c:pt idx="16">
                  <c:v>19436</c:v>
                </c:pt>
                <c:pt idx="17">
                  <c:v>17953</c:v>
                </c:pt>
                <c:pt idx="18">
                  <c:v>15265</c:v>
                </c:pt>
                <c:pt idx="19">
                  <c:v>16540</c:v>
                </c:pt>
                <c:pt idx="20">
                  <c:v>14500</c:v>
                </c:pt>
              </c:numCache>
            </c:numRef>
          </c:val>
          <c:smooth val="0"/>
          <c:extLst>
            <c:ext xmlns:c16="http://schemas.microsoft.com/office/drawing/2014/chart" uri="{C3380CC4-5D6E-409C-BE32-E72D297353CC}">
              <c16:uniqueId val="{00000001-9E2E-47BF-86B6-88618E0B65C5}"/>
            </c:ext>
          </c:extLst>
        </c:ser>
        <c:ser>
          <c:idx val="1"/>
          <c:order val="1"/>
          <c:tx>
            <c:strRef>
              <c:f>'Figure 1'!$A$5</c:f>
              <c:strCache>
                <c:ptCount val="1"/>
                <c:pt idx="0">
                  <c:v>Candidats ayant obtenu une validation, même partielle</c:v>
                </c:pt>
              </c:strCache>
            </c:strRef>
          </c:tx>
          <c:spPr>
            <a:ln w="38100">
              <a:solidFill>
                <a:srgbClr val="33CCCC"/>
              </a:solidFill>
              <a:prstDash val="solid"/>
            </a:ln>
          </c:spPr>
          <c:marker>
            <c:symbol val="none"/>
          </c:marker>
          <c:dLbls>
            <c:dLbl>
              <c:idx val="20"/>
              <c:layout>
                <c:manualLayout>
                  <c:x val="-1.8018018018019339E-3"/>
                  <c:y val="2.02020202020202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83-48A6-9BE6-CD021D0FE09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1'!$B$3:$V$3</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numCache>
            </c:numRef>
          </c:cat>
          <c:val>
            <c:numRef>
              <c:f>'Figure 1'!$B$5:$V$5</c:f>
              <c:numCache>
                <c:formatCode>#,##0</c:formatCode>
                <c:ptCount val="21"/>
                <c:pt idx="0">
                  <c:v>2740</c:v>
                </c:pt>
                <c:pt idx="1">
                  <c:v>12666</c:v>
                </c:pt>
                <c:pt idx="2">
                  <c:v>17181</c:v>
                </c:pt>
                <c:pt idx="3">
                  <c:v>18734</c:v>
                </c:pt>
                <c:pt idx="4">
                  <c:v>19477</c:v>
                </c:pt>
                <c:pt idx="5">
                  <c:v>19364</c:v>
                </c:pt>
                <c:pt idx="6">
                  <c:v>19364</c:v>
                </c:pt>
                <c:pt idx="7">
                  <c:v>19670</c:v>
                </c:pt>
                <c:pt idx="8">
                  <c:v>17841</c:v>
                </c:pt>
                <c:pt idx="9">
                  <c:v>18623</c:v>
                </c:pt>
                <c:pt idx="10">
                  <c:v>18326</c:v>
                </c:pt>
                <c:pt idx="11">
                  <c:v>18280</c:v>
                </c:pt>
                <c:pt idx="12">
                  <c:v>17515</c:v>
                </c:pt>
                <c:pt idx="13">
                  <c:v>17099</c:v>
                </c:pt>
                <c:pt idx="14">
                  <c:v>16401</c:v>
                </c:pt>
                <c:pt idx="15">
                  <c:v>16060</c:v>
                </c:pt>
                <c:pt idx="16">
                  <c:v>17186</c:v>
                </c:pt>
                <c:pt idx="17">
                  <c:v>15839</c:v>
                </c:pt>
                <c:pt idx="18">
                  <c:v>13474</c:v>
                </c:pt>
                <c:pt idx="19">
                  <c:v>14560</c:v>
                </c:pt>
                <c:pt idx="20">
                  <c:v>12896</c:v>
                </c:pt>
              </c:numCache>
            </c:numRef>
          </c:val>
          <c:smooth val="0"/>
          <c:extLst>
            <c:ext xmlns:c16="http://schemas.microsoft.com/office/drawing/2014/chart" uri="{C3380CC4-5D6E-409C-BE32-E72D297353CC}">
              <c16:uniqueId val="{00000004-9E2E-47BF-86B6-88618E0B65C5}"/>
            </c:ext>
          </c:extLst>
        </c:ser>
        <c:ser>
          <c:idx val="2"/>
          <c:order val="2"/>
          <c:tx>
            <c:strRef>
              <c:f>'Figure 1'!$A$6</c:f>
              <c:strCache>
                <c:ptCount val="1"/>
                <c:pt idx="0">
                  <c:v>Validations totales</c:v>
                </c:pt>
              </c:strCache>
            </c:strRef>
          </c:tx>
          <c:spPr>
            <a:ln w="38100">
              <a:solidFill>
                <a:srgbClr val="333399"/>
              </a:solidFill>
              <a:prstDash val="solid"/>
            </a:ln>
          </c:spPr>
          <c:marker>
            <c:symbol val="none"/>
          </c:marker>
          <c:dLbls>
            <c:dLbl>
              <c:idx val="20"/>
              <c:layout>
                <c:manualLayout>
                  <c:x val="-1.8018018018019339E-3"/>
                  <c:y val="3.23232323232322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183-48A6-9BE6-CD021D0FE09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1'!$B$3:$V$3</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numCache>
            </c:numRef>
          </c:cat>
          <c:val>
            <c:numRef>
              <c:f>'Figure 1'!$B$6:$V$6</c:f>
              <c:numCache>
                <c:formatCode>#,##0</c:formatCode>
                <c:ptCount val="21"/>
                <c:pt idx="0">
                  <c:v>1360</c:v>
                </c:pt>
                <c:pt idx="1">
                  <c:v>7061</c:v>
                </c:pt>
                <c:pt idx="2">
                  <c:v>10778</c:v>
                </c:pt>
                <c:pt idx="3">
                  <c:v>12070</c:v>
                </c:pt>
                <c:pt idx="4">
                  <c:v>13244</c:v>
                </c:pt>
                <c:pt idx="5">
                  <c:v>14112</c:v>
                </c:pt>
                <c:pt idx="6">
                  <c:v>14112</c:v>
                </c:pt>
                <c:pt idx="7">
                  <c:v>14804</c:v>
                </c:pt>
                <c:pt idx="8">
                  <c:v>13208</c:v>
                </c:pt>
                <c:pt idx="9">
                  <c:v>13544</c:v>
                </c:pt>
                <c:pt idx="10">
                  <c:v>13597</c:v>
                </c:pt>
                <c:pt idx="11">
                  <c:v>13771</c:v>
                </c:pt>
                <c:pt idx="12">
                  <c:v>13357</c:v>
                </c:pt>
                <c:pt idx="13">
                  <c:v>13153</c:v>
                </c:pt>
                <c:pt idx="14">
                  <c:v>12836</c:v>
                </c:pt>
                <c:pt idx="15">
                  <c:v>12657</c:v>
                </c:pt>
                <c:pt idx="16">
                  <c:v>13652</c:v>
                </c:pt>
                <c:pt idx="17">
                  <c:v>12489</c:v>
                </c:pt>
                <c:pt idx="18">
                  <c:v>10502</c:v>
                </c:pt>
                <c:pt idx="19">
                  <c:v>11180</c:v>
                </c:pt>
                <c:pt idx="20">
                  <c:v>9951</c:v>
                </c:pt>
              </c:numCache>
            </c:numRef>
          </c:val>
          <c:smooth val="0"/>
          <c:extLst>
            <c:ext xmlns:c16="http://schemas.microsoft.com/office/drawing/2014/chart" uri="{C3380CC4-5D6E-409C-BE32-E72D297353CC}">
              <c16:uniqueId val="{00000006-9E2E-47BF-86B6-88618E0B65C5}"/>
            </c:ext>
          </c:extLst>
        </c:ser>
        <c:dLbls>
          <c:showLegendKey val="0"/>
          <c:showVal val="0"/>
          <c:showCatName val="0"/>
          <c:showSerName val="0"/>
          <c:showPercent val="0"/>
          <c:showBubbleSize val="0"/>
        </c:dLbls>
        <c:smooth val="0"/>
        <c:axId val="115815552"/>
        <c:axId val="115817088"/>
      </c:lineChart>
      <c:catAx>
        <c:axId val="11581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817088"/>
        <c:crosses val="autoZero"/>
        <c:auto val="1"/>
        <c:lblAlgn val="ctr"/>
        <c:lblOffset val="100"/>
        <c:tickLblSkip val="5"/>
        <c:tickMarkSkip val="1"/>
        <c:noMultiLvlLbl val="0"/>
      </c:catAx>
      <c:valAx>
        <c:axId val="115817088"/>
        <c:scaling>
          <c:orientation val="minMax"/>
        </c:scaling>
        <c:delete val="0"/>
        <c:axPos val="l"/>
        <c:majorGridlines>
          <c:spPr>
            <a:ln w="12700">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81555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percentStacked"/>
        <c:varyColors val="0"/>
        <c:ser>
          <c:idx val="0"/>
          <c:order val="0"/>
          <c:tx>
            <c:strRef>
              <c:f>' Figure 3'!$A$4</c:f>
              <c:strCache>
                <c:ptCount val="1"/>
                <c:pt idx="0">
                  <c:v>Trois premiers diplômes les plus recherchés</c:v>
                </c:pt>
              </c:strCache>
            </c:strRef>
          </c:tx>
          <c:spPr>
            <a:solidFill>
              <a:schemeClr val="accent1"/>
            </a:solidFill>
            <a:ln>
              <a:noFill/>
            </a:ln>
            <a:effectLst/>
          </c:spPr>
          <c:cat>
            <c:numRef>
              <c:f>' Figure 3'!$B$3:$R$3</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 Figure 3'!$B$4:$R$4</c:f>
              <c:numCache>
                <c:formatCode>General</c:formatCode>
                <c:ptCount val="17"/>
                <c:pt idx="0">
                  <c:v>7703</c:v>
                </c:pt>
                <c:pt idx="1">
                  <c:v>7892</c:v>
                </c:pt>
                <c:pt idx="2">
                  <c:v>7723</c:v>
                </c:pt>
                <c:pt idx="3">
                  <c:v>8513</c:v>
                </c:pt>
                <c:pt idx="4">
                  <c:v>7019</c:v>
                </c:pt>
                <c:pt idx="5">
                  <c:v>7126</c:v>
                </c:pt>
                <c:pt idx="6">
                  <c:v>6718</c:v>
                </c:pt>
                <c:pt idx="7">
                  <c:v>6497</c:v>
                </c:pt>
                <c:pt idx="8">
                  <c:v>6269</c:v>
                </c:pt>
                <c:pt idx="9">
                  <c:v>6227</c:v>
                </c:pt>
                <c:pt idx="10">
                  <c:v>5988</c:v>
                </c:pt>
                <c:pt idx="11">
                  <c:v>5970</c:v>
                </c:pt>
                <c:pt idx="12">
                  <c:v>7089</c:v>
                </c:pt>
                <c:pt idx="13">
                  <c:v>5966</c:v>
                </c:pt>
                <c:pt idx="14">
                  <c:v>6078</c:v>
                </c:pt>
                <c:pt idx="15">
                  <c:v>6543</c:v>
                </c:pt>
                <c:pt idx="16">
                  <c:v>5365</c:v>
                </c:pt>
              </c:numCache>
            </c:numRef>
          </c:val>
          <c:extLst>
            <c:ext xmlns:c16="http://schemas.microsoft.com/office/drawing/2014/chart" uri="{C3380CC4-5D6E-409C-BE32-E72D297353CC}">
              <c16:uniqueId val="{00000000-8426-46E8-B5FC-0594CD8413DC}"/>
            </c:ext>
          </c:extLst>
        </c:ser>
        <c:ser>
          <c:idx val="1"/>
          <c:order val="1"/>
          <c:tx>
            <c:strRef>
              <c:f>' Figure 3'!$A$5</c:f>
              <c:strCache>
                <c:ptCount val="1"/>
                <c:pt idx="0">
                  <c:v>Douze diplômes suivants</c:v>
                </c:pt>
              </c:strCache>
            </c:strRef>
          </c:tx>
          <c:spPr>
            <a:solidFill>
              <a:schemeClr val="accent2"/>
            </a:solidFill>
            <a:ln>
              <a:noFill/>
            </a:ln>
            <a:effectLst/>
          </c:spPr>
          <c:cat>
            <c:numRef>
              <c:f>' Figure 3'!$B$3:$R$3</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 Figure 3'!$B$5:$R$5</c:f>
              <c:numCache>
                <c:formatCode>General</c:formatCode>
                <c:ptCount val="17"/>
                <c:pt idx="0">
                  <c:v>7140</c:v>
                </c:pt>
                <c:pt idx="1">
                  <c:v>7052</c:v>
                </c:pt>
                <c:pt idx="2">
                  <c:v>6826</c:v>
                </c:pt>
                <c:pt idx="3">
                  <c:v>6724</c:v>
                </c:pt>
                <c:pt idx="4">
                  <c:v>6444</c:v>
                </c:pt>
                <c:pt idx="5">
                  <c:v>6851</c:v>
                </c:pt>
                <c:pt idx="6">
                  <c:v>7010</c:v>
                </c:pt>
                <c:pt idx="7">
                  <c:v>7041</c:v>
                </c:pt>
                <c:pt idx="8">
                  <c:v>6860</c:v>
                </c:pt>
                <c:pt idx="9">
                  <c:v>6462</c:v>
                </c:pt>
                <c:pt idx="10">
                  <c:v>6505</c:v>
                </c:pt>
                <c:pt idx="11">
                  <c:v>6106</c:v>
                </c:pt>
                <c:pt idx="12">
                  <c:v>6141</c:v>
                </c:pt>
                <c:pt idx="13">
                  <c:v>6172</c:v>
                </c:pt>
                <c:pt idx="14">
                  <c:v>4541</c:v>
                </c:pt>
                <c:pt idx="15">
                  <c:v>4598</c:v>
                </c:pt>
                <c:pt idx="16">
                  <c:v>4148</c:v>
                </c:pt>
              </c:numCache>
            </c:numRef>
          </c:val>
          <c:extLst>
            <c:ext xmlns:c16="http://schemas.microsoft.com/office/drawing/2014/chart" uri="{C3380CC4-5D6E-409C-BE32-E72D297353CC}">
              <c16:uniqueId val="{00000001-8426-46E8-B5FC-0594CD8413DC}"/>
            </c:ext>
          </c:extLst>
        </c:ser>
        <c:ser>
          <c:idx val="2"/>
          <c:order val="2"/>
          <c:tx>
            <c:strRef>
              <c:f>' Figure 3'!$A$6</c:f>
              <c:strCache>
                <c:ptCount val="1"/>
                <c:pt idx="0">
                  <c:v>Quinze diplômes suivants</c:v>
                </c:pt>
              </c:strCache>
            </c:strRef>
          </c:tx>
          <c:spPr>
            <a:solidFill>
              <a:schemeClr val="accent3"/>
            </a:solidFill>
            <a:ln>
              <a:noFill/>
            </a:ln>
            <a:effectLst/>
          </c:spPr>
          <c:cat>
            <c:numRef>
              <c:f>' Figure 3'!$B$3:$R$3</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 Figure 3'!$B$6:$R$6</c:f>
              <c:numCache>
                <c:formatCode>General</c:formatCode>
                <c:ptCount val="17"/>
                <c:pt idx="0">
                  <c:v>2282</c:v>
                </c:pt>
                <c:pt idx="1">
                  <c:v>2244</c:v>
                </c:pt>
                <c:pt idx="2">
                  <c:v>2433</c:v>
                </c:pt>
                <c:pt idx="3">
                  <c:v>2449</c:v>
                </c:pt>
                <c:pt idx="4">
                  <c:v>2188</c:v>
                </c:pt>
                <c:pt idx="5">
                  <c:v>2673</c:v>
                </c:pt>
                <c:pt idx="6">
                  <c:v>2737</c:v>
                </c:pt>
                <c:pt idx="7">
                  <c:v>2633</c:v>
                </c:pt>
                <c:pt idx="8">
                  <c:v>2473</c:v>
                </c:pt>
                <c:pt idx="9">
                  <c:v>2382</c:v>
                </c:pt>
                <c:pt idx="10">
                  <c:v>2186</c:v>
                </c:pt>
                <c:pt idx="11">
                  <c:v>2140</c:v>
                </c:pt>
                <c:pt idx="12">
                  <c:v>2303</c:v>
                </c:pt>
                <c:pt idx="13">
                  <c:v>2167</c:v>
                </c:pt>
                <c:pt idx="14">
                  <c:v>1883</c:v>
                </c:pt>
                <c:pt idx="15">
                  <c:v>2086</c:v>
                </c:pt>
                <c:pt idx="16">
                  <c:v>1895</c:v>
                </c:pt>
              </c:numCache>
            </c:numRef>
          </c:val>
          <c:extLst>
            <c:ext xmlns:c16="http://schemas.microsoft.com/office/drawing/2014/chart" uri="{C3380CC4-5D6E-409C-BE32-E72D297353CC}">
              <c16:uniqueId val="{00000002-8426-46E8-B5FC-0594CD8413DC}"/>
            </c:ext>
          </c:extLst>
        </c:ser>
        <c:ser>
          <c:idx val="3"/>
          <c:order val="3"/>
          <c:tx>
            <c:strRef>
              <c:f>' Figure 3'!$A$7</c:f>
              <c:strCache>
                <c:ptCount val="1"/>
                <c:pt idx="0">
                  <c:v>Reste des diplômes</c:v>
                </c:pt>
              </c:strCache>
            </c:strRef>
          </c:tx>
          <c:spPr>
            <a:solidFill>
              <a:schemeClr val="accent4"/>
            </a:solidFill>
            <a:ln>
              <a:noFill/>
            </a:ln>
            <a:effectLst/>
          </c:spPr>
          <c:cat>
            <c:numRef>
              <c:f>' Figure 3'!$B$3:$R$3</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 Figure 3'!$B$7:$R$7</c:f>
              <c:numCache>
                <c:formatCode>General</c:formatCode>
                <c:ptCount val="17"/>
                <c:pt idx="0">
                  <c:v>5035</c:v>
                </c:pt>
                <c:pt idx="1">
                  <c:v>4891</c:v>
                </c:pt>
                <c:pt idx="2">
                  <c:v>5011</c:v>
                </c:pt>
                <c:pt idx="3">
                  <c:v>4436</c:v>
                </c:pt>
                <c:pt idx="4">
                  <c:v>4249</c:v>
                </c:pt>
                <c:pt idx="5">
                  <c:v>4281</c:v>
                </c:pt>
                <c:pt idx="6">
                  <c:v>4263</c:v>
                </c:pt>
                <c:pt idx="7">
                  <c:v>4474</c:v>
                </c:pt>
                <c:pt idx="8">
                  <c:v>4254</c:v>
                </c:pt>
                <c:pt idx="9">
                  <c:v>4253</c:v>
                </c:pt>
                <c:pt idx="10">
                  <c:v>3981</c:v>
                </c:pt>
                <c:pt idx="11">
                  <c:v>3919</c:v>
                </c:pt>
                <c:pt idx="12">
                  <c:v>3903</c:v>
                </c:pt>
                <c:pt idx="13">
                  <c:v>3648</c:v>
                </c:pt>
                <c:pt idx="14">
                  <c:v>2763</c:v>
                </c:pt>
                <c:pt idx="15">
                  <c:v>3314</c:v>
                </c:pt>
                <c:pt idx="16">
                  <c:v>3094</c:v>
                </c:pt>
              </c:numCache>
            </c:numRef>
          </c:val>
          <c:extLst>
            <c:ext xmlns:c16="http://schemas.microsoft.com/office/drawing/2014/chart" uri="{C3380CC4-5D6E-409C-BE32-E72D297353CC}">
              <c16:uniqueId val="{00000003-8426-46E8-B5FC-0594CD8413DC}"/>
            </c:ext>
          </c:extLst>
        </c:ser>
        <c:dLbls>
          <c:showLegendKey val="0"/>
          <c:showVal val="0"/>
          <c:showCatName val="0"/>
          <c:showSerName val="0"/>
          <c:showPercent val="0"/>
          <c:showBubbleSize val="0"/>
        </c:dLbls>
        <c:axId val="586150160"/>
        <c:axId val="586153440"/>
      </c:areaChart>
      <c:catAx>
        <c:axId val="5861501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6153440"/>
        <c:crosses val="autoZero"/>
        <c:auto val="1"/>
        <c:lblAlgn val="ctr"/>
        <c:lblOffset val="100"/>
        <c:noMultiLvlLbl val="0"/>
      </c:catAx>
      <c:valAx>
        <c:axId val="586153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61501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4'!$A$3</c:f>
              <c:strCache>
                <c:ptCount val="1"/>
                <c:pt idx="0">
                  <c:v>Éducateur spécialisé (diplôme d'État) DEES</c:v>
                </c:pt>
              </c:strCache>
            </c:strRef>
          </c:tx>
          <c:spPr>
            <a:ln w="34925" cap="rnd">
              <a:solidFill>
                <a:schemeClr val="accent1"/>
              </a:solidFill>
              <a:round/>
            </a:ln>
            <a:effectLst/>
          </c:spPr>
          <c:marker>
            <c:symbol val="none"/>
          </c:marker>
          <c:dPt>
            <c:idx val="15"/>
            <c:marker>
              <c:symbol val="none"/>
            </c:marker>
            <c:bubble3D val="0"/>
            <c:extLst>
              <c:ext xmlns:c16="http://schemas.microsoft.com/office/drawing/2014/chart" uri="{C3380CC4-5D6E-409C-BE32-E72D297353CC}">
                <c16:uniqueId val="{00000002-8D95-42CF-9C2A-E0ABA05EFD39}"/>
              </c:ext>
            </c:extLst>
          </c:dPt>
          <c:dPt>
            <c:idx val="16"/>
            <c:marker>
              <c:symbol val="diamond"/>
              <c:size val="10"/>
              <c:spPr>
                <a:solidFill>
                  <a:schemeClr val="accent1"/>
                </a:solidFill>
                <a:ln w="9525">
                  <a:solidFill>
                    <a:schemeClr val="accent1"/>
                  </a:solidFill>
                </a:ln>
                <a:effectLst/>
              </c:spPr>
            </c:marker>
            <c:bubble3D val="0"/>
            <c:extLst>
              <c:ext xmlns:c16="http://schemas.microsoft.com/office/drawing/2014/chart" uri="{C3380CC4-5D6E-409C-BE32-E72D297353CC}">
                <c16:uniqueId val="{0000000B-D7D4-4F54-A173-D47448ED117F}"/>
              </c:ext>
            </c:extLst>
          </c:dPt>
          <c:cat>
            <c:strRef>
              <c:f>'Figure 4'!$D$2:$U$2</c:f>
              <c:strCache>
                <c:ptCount val="18"/>
                <c:pt idx="0">
                  <c:v>Dernière session</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'Figure 4'!$D$3:$U$3</c:f>
              <c:numCache>
                <c:formatCode>General</c:formatCode>
                <c:ptCount val="18"/>
                <c:pt idx="1">
                  <c:v>2847</c:v>
                </c:pt>
                <c:pt idx="2">
                  <c:v>2850</c:v>
                </c:pt>
                <c:pt idx="3">
                  <c:v>2487</c:v>
                </c:pt>
                <c:pt idx="4">
                  <c:v>2529</c:v>
                </c:pt>
                <c:pt idx="5">
                  <c:v>2256</c:v>
                </c:pt>
                <c:pt idx="6">
                  <c:v>2308</c:v>
                </c:pt>
                <c:pt idx="7">
                  <c:v>2443</c:v>
                </c:pt>
                <c:pt idx="8">
                  <c:v>2278</c:v>
                </c:pt>
                <c:pt idx="9">
                  <c:v>2234</c:v>
                </c:pt>
                <c:pt idx="10">
                  <c:v>2108</c:v>
                </c:pt>
                <c:pt idx="11">
                  <c:v>2148</c:v>
                </c:pt>
                <c:pt idx="12">
                  <c:v>2186</c:v>
                </c:pt>
                <c:pt idx="13">
                  <c:v>2298</c:v>
                </c:pt>
                <c:pt idx="14">
                  <c:v>2694</c:v>
                </c:pt>
                <c:pt idx="15">
                  <c:v>3265</c:v>
                </c:pt>
                <c:pt idx="16">
                  <c:v>3338</c:v>
                </c:pt>
                <c:pt idx="17">
                  <c:v>2549</c:v>
                </c:pt>
              </c:numCache>
            </c:numRef>
          </c:val>
          <c:smooth val="0"/>
          <c:extLst>
            <c:ext xmlns:c16="http://schemas.microsoft.com/office/drawing/2014/chart" uri="{C3380CC4-5D6E-409C-BE32-E72D297353CC}">
              <c16:uniqueId val="{00000000-E4A7-49A5-AED6-4AE58B8B5781}"/>
            </c:ext>
          </c:extLst>
        </c:ser>
        <c:ser>
          <c:idx val="1"/>
          <c:order val="1"/>
          <c:tx>
            <c:strRef>
              <c:f>'Figure 4'!$A$4</c:f>
              <c:strCache>
                <c:ptCount val="1"/>
                <c:pt idx="0">
                  <c:v>Moniteur éducateur (diplôme d'État) DEME</c:v>
                </c:pt>
              </c:strCache>
            </c:strRef>
          </c:tx>
          <c:spPr>
            <a:ln w="38100" cap="rnd">
              <a:solidFill>
                <a:schemeClr val="accent2"/>
              </a:solidFill>
              <a:round/>
            </a:ln>
            <a:effectLst/>
          </c:spPr>
          <c:marker>
            <c:symbol val="none"/>
          </c:marker>
          <c:cat>
            <c:strRef>
              <c:f>'Figure 4'!$D$2:$U$2</c:f>
              <c:strCache>
                <c:ptCount val="18"/>
                <c:pt idx="0">
                  <c:v>Dernière session</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'Figure 4'!$D$4:$U$4</c:f>
              <c:numCache>
                <c:formatCode>General</c:formatCode>
                <c:ptCount val="18"/>
                <c:pt idx="3">
                  <c:v>87</c:v>
                </c:pt>
                <c:pt idx="4">
                  <c:v>576</c:v>
                </c:pt>
                <c:pt idx="5">
                  <c:v>755</c:v>
                </c:pt>
                <c:pt idx="6">
                  <c:v>1079</c:v>
                </c:pt>
                <c:pt idx="7">
                  <c:v>1042</c:v>
                </c:pt>
                <c:pt idx="8">
                  <c:v>1113</c:v>
                </c:pt>
                <c:pt idx="9">
                  <c:v>1032</c:v>
                </c:pt>
                <c:pt idx="10">
                  <c:v>1126</c:v>
                </c:pt>
                <c:pt idx="11">
                  <c:v>1106</c:v>
                </c:pt>
                <c:pt idx="12">
                  <c:v>1086</c:v>
                </c:pt>
                <c:pt idx="13">
                  <c:v>1134</c:v>
                </c:pt>
                <c:pt idx="14">
                  <c:v>1261</c:v>
                </c:pt>
                <c:pt idx="15">
                  <c:v>1291</c:v>
                </c:pt>
                <c:pt idx="16">
                  <c:v>1630</c:v>
                </c:pt>
                <c:pt idx="17">
                  <c:v>1461</c:v>
                </c:pt>
              </c:numCache>
            </c:numRef>
          </c:val>
          <c:smooth val="0"/>
          <c:extLst>
            <c:ext xmlns:c16="http://schemas.microsoft.com/office/drawing/2014/chart" uri="{C3380CC4-5D6E-409C-BE32-E72D297353CC}">
              <c16:uniqueId val="{00000001-E4A7-49A5-AED6-4AE58B8B5781}"/>
            </c:ext>
          </c:extLst>
        </c:ser>
        <c:ser>
          <c:idx val="2"/>
          <c:order val="2"/>
          <c:tx>
            <c:strRef>
              <c:f>'Figure 4'!$A$5</c:f>
              <c:strCache>
                <c:ptCount val="1"/>
                <c:pt idx="0">
                  <c:v>Accompagnant éducatif petite enfance (CAP)</c:v>
                </c:pt>
              </c:strCache>
            </c:strRef>
          </c:tx>
          <c:spPr>
            <a:ln w="34925" cap="rnd">
              <a:solidFill>
                <a:schemeClr val="accent3"/>
              </a:solidFill>
              <a:round/>
            </a:ln>
            <a:effectLst/>
          </c:spPr>
          <c:marker>
            <c:symbol val="none"/>
          </c:marker>
          <c:dPt>
            <c:idx val="13"/>
            <c:marker>
              <c:symbol val="none"/>
            </c:marker>
            <c:bubble3D val="0"/>
            <c:extLst>
              <c:ext xmlns:c16="http://schemas.microsoft.com/office/drawing/2014/chart" uri="{C3380CC4-5D6E-409C-BE32-E72D297353CC}">
                <c16:uniqueId val="{00000001-8D95-42CF-9C2A-E0ABA05EFD39}"/>
              </c:ext>
            </c:extLst>
          </c:dPt>
          <c:dPt>
            <c:idx val="14"/>
            <c:marker>
              <c:symbol val="diamond"/>
              <c:size val="10"/>
              <c:spPr>
                <a:solidFill>
                  <a:schemeClr val="accent3"/>
                </a:solidFill>
                <a:ln w="9525">
                  <a:solidFill>
                    <a:schemeClr val="accent3"/>
                  </a:solidFill>
                </a:ln>
                <a:effectLst/>
              </c:spPr>
            </c:marker>
            <c:bubble3D val="0"/>
            <c:extLst>
              <c:ext xmlns:c16="http://schemas.microsoft.com/office/drawing/2014/chart" uri="{C3380CC4-5D6E-409C-BE32-E72D297353CC}">
                <c16:uniqueId val="{00000009-D7D4-4F54-A173-D47448ED117F}"/>
              </c:ext>
            </c:extLst>
          </c:dPt>
          <c:dPt>
            <c:idx val="16"/>
            <c:marker>
              <c:symbol val="none"/>
            </c:marker>
            <c:bubble3D val="0"/>
            <c:extLst>
              <c:ext xmlns:c16="http://schemas.microsoft.com/office/drawing/2014/chart" uri="{C3380CC4-5D6E-409C-BE32-E72D297353CC}">
                <c16:uniqueId val="{00000007-C25A-43DC-B433-4062AF8993EE}"/>
              </c:ext>
            </c:extLst>
          </c:dPt>
          <c:dPt>
            <c:idx val="17"/>
            <c:marker>
              <c:symbol val="diamond"/>
              <c:size val="10"/>
              <c:spPr>
                <a:solidFill>
                  <a:schemeClr val="accent3"/>
                </a:solidFill>
                <a:ln w="9525">
                  <a:solidFill>
                    <a:schemeClr val="accent3"/>
                  </a:solidFill>
                </a:ln>
                <a:effectLst/>
              </c:spPr>
            </c:marker>
            <c:bubble3D val="0"/>
            <c:extLst>
              <c:ext xmlns:c16="http://schemas.microsoft.com/office/drawing/2014/chart" uri="{C3380CC4-5D6E-409C-BE32-E72D297353CC}">
                <c16:uniqueId val="{0000000A-D7D4-4F54-A173-D47448ED117F}"/>
              </c:ext>
            </c:extLst>
          </c:dPt>
          <c:cat>
            <c:strRef>
              <c:f>'Figure 4'!$D$2:$U$2</c:f>
              <c:strCache>
                <c:ptCount val="18"/>
                <c:pt idx="0">
                  <c:v>Dernière session</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'Figure 4'!$D$5:$U$5</c:f>
              <c:numCache>
                <c:formatCode>General</c:formatCode>
                <c:ptCount val="18"/>
                <c:pt idx="1">
                  <c:v>2856</c:v>
                </c:pt>
                <c:pt idx="2">
                  <c:v>3225</c:v>
                </c:pt>
                <c:pt idx="3">
                  <c:v>3513</c:v>
                </c:pt>
                <c:pt idx="4">
                  <c:v>3489</c:v>
                </c:pt>
                <c:pt idx="5">
                  <c:v>3520</c:v>
                </c:pt>
                <c:pt idx="6">
                  <c:v>3596</c:v>
                </c:pt>
                <c:pt idx="7">
                  <c:v>3233</c:v>
                </c:pt>
                <c:pt idx="8">
                  <c:v>3106</c:v>
                </c:pt>
                <c:pt idx="9">
                  <c:v>3003</c:v>
                </c:pt>
                <c:pt idx="10">
                  <c:v>2993</c:v>
                </c:pt>
                <c:pt idx="11">
                  <c:v>2734</c:v>
                </c:pt>
                <c:pt idx="12">
                  <c:v>2698</c:v>
                </c:pt>
                <c:pt idx="13">
                  <c:v>3657</c:v>
                </c:pt>
                <c:pt idx="14">
                  <c:v>2011</c:v>
                </c:pt>
                <c:pt idx="15">
                  <c:v>1522</c:v>
                </c:pt>
                <c:pt idx="16">
                  <c:v>1575</c:v>
                </c:pt>
                <c:pt idx="17">
                  <c:v>1355</c:v>
                </c:pt>
              </c:numCache>
            </c:numRef>
          </c:val>
          <c:smooth val="0"/>
          <c:extLst>
            <c:ext xmlns:c16="http://schemas.microsoft.com/office/drawing/2014/chart" uri="{C3380CC4-5D6E-409C-BE32-E72D297353CC}">
              <c16:uniqueId val="{00000002-E4A7-49A5-AED6-4AE58B8B5781}"/>
            </c:ext>
          </c:extLst>
        </c:ser>
        <c:ser>
          <c:idx val="3"/>
          <c:order val="3"/>
          <c:tx>
            <c:strRef>
              <c:f>'Figure 4'!$A$6</c:f>
              <c:strCache>
                <c:ptCount val="1"/>
                <c:pt idx="0">
                  <c:v>Coiffure (BP)</c:v>
                </c:pt>
              </c:strCache>
            </c:strRef>
          </c:tx>
          <c:spPr>
            <a:ln w="38100" cap="rnd">
              <a:solidFill>
                <a:schemeClr val="accent4"/>
              </a:solidFill>
              <a:round/>
            </a:ln>
            <a:effectLst/>
          </c:spPr>
          <c:marker>
            <c:symbol val="none"/>
          </c:marker>
          <c:dPt>
            <c:idx val="7"/>
            <c:marker>
              <c:symbol val="none"/>
            </c:marker>
            <c:bubble3D val="0"/>
            <c:extLst>
              <c:ext xmlns:c16="http://schemas.microsoft.com/office/drawing/2014/chart" uri="{C3380CC4-5D6E-409C-BE32-E72D297353CC}">
                <c16:uniqueId val="{00000006-8D95-42CF-9C2A-E0ABA05EFD39}"/>
              </c:ext>
            </c:extLst>
          </c:dPt>
          <c:dPt>
            <c:idx val="8"/>
            <c:marker>
              <c:symbol val="diamond"/>
              <c:size val="10"/>
              <c:spPr>
                <a:solidFill>
                  <a:schemeClr val="accent4"/>
                </a:solidFill>
                <a:ln w="9525">
                  <a:solidFill>
                    <a:schemeClr val="accent4"/>
                  </a:solidFill>
                </a:ln>
                <a:effectLst/>
              </c:spPr>
            </c:marker>
            <c:bubble3D val="0"/>
            <c:extLst>
              <c:ext xmlns:c16="http://schemas.microsoft.com/office/drawing/2014/chart" uri="{C3380CC4-5D6E-409C-BE32-E72D297353CC}">
                <c16:uniqueId val="{0000000E-D7D4-4F54-A173-D47448ED117F}"/>
              </c:ext>
            </c:extLst>
          </c:dPt>
          <c:cat>
            <c:strRef>
              <c:f>'Figure 4'!$D$2:$U$2</c:f>
              <c:strCache>
                <c:ptCount val="18"/>
                <c:pt idx="0">
                  <c:v>Dernière session</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'Figure 4'!$D$6:$U$6</c:f>
              <c:numCache>
                <c:formatCode>General</c:formatCode>
                <c:ptCount val="18"/>
                <c:pt idx="1">
                  <c:v>1146</c:v>
                </c:pt>
                <c:pt idx="2">
                  <c:v>1248</c:v>
                </c:pt>
                <c:pt idx="3">
                  <c:v>1180</c:v>
                </c:pt>
                <c:pt idx="4">
                  <c:v>1039</c:v>
                </c:pt>
                <c:pt idx="5">
                  <c:v>1050</c:v>
                </c:pt>
                <c:pt idx="6">
                  <c:v>1052</c:v>
                </c:pt>
                <c:pt idx="7">
                  <c:v>1042</c:v>
                </c:pt>
                <c:pt idx="8">
                  <c:v>816</c:v>
                </c:pt>
                <c:pt idx="9">
                  <c:v>768</c:v>
                </c:pt>
                <c:pt idx="10">
                  <c:v>768</c:v>
                </c:pt>
                <c:pt idx="11">
                  <c:v>687</c:v>
                </c:pt>
                <c:pt idx="12">
                  <c:v>621</c:v>
                </c:pt>
                <c:pt idx="13">
                  <c:v>615</c:v>
                </c:pt>
                <c:pt idx="14">
                  <c:v>644</c:v>
                </c:pt>
                <c:pt idx="15">
                  <c:v>573</c:v>
                </c:pt>
                <c:pt idx="16">
                  <c:v>781</c:v>
                </c:pt>
                <c:pt idx="17">
                  <c:v>728</c:v>
                </c:pt>
              </c:numCache>
            </c:numRef>
          </c:val>
          <c:smooth val="0"/>
          <c:extLst>
            <c:ext xmlns:c16="http://schemas.microsoft.com/office/drawing/2014/chart" uri="{C3380CC4-5D6E-409C-BE32-E72D297353CC}">
              <c16:uniqueId val="{00000003-E4A7-49A5-AED6-4AE58B8B5781}"/>
            </c:ext>
          </c:extLst>
        </c:ser>
        <c:ser>
          <c:idx val="4"/>
          <c:order val="4"/>
          <c:tx>
            <c:strRef>
              <c:f>'Figure 4'!$A$7</c:f>
              <c:strCache>
                <c:ptCount val="1"/>
                <c:pt idx="0">
                  <c:v>Management commercial opérationnel (BTS)</c:v>
                </c:pt>
              </c:strCache>
            </c:strRef>
          </c:tx>
          <c:spPr>
            <a:ln w="34925" cap="rnd">
              <a:solidFill>
                <a:schemeClr val="accent5"/>
              </a:solidFill>
              <a:round/>
            </a:ln>
            <a:effectLst/>
          </c:spPr>
          <c:marker>
            <c:symbol val="none"/>
          </c:marker>
          <c:dPt>
            <c:idx val="15"/>
            <c:marker>
              <c:symbol val="none"/>
            </c:marker>
            <c:bubble3D val="0"/>
            <c:extLst>
              <c:ext xmlns:c16="http://schemas.microsoft.com/office/drawing/2014/chart" uri="{C3380CC4-5D6E-409C-BE32-E72D297353CC}">
                <c16:uniqueId val="{00000005-8D95-42CF-9C2A-E0ABA05EFD39}"/>
              </c:ext>
            </c:extLst>
          </c:dPt>
          <c:dPt>
            <c:idx val="16"/>
            <c:marker>
              <c:symbol val="diamond"/>
              <c:size val="10"/>
              <c:spPr>
                <a:solidFill>
                  <a:schemeClr val="accent5"/>
                </a:solidFill>
                <a:ln w="9525">
                  <a:solidFill>
                    <a:schemeClr val="accent5"/>
                  </a:solidFill>
                </a:ln>
                <a:effectLst/>
              </c:spPr>
            </c:marker>
            <c:bubble3D val="0"/>
            <c:extLst>
              <c:ext xmlns:c16="http://schemas.microsoft.com/office/drawing/2014/chart" uri="{C3380CC4-5D6E-409C-BE32-E72D297353CC}">
                <c16:uniqueId val="{0000000D-D7D4-4F54-A173-D47448ED117F}"/>
              </c:ext>
            </c:extLst>
          </c:dPt>
          <c:cat>
            <c:strRef>
              <c:f>'Figure 4'!$D$2:$U$2</c:f>
              <c:strCache>
                <c:ptCount val="18"/>
                <c:pt idx="0">
                  <c:v>Dernière session</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'Figure 4'!$D$7:$U$7</c:f>
              <c:numCache>
                <c:formatCode>General</c:formatCode>
                <c:ptCount val="18"/>
                <c:pt idx="1">
                  <c:v>648</c:v>
                </c:pt>
                <c:pt idx="2">
                  <c:v>674</c:v>
                </c:pt>
                <c:pt idx="3">
                  <c:v>605</c:v>
                </c:pt>
                <c:pt idx="4">
                  <c:v>597</c:v>
                </c:pt>
                <c:pt idx="5">
                  <c:v>577</c:v>
                </c:pt>
                <c:pt idx="6">
                  <c:v>744</c:v>
                </c:pt>
                <c:pt idx="7">
                  <c:v>736</c:v>
                </c:pt>
                <c:pt idx="8">
                  <c:v>902</c:v>
                </c:pt>
                <c:pt idx="9">
                  <c:v>963</c:v>
                </c:pt>
                <c:pt idx="10">
                  <c:v>1000</c:v>
                </c:pt>
                <c:pt idx="11">
                  <c:v>1054</c:v>
                </c:pt>
                <c:pt idx="12">
                  <c:v>1032</c:v>
                </c:pt>
                <c:pt idx="13">
                  <c:v>1029</c:v>
                </c:pt>
                <c:pt idx="14">
                  <c:v>1114</c:v>
                </c:pt>
                <c:pt idx="15">
                  <c:v>1085</c:v>
                </c:pt>
                <c:pt idx="16">
                  <c:v>785</c:v>
                </c:pt>
                <c:pt idx="17">
                  <c:v>727</c:v>
                </c:pt>
              </c:numCache>
            </c:numRef>
          </c:val>
          <c:smooth val="0"/>
          <c:extLst>
            <c:ext xmlns:c16="http://schemas.microsoft.com/office/drawing/2014/chart" uri="{C3380CC4-5D6E-409C-BE32-E72D297353CC}">
              <c16:uniqueId val="{00000004-E4A7-49A5-AED6-4AE58B8B5781}"/>
            </c:ext>
          </c:extLst>
        </c:ser>
        <c:ser>
          <c:idx val="5"/>
          <c:order val="5"/>
          <c:tx>
            <c:strRef>
              <c:f>'Figure 4'!$A$8</c:f>
              <c:strCache>
                <c:ptCount val="1"/>
                <c:pt idx="0">
                  <c:v>BTS support à l'action managériale (BTS)</c:v>
                </c:pt>
              </c:strCache>
            </c:strRef>
          </c:tx>
          <c:spPr>
            <a:ln w="34925" cap="rnd">
              <a:solidFill>
                <a:schemeClr val="accent6"/>
              </a:solidFill>
              <a:round/>
            </a:ln>
            <a:effectLst/>
          </c:spPr>
          <c:marker>
            <c:symbol val="none"/>
          </c:marker>
          <c:dPt>
            <c:idx val="4"/>
            <c:marker>
              <c:symbol val="none"/>
            </c:marker>
            <c:bubble3D val="0"/>
            <c:extLst xmlns:c15="http://schemas.microsoft.com/office/drawing/2012/chart">
              <c:ext xmlns:c16="http://schemas.microsoft.com/office/drawing/2014/chart" uri="{C3380CC4-5D6E-409C-BE32-E72D297353CC}">
                <c16:uniqueId val="{00000000-8D95-42CF-9C2A-E0ABA05EFD39}"/>
              </c:ext>
            </c:extLst>
          </c:dPt>
          <c:dPt>
            <c:idx val="5"/>
            <c:marker>
              <c:symbol val="diamond"/>
              <c:size val="10"/>
              <c:spPr>
                <a:solidFill>
                  <a:schemeClr val="accent6"/>
                </a:solidFill>
                <a:ln w="9525">
                  <a:solidFill>
                    <a:schemeClr val="accent6"/>
                  </a:solidFill>
                </a:ln>
                <a:effectLst/>
              </c:spPr>
            </c:marker>
            <c:bubble3D val="0"/>
            <c:extLst>
              <c:ext xmlns:c16="http://schemas.microsoft.com/office/drawing/2014/chart" uri="{C3380CC4-5D6E-409C-BE32-E72D297353CC}">
                <c16:uniqueId val="{00000008-D7D4-4F54-A173-D47448ED117F}"/>
              </c:ext>
            </c:extLst>
          </c:dPt>
          <c:dPt>
            <c:idx val="14"/>
            <c:marker>
              <c:symbol val="none"/>
            </c:marker>
            <c:bubble3D val="0"/>
            <c:extLst xmlns:c15="http://schemas.microsoft.com/office/drawing/2012/chart">
              <c:ext xmlns:c16="http://schemas.microsoft.com/office/drawing/2014/chart" uri="{C3380CC4-5D6E-409C-BE32-E72D297353CC}">
                <c16:uniqueId val="{00000003-8D95-42CF-9C2A-E0ABA05EFD39}"/>
              </c:ext>
            </c:extLst>
          </c:dPt>
          <c:dPt>
            <c:idx val="15"/>
            <c:marker>
              <c:symbol val="diamond"/>
              <c:size val="10"/>
              <c:spPr>
                <a:solidFill>
                  <a:schemeClr val="accent6"/>
                </a:solidFill>
                <a:ln w="9525">
                  <a:solidFill>
                    <a:schemeClr val="accent6"/>
                  </a:solidFill>
                </a:ln>
                <a:effectLst/>
              </c:spPr>
            </c:marker>
            <c:bubble3D val="0"/>
            <c:extLst>
              <c:ext xmlns:c16="http://schemas.microsoft.com/office/drawing/2014/chart" uri="{C3380CC4-5D6E-409C-BE32-E72D297353CC}">
                <c16:uniqueId val="{0000000C-D7D4-4F54-A173-D47448ED117F}"/>
              </c:ext>
            </c:extLst>
          </c:dPt>
          <c:cat>
            <c:strRef>
              <c:f>'Figure 4'!$D$2:$U$2</c:f>
              <c:strCache>
                <c:ptCount val="18"/>
                <c:pt idx="0">
                  <c:v>Dernière session</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'Figure 4'!$D$8:$U$8</c:f>
              <c:numCache>
                <c:formatCode>General</c:formatCode>
                <c:ptCount val="18"/>
                <c:pt idx="1">
                  <c:v>2000</c:v>
                </c:pt>
                <c:pt idx="2">
                  <c:v>1817</c:v>
                </c:pt>
                <c:pt idx="3">
                  <c:v>1723</c:v>
                </c:pt>
                <c:pt idx="4">
                  <c:v>2495</c:v>
                </c:pt>
                <c:pt idx="5">
                  <c:v>691</c:v>
                </c:pt>
                <c:pt idx="6">
                  <c:v>689</c:v>
                </c:pt>
                <c:pt idx="7">
                  <c:v>743</c:v>
                </c:pt>
                <c:pt idx="8">
                  <c:v>833</c:v>
                </c:pt>
                <c:pt idx="9">
                  <c:v>818</c:v>
                </c:pt>
                <c:pt idx="10">
                  <c:v>835</c:v>
                </c:pt>
                <c:pt idx="11">
                  <c:v>838</c:v>
                </c:pt>
                <c:pt idx="12">
                  <c:v>749</c:v>
                </c:pt>
                <c:pt idx="13">
                  <c:v>757</c:v>
                </c:pt>
                <c:pt idx="14">
                  <c:v>886</c:v>
                </c:pt>
                <c:pt idx="15">
                  <c:v>433</c:v>
                </c:pt>
                <c:pt idx="16">
                  <c:v>497</c:v>
                </c:pt>
                <c:pt idx="17">
                  <c:v>450</c:v>
                </c:pt>
              </c:numCache>
            </c:numRef>
          </c:val>
          <c:smooth val="0"/>
          <c:extLst xmlns:c15="http://schemas.microsoft.com/office/drawing/2012/chart">
            <c:ext xmlns:c16="http://schemas.microsoft.com/office/drawing/2014/chart" uri="{C3380CC4-5D6E-409C-BE32-E72D297353CC}">
              <c16:uniqueId val="{00000005-E4A7-49A5-AED6-4AE58B8B5781}"/>
            </c:ext>
          </c:extLst>
        </c:ser>
        <c:ser>
          <c:idx val="6"/>
          <c:order val="6"/>
          <c:tx>
            <c:strRef>
              <c:f>'Figure 4'!$A$9</c:f>
              <c:strCache>
                <c:ptCount val="1"/>
                <c:pt idx="0">
                  <c:v>Gestion-administration (bac pro)</c:v>
                </c:pt>
              </c:strCache>
            </c:strRef>
          </c:tx>
          <c:spPr>
            <a:ln w="28575" cap="rnd">
              <a:solidFill>
                <a:schemeClr val="bg1">
                  <a:lumMod val="65000"/>
                </a:schemeClr>
              </a:solidFill>
              <a:round/>
            </a:ln>
            <a:effectLst/>
          </c:spPr>
          <c:marker>
            <c:symbol val="none"/>
          </c:marker>
          <c:dPt>
            <c:idx val="10"/>
            <c:marker>
              <c:symbol val="diamond"/>
              <c:size val="10"/>
              <c:spPr>
                <a:solidFill>
                  <a:schemeClr val="bg1">
                    <a:lumMod val="65000"/>
                  </a:schemeClr>
                </a:solidFill>
                <a:ln w="9525">
                  <a:noFill/>
                </a:ln>
                <a:effectLst/>
              </c:spPr>
            </c:marker>
            <c:bubble3D val="0"/>
            <c:extLst>
              <c:ext xmlns:c16="http://schemas.microsoft.com/office/drawing/2014/chart" uri="{C3380CC4-5D6E-409C-BE32-E72D297353CC}">
                <c16:uniqueId val="{00000008-9F05-45F0-9A0E-AB74E924B7C8}"/>
              </c:ext>
            </c:extLst>
          </c:dPt>
          <c:cat>
            <c:strRef>
              <c:f>'Figure 4'!$D$2:$U$2</c:f>
              <c:strCache>
                <c:ptCount val="18"/>
                <c:pt idx="0">
                  <c:v>Dernière session</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'Figure 4'!$D$9:$U$9</c:f>
              <c:numCache>
                <c:formatCode>General</c:formatCode>
                <c:ptCount val="18"/>
                <c:pt idx="0">
                  <c:v>2022</c:v>
                </c:pt>
                <c:pt idx="1">
                  <c:v>1419</c:v>
                </c:pt>
                <c:pt idx="2">
                  <c:v>1541</c:v>
                </c:pt>
                <c:pt idx="3">
                  <c:v>1435</c:v>
                </c:pt>
                <c:pt idx="4">
                  <c:v>1338</c:v>
                </c:pt>
                <c:pt idx="5">
                  <c:v>1243</c:v>
                </c:pt>
                <c:pt idx="6">
                  <c:v>1222</c:v>
                </c:pt>
                <c:pt idx="7">
                  <c:v>1035</c:v>
                </c:pt>
                <c:pt idx="8">
                  <c:v>1029</c:v>
                </c:pt>
                <c:pt idx="9">
                  <c:v>994</c:v>
                </c:pt>
                <c:pt idx="10">
                  <c:v>459</c:v>
                </c:pt>
                <c:pt idx="11">
                  <c:v>570</c:v>
                </c:pt>
                <c:pt idx="12">
                  <c:v>481</c:v>
                </c:pt>
                <c:pt idx="13">
                  <c:v>454</c:v>
                </c:pt>
                <c:pt idx="14">
                  <c:v>358</c:v>
                </c:pt>
                <c:pt idx="15">
                  <c:v>253</c:v>
                </c:pt>
                <c:pt idx="16">
                  <c:v>225</c:v>
                </c:pt>
                <c:pt idx="17">
                  <c:v>247</c:v>
                </c:pt>
              </c:numCache>
            </c:numRef>
          </c:val>
          <c:smooth val="0"/>
          <c:extLst xmlns:c15="http://schemas.microsoft.com/office/drawing/2012/chart">
            <c:ext xmlns:c16="http://schemas.microsoft.com/office/drawing/2014/chart" uri="{C3380CC4-5D6E-409C-BE32-E72D297353CC}">
              <c16:uniqueId val="{00000006-E4A7-49A5-AED6-4AE58B8B5781}"/>
            </c:ext>
          </c:extLst>
        </c:ser>
        <c:dLbls>
          <c:showLegendKey val="0"/>
          <c:showVal val="0"/>
          <c:showCatName val="0"/>
          <c:showSerName val="0"/>
          <c:showPercent val="0"/>
          <c:showBubbleSize val="0"/>
        </c:dLbls>
        <c:smooth val="0"/>
        <c:axId val="706306960"/>
        <c:axId val="706307944"/>
        <c:extLst/>
      </c:lineChart>
      <c:catAx>
        <c:axId val="70630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6307944"/>
        <c:crosses val="autoZero"/>
        <c:auto val="1"/>
        <c:lblAlgn val="ctr"/>
        <c:lblOffset val="100"/>
        <c:noMultiLvlLbl val="0"/>
      </c:catAx>
      <c:valAx>
        <c:axId val="7063079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630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5'!$A$3</c:f>
              <c:strCache>
                <c:ptCount val="1"/>
                <c:pt idx="0">
                  <c:v>BP</c:v>
                </c:pt>
              </c:strCache>
            </c:strRef>
          </c:tx>
          <c:spPr>
            <a:ln w="34925" cap="rnd">
              <a:solidFill>
                <a:schemeClr val="accent1"/>
              </a:solidFill>
              <a:round/>
            </a:ln>
            <a:effectLst/>
          </c:spPr>
          <c:marker>
            <c:symbol val="none"/>
          </c:marker>
          <c:cat>
            <c:numRef>
              <c:f>'figure 5'!$B$2:$R$2</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5'!$B$3:$R$3</c:f>
              <c:numCache>
                <c:formatCode>General</c:formatCode>
                <c:ptCount val="17"/>
                <c:pt idx="0">
                  <c:v>46.7</c:v>
                </c:pt>
                <c:pt idx="1">
                  <c:v>45.8</c:v>
                </c:pt>
                <c:pt idx="2">
                  <c:v>50.1</c:v>
                </c:pt>
                <c:pt idx="3">
                  <c:v>50.4</c:v>
                </c:pt>
                <c:pt idx="4">
                  <c:v>49</c:v>
                </c:pt>
                <c:pt idx="5">
                  <c:v>50.6</c:v>
                </c:pt>
                <c:pt idx="6">
                  <c:v>50.1</c:v>
                </c:pt>
                <c:pt idx="7">
                  <c:v>51.6</c:v>
                </c:pt>
                <c:pt idx="8">
                  <c:v>48.4</c:v>
                </c:pt>
                <c:pt idx="9">
                  <c:v>51.2</c:v>
                </c:pt>
                <c:pt idx="10">
                  <c:v>47.1</c:v>
                </c:pt>
                <c:pt idx="11">
                  <c:v>54.4</c:v>
                </c:pt>
                <c:pt idx="12">
                  <c:v>52.8</c:v>
                </c:pt>
                <c:pt idx="13">
                  <c:v>53.3</c:v>
                </c:pt>
                <c:pt idx="14">
                  <c:v>52.1</c:v>
                </c:pt>
                <c:pt idx="15">
                  <c:v>48.5</c:v>
                </c:pt>
                <c:pt idx="16">
                  <c:v>53.4</c:v>
                </c:pt>
              </c:numCache>
            </c:numRef>
          </c:val>
          <c:smooth val="0"/>
          <c:extLst>
            <c:ext xmlns:c16="http://schemas.microsoft.com/office/drawing/2014/chart" uri="{C3380CC4-5D6E-409C-BE32-E72D297353CC}">
              <c16:uniqueId val="{00000000-BCE7-4ECF-8892-3412F1A483BB}"/>
            </c:ext>
          </c:extLst>
        </c:ser>
        <c:ser>
          <c:idx val="1"/>
          <c:order val="1"/>
          <c:tx>
            <c:strRef>
              <c:f>'figure 5'!$A$4</c:f>
              <c:strCache>
                <c:ptCount val="1"/>
                <c:pt idx="0">
                  <c:v>BP coiffure</c:v>
                </c:pt>
              </c:strCache>
            </c:strRef>
          </c:tx>
          <c:spPr>
            <a:ln w="19050" cap="rnd">
              <a:gradFill>
                <a:gsLst>
                  <a:gs pos="0">
                    <a:schemeClr val="accent1"/>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dash"/>
              <a:round/>
            </a:ln>
            <a:effectLst/>
          </c:spPr>
          <c:marker>
            <c:symbol val="none"/>
          </c:marker>
          <c:cat>
            <c:numRef>
              <c:f>'figure 5'!$B$2:$R$2</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5'!$B$4:$R$4</c:f>
              <c:numCache>
                <c:formatCode>General</c:formatCode>
                <c:ptCount val="17"/>
                <c:pt idx="0">
                  <c:v>43.1</c:v>
                </c:pt>
                <c:pt idx="1">
                  <c:v>42.6</c:v>
                </c:pt>
                <c:pt idx="2">
                  <c:v>46.2</c:v>
                </c:pt>
                <c:pt idx="3">
                  <c:v>46.2</c:v>
                </c:pt>
                <c:pt idx="4">
                  <c:v>44</c:v>
                </c:pt>
                <c:pt idx="5">
                  <c:v>47</c:v>
                </c:pt>
                <c:pt idx="6">
                  <c:v>46.2</c:v>
                </c:pt>
                <c:pt idx="7">
                  <c:v>45.6</c:v>
                </c:pt>
                <c:pt idx="8">
                  <c:v>41.3</c:v>
                </c:pt>
                <c:pt idx="9">
                  <c:v>46.2</c:v>
                </c:pt>
                <c:pt idx="10">
                  <c:v>43.1</c:v>
                </c:pt>
                <c:pt idx="11">
                  <c:v>45.6</c:v>
                </c:pt>
                <c:pt idx="12">
                  <c:v>46.2</c:v>
                </c:pt>
                <c:pt idx="13">
                  <c:v>47.5</c:v>
                </c:pt>
                <c:pt idx="14">
                  <c:v>46.4</c:v>
                </c:pt>
                <c:pt idx="15">
                  <c:v>43.4</c:v>
                </c:pt>
                <c:pt idx="16">
                  <c:v>49.7</c:v>
                </c:pt>
              </c:numCache>
            </c:numRef>
          </c:val>
          <c:smooth val="0"/>
          <c:extLst>
            <c:ext xmlns:c16="http://schemas.microsoft.com/office/drawing/2014/chart" uri="{C3380CC4-5D6E-409C-BE32-E72D297353CC}">
              <c16:uniqueId val="{00000001-BCE7-4ECF-8892-3412F1A483BB}"/>
            </c:ext>
          </c:extLst>
        </c:ser>
        <c:ser>
          <c:idx val="2"/>
          <c:order val="2"/>
          <c:tx>
            <c:strRef>
              <c:f>'figure 5'!$A$5</c:f>
              <c:strCache>
                <c:ptCount val="1"/>
                <c:pt idx="0">
                  <c:v>BTS</c:v>
                </c:pt>
              </c:strCache>
            </c:strRef>
          </c:tx>
          <c:spPr>
            <a:ln w="34925" cap="rnd">
              <a:solidFill>
                <a:schemeClr val="accent3"/>
              </a:solidFill>
              <a:round/>
            </a:ln>
            <a:effectLst/>
          </c:spPr>
          <c:marker>
            <c:symbol val="none"/>
          </c:marker>
          <c:cat>
            <c:numRef>
              <c:f>'figure 5'!$B$2:$R$2</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5'!$B$5:$R$5</c:f>
              <c:numCache>
                <c:formatCode>General</c:formatCode>
                <c:ptCount val="17"/>
                <c:pt idx="0">
                  <c:v>57.7</c:v>
                </c:pt>
                <c:pt idx="1">
                  <c:v>59.7</c:v>
                </c:pt>
                <c:pt idx="2">
                  <c:v>61.3</c:v>
                </c:pt>
                <c:pt idx="3">
                  <c:v>65.099999999999994</c:v>
                </c:pt>
                <c:pt idx="4">
                  <c:v>63.8</c:v>
                </c:pt>
                <c:pt idx="5">
                  <c:v>63.1</c:v>
                </c:pt>
                <c:pt idx="6">
                  <c:v>62.7</c:v>
                </c:pt>
                <c:pt idx="7">
                  <c:v>64.900000000000006</c:v>
                </c:pt>
                <c:pt idx="8">
                  <c:v>66.599999999999994</c:v>
                </c:pt>
                <c:pt idx="9">
                  <c:v>67.900000000000006</c:v>
                </c:pt>
                <c:pt idx="10">
                  <c:v>68.2</c:v>
                </c:pt>
                <c:pt idx="11">
                  <c:v>68.8</c:v>
                </c:pt>
                <c:pt idx="12">
                  <c:v>67.7</c:v>
                </c:pt>
                <c:pt idx="13">
                  <c:v>69.5</c:v>
                </c:pt>
                <c:pt idx="14">
                  <c:v>67.599999999999994</c:v>
                </c:pt>
                <c:pt idx="15">
                  <c:v>66.2</c:v>
                </c:pt>
                <c:pt idx="16">
                  <c:v>65.099999999999994</c:v>
                </c:pt>
              </c:numCache>
            </c:numRef>
          </c:val>
          <c:smooth val="0"/>
          <c:extLst>
            <c:ext xmlns:c16="http://schemas.microsoft.com/office/drawing/2014/chart" uri="{C3380CC4-5D6E-409C-BE32-E72D297353CC}">
              <c16:uniqueId val="{00000002-BCE7-4ECF-8892-3412F1A483BB}"/>
            </c:ext>
          </c:extLst>
        </c:ser>
        <c:ser>
          <c:idx val="3"/>
          <c:order val="3"/>
          <c:tx>
            <c:strRef>
              <c:f>'figure 5'!$A$6</c:f>
              <c:strCache>
                <c:ptCount val="1"/>
                <c:pt idx="0">
                  <c:v>Baccalauréat professionnel</c:v>
                </c:pt>
              </c:strCache>
            </c:strRef>
          </c:tx>
          <c:spPr>
            <a:ln w="34925" cap="rnd">
              <a:solidFill>
                <a:schemeClr val="accent4"/>
              </a:solidFill>
              <a:round/>
            </a:ln>
            <a:effectLst/>
          </c:spPr>
          <c:marker>
            <c:symbol val="none"/>
          </c:marker>
          <c:cat>
            <c:numRef>
              <c:f>'figure 5'!$B$2:$R$2</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5'!$B$6:$R$6</c:f>
              <c:numCache>
                <c:formatCode>General</c:formatCode>
                <c:ptCount val="17"/>
                <c:pt idx="0">
                  <c:v>69</c:v>
                </c:pt>
                <c:pt idx="1">
                  <c:v>72.900000000000006</c:v>
                </c:pt>
                <c:pt idx="2">
                  <c:v>74.099999999999994</c:v>
                </c:pt>
                <c:pt idx="3">
                  <c:v>76.599999999999994</c:v>
                </c:pt>
                <c:pt idx="4">
                  <c:v>77</c:v>
                </c:pt>
                <c:pt idx="5">
                  <c:v>78.2</c:v>
                </c:pt>
                <c:pt idx="6">
                  <c:v>77.7</c:v>
                </c:pt>
                <c:pt idx="7">
                  <c:v>79.2</c:v>
                </c:pt>
                <c:pt idx="8">
                  <c:v>80.7</c:v>
                </c:pt>
                <c:pt idx="9">
                  <c:v>80</c:v>
                </c:pt>
                <c:pt idx="10">
                  <c:v>82.2</c:v>
                </c:pt>
                <c:pt idx="11">
                  <c:v>81.099999999999994</c:v>
                </c:pt>
                <c:pt idx="12">
                  <c:v>82.6</c:v>
                </c:pt>
                <c:pt idx="13">
                  <c:v>82.8</c:v>
                </c:pt>
                <c:pt idx="14">
                  <c:v>83.4</c:v>
                </c:pt>
                <c:pt idx="15">
                  <c:v>83.1</c:v>
                </c:pt>
                <c:pt idx="16">
                  <c:v>83.9</c:v>
                </c:pt>
              </c:numCache>
            </c:numRef>
          </c:val>
          <c:smooth val="0"/>
          <c:extLst>
            <c:ext xmlns:c16="http://schemas.microsoft.com/office/drawing/2014/chart" uri="{C3380CC4-5D6E-409C-BE32-E72D297353CC}">
              <c16:uniqueId val="{00000003-BCE7-4ECF-8892-3412F1A483BB}"/>
            </c:ext>
          </c:extLst>
        </c:ser>
        <c:ser>
          <c:idx val="4"/>
          <c:order val="4"/>
          <c:tx>
            <c:strRef>
              <c:f>'figure 5'!$A$7</c:f>
              <c:strCache>
                <c:ptCount val="1"/>
                <c:pt idx="0">
                  <c:v>CAP</c:v>
                </c:pt>
              </c:strCache>
            </c:strRef>
          </c:tx>
          <c:spPr>
            <a:ln w="34925" cap="rnd">
              <a:solidFill>
                <a:schemeClr val="accent6">
                  <a:lumMod val="75000"/>
                </a:schemeClr>
              </a:solidFill>
              <a:round/>
            </a:ln>
            <a:effectLst/>
          </c:spPr>
          <c:marker>
            <c:symbol val="none"/>
          </c:marker>
          <c:cat>
            <c:numRef>
              <c:f>'figure 5'!$B$2:$R$2</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5'!$B$7:$R$7</c:f>
              <c:numCache>
                <c:formatCode>General</c:formatCode>
                <c:ptCount val="17"/>
                <c:pt idx="0">
                  <c:v>70.7</c:v>
                </c:pt>
                <c:pt idx="1">
                  <c:v>74.2</c:v>
                </c:pt>
                <c:pt idx="2">
                  <c:v>73.900000000000006</c:v>
                </c:pt>
                <c:pt idx="3">
                  <c:v>75.7</c:v>
                </c:pt>
                <c:pt idx="4">
                  <c:v>74.5</c:v>
                </c:pt>
                <c:pt idx="5">
                  <c:v>73.5</c:v>
                </c:pt>
                <c:pt idx="6">
                  <c:v>76.599999999999994</c:v>
                </c:pt>
                <c:pt idx="7">
                  <c:v>76.3</c:v>
                </c:pt>
                <c:pt idx="8">
                  <c:v>74</c:v>
                </c:pt>
                <c:pt idx="9">
                  <c:v>76.900000000000006</c:v>
                </c:pt>
                <c:pt idx="10">
                  <c:v>76.900000000000006</c:v>
                </c:pt>
                <c:pt idx="11">
                  <c:v>75.099999999999994</c:v>
                </c:pt>
                <c:pt idx="12">
                  <c:v>77</c:v>
                </c:pt>
                <c:pt idx="13">
                  <c:v>73.8</c:v>
                </c:pt>
                <c:pt idx="14">
                  <c:v>75.3</c:v>
                </c:pt>
                <c:pt idx="15">
                  <c:v>75.900000000000006</c:v>
                </c:pt>
                <c:pt idx="16">
                  <c:v>75.400000000000006</c:v>
                </c:pt>
              </c:numCache>
            </c:numRef>
          </c:val>
          <c:smooth val="0"/>
          <c:extLst>
            <c:ext xmlns:c16="http://schemas.microsoft.com/office/drawing/2014/chart" uri="{C3380CC4-5D6E-409C-BE32-E72D297353CC}">
              <c16:uniqueId val="{00000004-BCE7-4ECF-8892-3412F1A483BB}"/>
            </c:ext>
          </c:extLst>
        </c:ser>
        <c:ser>
          <c:idx val="5"/>
          <c:order val="5"/>
          <c:tx>
            <c:strRef>
              <c:f>'figure 5'!$A$8</c:f>
              <c:strCache>
                <c:ptCount val="1"/>
                <c:pt idx="0">
                  <c:v>CAP petite enfance</c:v>
                </c:pt>
              </c:strCache>
            </c:strRef>
          </c:tx>
          <c:spPr>
            <a:ln w="28575" cap="rnd">
              <a:gradFill>
                <a:gsLst>
                  <a:gs pos="3000">
                    <a:schemeClr val="accent6">
                      <a:lumMod val="7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dash"/>
              <a:round/>
            </a:ln>
            <a:effectLst/>
          </c:spPr>
          <c:marker>
            <c:symbol val="none"/>
          </c:marker>
          <c:cat>
            <c:numRef>
              <c:f>'figure 5'!$B$2:$R$2</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5'!$B$8:$R$8</c:f>
              <c:numCache>
                <c:formatCode>General</c:formatCode>
                <c:ptCount val="17"/>
                <c:pt idx="0">
                  <c:v>67.400000000000006</c:v>
                </c:pt>
                <c:pt idx="1">
                  <c:v>70.7</c:v>
                </c:pt>
                <c:pt idx="2">
                  <c:v>71.2</c:v>
                </c:pt>
                <c:pt idx="3">
                  <c:v>73.7</c:v>
                </c:pt>
                <c:pt idx="4">
                  <c:v>72.2</c:v>
                </c:pt>
                <c:pt idx="5">
                  <c:v>72.2</c:v>
                </c:pt>
                <c:pt idx="6">
                  <c:v>74.2</c:v>
                </c:pt>
                <c:pt idx="7">
                  <c:v>74.5</c:v>
                </c:pt>
                <c:pt idx="8">
                  <c:v>72.2</c:v>
                </c:pt>
                <c:pt idx="9">
                  <c:v>75.2</c:v>
                </c:pt>
                <c:pt idx="10">
                  <c:v>74.7</c:v>
                </c:pt>
                <c:pt idx="11">
                  <c:v>73.7</c:v>
                </c:pt>
                <c:pt idx="12">
                  <c:v>76.099999999999994</c:v>
                </c:pt>
                <c:pt idx="13">
                  <c:v>72</c:v>
                </c:pt>
                <c:pt idx="14">
                  <c:v>73.099999999999994</c:v>
                </c:pt>
                <c:pt idx="15">
                  <c:v>73.8</c:v>
                </c:pt>
                <c:pt idx="16">
                  <c:v>73.8</c:v>
                </c:pt>
              </c:numCache>
            </c:numRef>
          </c:val>
          <c:smooth val="0"/>
          <c:extLst>
            <c:ext xmlns:c16="http://schemas.microsoft.com/office/drawing/2014/chart" uri="{C3380CC4-5D6E-409C-BE32-E72D297353CC}">
              <c16:uniqueId val="{00000005-BCE7-4ECF-8892-3412F1A483BB}"/>
            </c:ext>
          </c:extLst>
        </c:ser>
        <c:ser>
          <c:idx val="6"/>
          <c:order val="6"/>
          <c:tx>
            <c:strRef>
              <c:f>'figure 5'!$A$9</c:f>
              <c:strCache>
                <c:ptCount val="1"/>
                <c:pt idx="0">
                  <c:v>diplômes d'éducateurs</c:v>
                </c:pt>
              </c:strCache>
            </c:strRef>
          </c:tx>
          <c:spPr>
            <a:ln w="34925" cap="rnd">
              <a:solidFill>
                <a:schemeClr val="tx1"/>
              </a:solidFill>
              <a:round/>
            </a:ln>
            <a:effectLst/>
          </c:spPr>
          <c:marker>
            <c:symbol val="none"/>
          </c:marker>
          <c:cat>
            <c:numRef>
              <c:f>'figure 5'!$B$2:$R$2</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5'!$B$9:$R$9</c:f>
              <c:numCache>
                <c:formatCode>General</c:formatCode>
                <c:ptCount val="17"/>
                <c:pt idx="0">
                  <c:v>41.7</c:v>
                </c:pt>
                <c:pt idx="1">
                  <c:v>45.8</c:v>
                </c:pt>
                <c:pt idx="2">
                  <c:v>47.5</c:v>
                </c:pt>
                <c:pt idx="3">
                  <c:v>53.1</c:v>
                </c:pt>
                <c:pt idx="4">
                  <c:v>54</c:v>
                </c:pt>
                <c:pt idx="5">
                  <c:v>52.9</c:v>
                </c:pt>
                <c:pt idx="6">
                  <c:v>56.4</c:v>
                </c:pt>
                <c:pt idx="7">
                  <c:v>54.1</c:v>
                </c:pt>
                <c:pt idx="8">
                  <c:v>54.9</c:v>
                </c:pt>
                <c:pt idx="9">
                  <c:v>56.1</c:v>
                </c:pt>
                <c:pt idx="10">
                  <c:v>57.4</c:v>
                </c:pt>
                <c:pt idx="11">
                  <c:v>62.3</c:v>
                </c:pt>
                <c:pt idx="12">
                  <c:v>62.1</c:v>
                </c:pt>
                <c:pt idx="13">
                  <c:v>63.6</c:v>
                </c:pt>
                <c:pt idx="14">
                  <c:v>64.099999999999994</c:v>
                </c:pt>
                <c:pt idx="15">
                  <c:v>62.9</c:v>
                </c:pt>
                <c:pt idx="16">
                  <c:v>66.400000000000006</c:v>
                </c:pt>
              </c:numCache>
            </c:numRef>
          </c:val>
          <c:smooth val="0"/>
          <c:extLst>
            <c:ext xmlns:c16="http://schemas.microsoft.com/office/drawing/2014/chart" uri="{C3380CC4-5D6E-409C-BE32-E72D297353CC}">
              <c16:uniqueId val="{00000006-BCE7-4ECF-8892-3412F1A483BB}"/>
            </c:ext>
          </c:extLst>
        </c:ser>
        <c:ser>
          <c:idx val="7"/>
          <c:order val="7"/>
          <c:tx>
            <c:strRef>
              <c:f>'figure 5'!$A$10</c:f>
              <c:strCache>
                <c:ptCount val="1"/>
                <c:pt idx="0">
                  <c:v>DEES</c:v>
                </c:pt>
              </c:strCache>
            </c:strRef>
          </c:tx>
          <c:spPr>
            <a:ln w="28575" cap="rnd">
              <a:gradFill>
                <a:gsLst>
                  <a:gs pos="0">
                    <a:schemeClr val="tx1"/>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dash"/>
              <a:round/>
            </a:ln>
            <a:effectLst/>
          </c:spPr>
          <c:marker>
            <c:symbol val="none"/>
          </c:marker>
          <c:cat>
            <c:numRef>
              <c:f>'figure 5'!$B$2:$R$2</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5'!$B$10:$R$10</c:f>
              <c:numCache>
                <c:formatCode>General</c:formatCode>
                <c:ptCount val="17"/>
                <c:pt idx="0">
                  <c:v>41.7</c:v>
                </c:pt>
                <c:pt idx="1">
                  <c:v>45.8</c:v>
                </c:pt>
                <c:pt idx="2">
                  <c:v>47.8</c:v>
                </c:pt>
                <c:pt idx="3">
                  <c:v>53.1</c:v>
                </c:pt>
                <c:pt idx="4">
                  <c:v>54.2</c:v>
                </c:pt>
                <c:pt idx="5">
                  <c:v>52.7</c:v>
                </c:pt>
                <c:pt idx="6">
                  <c:v>56.1</c:v>
                </c:pt>
                <c:pt idx="7">
                  <c:v>52.9</c:v>
                </c:pt>
                <c:pt idx="8">
                  <c:v>54.5</c:v>
                </c:pt>
                <c:pt idx="9">
                  <c:v>55.3</c:v>
                </c:pt>
                <c:pt idx="10">
                  <c:v>56.1</c:v>
                </c:pt>
                <c:pt idx="11">
                  <c:v>62.4</c:v>
                </c:pt>
                <c:pt idx="12">
                  <c:v>61.7</c:v>
                </c:pt>
                <c:pt idx="13">
                  <c:v>63.4</c:v>
                </c:pt>
                <c:pt idx="14">
                  <c:v>63.5</c:v>
                </c:pt>
                <c:pt idx="15">
                  <c:v>61.9</c:v>
                </c:pt>
                <c:pt idx="16">
                  <c:v>66.099999999999994</c:v>
                </c:pt>
              </c:numCache>
            </c:numRef>
          </c:val>
          <c:smooth val="0"/>
          <c:extLst>
            <c:ext xmlns:c16="http://schemas.microsoft.com/office/drawing/2014/chart" uri="{C3380CC4-5D6E-409C-BE32-E72D297353CC}">
              <c16:uniqueId val="{00000007-BCE7-4ECF-8892-3412F1A483BB}"/>
            </c:ext>
          </c:extLst>
        </c:ser>
        <c:ser>
          <c:idx val="8"/>
          <c:order val="8"/>
          <c:tx>
            <c:strRef>
              <c:f>'figure 5'!$A$11</c:f>
              <c:strCache>
                <c:ptCount val="1"/>
                <c:pt idx="0">
                  <c:v>DEME</c:v>
                </c:pt>
              </c:strCache>
            </c:strRef>
          </c:tx>
          <c:spPr>
            <a:ln w="28575" cap="rnd">
              <a:gradFill>
                <a:gsLst>
                  <a:gs pos="0">
                    <a:schemeClr val="tx1"/>
                  </a:gs>
                  <a:gs pos="0">
                    <a:schemeClr val="accent1">
                      <a:lumMod val="30000"/>
                      <a:lumOff val="70000"/>
                    </a:schemeClr>
                  </a:gs>
                </a:gsLst>
                <a:lin ang="5400000" scaled="1"/>
              </a:gradFill>
              <a:prstDash val="sysDash"/>
              <a:round/>
            </a:ln>
            <a:effectLst/>
          </c:spPr>
          <c:marker>
            <c:symbol val="none"/>
          </c:marker>
          <c:cat>
            <c:numRef>
              <c:f>'figure 5'!$B$2:$R$2</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5'!$B$11:$R$11</c:f>
              <c:numCache>
                <c:formatCode>General</c:formatCode>
                <c:ptCount val="17"/>
                <c:pt idx="2">
                  <c:v>40.200000000000003</c:v>
                </c:pt>
                <c:pt idx="3">
                  <c:v>50.5</c:v>
                </c:pt>
                <c:pt idx="4">
                  <c:v>54.2</c:v>
                </c:pt>
                <c:pt idx="5">
                  <c:v>53.8</c:v>
                </c:pt>
                <c:pt idx="6">
                  <c:v>56.5</c:v>
                </c:pt>
                <c:pt idx="7">
                  <c:v>55.6</c:v>
                </c:pt>
                <c:pt idx="8">
                  <c:v>56.7</c:v>
                </c:pt>
                <c:pt idx="9">
                  <c:v>58.1</c:v>
                </c:pt>
                <c:pt idx="10">
                  <c:v>59.4</c:v>
                </c:pt>
                <c:pt idx="11">
                  <c:v>63.9</c:v>
                </c:pt>
                <c:pt idx="12">
                  <c:v>64.900000000000006</c:v>
                </c:pt>
                <c:pt idx="13">
                  <c:v>64.400000000000006</c:v>
                </c:pt>
                <c:pt idx="14">
                  <c:v>66.3</c:v>
                </c:pt>
                <c:pt idx="15">
                  <c:v>66.099999999999994</c:v>
                </c:pt>
                <c:pt idx="16">
                  <c:v>68</c:v>
                </c:pt>
              </c:numCache>
            </c:numRef>
          </c:val>
          <c:smooth val="0"/>
          <c:extLst>
            <c:ext xmlns:c16="http://schemas.microsoft.com/office/drawing/2014/chart" uri="{C3380CC4-5D6E-409C-BE32-E72D297353CC}">
              <c16:uniqueId val="{00000008-BCE7-4ECF-8892-3412F1A483BB}"/>
            </c:ext>
          </c:extLst>
        </c:ser>
        <c:dLbls>
          <c:showLegendKey val="0"/>
          <c:showVal val="0"/>
          <c:showCatName val="0"/>
          <c:showSerName val="0"/>
          <c:showPercent val="0"/>
          <c:showBubbleSize val="0"/>
        </c:dLbls>
        <c:smooth val="0"/>
        <c:axId val="461676960"/>
        <c:axId val="461678600"/>
      </c:lineChart>
      <c:catAx>
        <c:axId val="46167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1678600"/>
        <c:crosses val="autoZero"/>
        <c:auto val="1"/>
        <c:lblAlgn val="ctr"/>
        <c:lblOffset val="100"/>
        <c:noMultiLvlLbl val="0"/>
      </c:catAx>
      <c:valAx>
        <c:axId val="461678600"/>
        <c:scaling>
          <c:orientation val="minMax"/>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167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6 web'!$B$4</c:f>
              <c:strCache>
                <c:ptCount val="1"/>
                <c:pt idx="0">
                  <c:v>CAP</c:v>
                </c:pt>
              </c:strCache>
            </c:strRef>
          </c:tx>
          <c:invertIfNegative val="0"/>
          <c:cat>
            <c:numRef>
              <c:f>'Figure 6 web'!$C$3:$G$3</c:f>
              <c:numCache>
                <c:formatCode>General</c:formatCode>
                <c:ptCount val="5"/>
                <c:pt idx="0">
                  <c:v>2018</c:v>
                </c:pt>
                <c:pt idx="1">
                  <c:v>2019</c:v>
                </c:pt>
                <c:pt idx="2">
                  <c:v>2020</c:v>
                </c:pt>
                <c:pt idx="3">
                  <c:v>2021</c:v>
                </c:pt>
                <c:pt idx="4">
                  <c:v>2022</c:v>
                </c:pt>
              </c:numCache>
            </c:numRef>
          </c:cat>
          <c:val>
            <c:numRef>
              <c:f>'Figure 6 web'!$C$4:$G$4</c:f>
              <c:numCache>
                <c:formatCode>General</c:formatCode>
                <c:ptCount val="5"/>
                <c:pt idx="0">
                  <c:v>5601</c:v>
                </c:pt>
                <c:pt idx="1">
                  <c:v>4451</c:v>
                </c:pt>
                <c:pt idx="2">
                  <c:v>2919</c:v>
                </c:pt>
                <c:pt idx="3">
                  <c:v>3473</c:v>
                </c:pt>
                <c:pt idx="4">
                  <c:v>2789</c:v>
                </c:pt>
              </c:numCache>
            </c:numRef>
          </c:val>
          <c:extLst>
            <c:ext xmlns:c16="http://schemas.microsoft.com/office/drawing/2014/chart" uri="{C3380CC4-5D6E-409C-BE32-E72D297353CC}">
              <c16:uniqueId val="{00000000-11BF-4A8E-A76B-985269BF72E1}"/>
            </c:ext>
          </c:extLst>
        </c:ser>
        <c:ser>
          <c:idx val="1"/>
          <c:order val="1"/>
          <c:tx>
            <c:strRef>
              <c:f>'Figure 6 web'!$B$5</c:f>
              <c:strCache>
                <c:ptCount val="1"/>
                <c:pt idx="0">
                  <c:v>Autre niveau 3 (MC)</c:v>
                </c:pt>
              </c:strCache>
            </c:strRef>
          </c:tx>
          <c:invertIfNegative val="0"/>
          <c:cat>
            <c:numRef>
              <c:f>'Figure 6 web'!$C$3:$G$3</c:f>
              <c:numCache>
                <c:formatCode>General</c:formatCode>
                <c:ptCount val="5"/>
                <c:pt idx="0">
                  <c:v>2018</c:v>
                </c:pt>
                <c:pt idx="1">
                  <c:v>2019</c:v>
                </c:pt>
                <c:pt idx="2">
                  <c:v>2020</c:v>
                </c:pt>
                <c:pt idx="3">
                  <c:v>2021</c:v>
                </c:pt>
                <c:pt idx="4">
                  <c:v>2022</c:v>
                </c:pt>
              </c:numCache>
            </c:numRef>
          </c:cat>
          <c:val>
            <c:numRef>
              <c:f>'Figure 6 web'!$C$5:$G$5</c:f>
              <c:numCache>
                <c:formatCode>General</c:formatCode>
                <c:ptCount val="5"/>
                <c:pt idx="0">
                  <c:v>392</c:v>
                </c:pt>
                <c:pt idx="1">
                  <c:v>338</c:v>
                </c:pt>
                <c:pt idx="2">
                  <c:v>139</c:v>
                </c:pt>
                <c:pt idx="3">
                  <c:v>145</c:v>
                </c:pt>
                <c:pt idx="4">
                  <c:v>121</c:v>
                </c:pt>
              </c:numCache>
            </c:numRef>
          </c:val>
          <c:extLst>
            <c:ext xmlns:c16="http://schemas.microsoft.com/office/drawing/2014/chart" uri="{C3380CC4-5D6E-409C-BE32-E72D297353CC}">
              <c16:uniqueId val="{00000001-11BF-4A8E-A76B-985269BF72E1}"/>
            </c:ext>
          </c:extLst>
        </c:ser>
        <c:ser>
          <c:idx val="2"/>
          <c:order val="2"/>
          <c:tx>
            <c:strRef>
              <c:f>'Figure 6 web'!$B$6</c:f>
              <c:strCache>
                <c:ptCount val="1"/>
                <c:pt idx="0">
                  <c:v>Baccalauréat professionnel</c:v>
                </c:pt>
              </c:strCache>
            </c:strRef>
          </c:tx>
          <c:invertIfNegative val="0"/>
          <c:cat>
            <c:numRef>
              <c:f>'Figure 6 web'!$C$3:$G$3</c:f>
              <c:numCache>
                <c:formatCode>General</c:formatCode>
                <c:ptCount val="5"/>
                <c:pt idx="0">
                  <c:v>2018</c:v>
                </c:pt>
                <c:pt idx="1">
                  <c:v>2019</c:v>
                </c:pt>
                <c:pt idx="2">
                  <c:v>2020</c:v>
                </c:pt>
                <c:pt idx="3">
                  <c:v>2021</c:v>
                </c:pt>
                <c:pt idx="4">
                  <c:v>2022</c:v>
                </c:pt>
              </c:numCache>
            </c:numRef>
          </c:cat>
          <c:val>
            <c:numRef>
              <c:f>'Figure 6 web'!$C$6:$G$6</c:f>
              <c:numCache>
                <c:formatCode>General</c:formatCode>
                <c:ptCount val="5"/>
                <c:pt idx="0">
                  <c:v>4943</c:v>
                </c:pt>
                <c:pt idx="1">
                  <c:v>4362</c:v>
                </c:pt>
                <c:pt idx="2">
                  <c:v>3232</c:v>
                </c:pt>
                <c:pt idx="3">
                  <c:v>3786</c:v>
                </c:pt>
                <c:pt idx="4">
                  <c:v>3010</c:v>
                </c:pt>
              </c:numCache>
            </c:numRef>
          </c:val>
          <c:extLst>
            <c:ext xmlns:c16="http://schemas.microsoft.com/office/drawing/2014/chart" uri="{C3380CC4-5D6E-409C-BE32-E72D297353CC}">
              <c16:uniqueId val="{00000000-C424-45DA-A8D3-B6C4250EDAB8}"/>
            </c:ext>
          </c:extLst>
        </c:ser>
        <c:ser>
          <c:idx val="3"/>
          <c:order val="3"/>
          <c:tx>
            <c:strRef>
              <c:f>'Figure 6 web'!$B$7</c:f>
              <c:strCache>
                <c:ptCount val="1"/>
                <c:pt idx="0">
                  <c:v>Brevet professionnel</c:v>
                </c:pt>
              </c:strCache>
            </c:strRef>
          </c:tx>
          <c:invertIfNegative val="0"/>
          <c:cat>
            <c:numRef>
              <c:f>'Figure 6 web'!$C$3:$G$3</c:f>
              <c:numCache>
                <c:formatCode>General</c:formatCode>
                <c:ptCount val="5"/>
                <c:pt idx="0">
                  <c:v>2018</c:v>
                </c:pt>
                <c:pt idx="1">
                  <c:v>2019</c:v>
                </c:pt>
                <c:pt idx="2">
                  <c:v>2020</c:v>
                </c:pt>
                <c:pt idx="3">
                  <c:v>2021</c:v>
                </c:pt>
                <c:pt idx="4">
                  <c:v>2022</c:v>
                </c:pt>
              </c:numCache>
            </c:numRef>
          </c:cat>
          <c:val>
            <c:numRef>
              <c:f>'Figure 6 web'!$C$7:$G$7</c:f>
              <c:numCache>
                <c:formatCode>General</c:formatCode>
                <c:ptCount val="5"/>
                <c:pt idx="0">
                  <c:v>1354</c:v>
                </c:pt>
                <c:pt idx="1">
                  <c:v>1375</c:v>
                </c:pt>
                <c:pt idx="2">
                  <c:v>1101</c:v>
                </c:pt>
                <c:pt idx="3">
                  <c:v>1259</c:v>
                </c:pt>
                <c:pt idx="4">
                  <c:v>1065</c:v>
                </c:pt>
              </c:numCache>
            </c:numRef>
          </c:val>
          <c:extLst>
            <c:ext xmlns:c16="http://schemas.microsoft.com/office/drawing/2014/chart" uri="{C3380CC4-5D6E-409C-BE32-E72D297353CC}">
              <c16:uniqueId val="{00000000-636F-4733-B57E-4A3B564086B5}"/>
            </c:ext>
          </c:extLst>
        </c:ser>
        <c:ser>
          <c:idx val="4"/>
          <c:order val="4"/>
          <c:tx>
            <c:strRef>
              <c:f>'Figure 6 web'!$B$8</c:f>
              <c:strCache>
                <c:ptCount val="1"/>
                <c:pt idx="0">
                  <c:v>DEME</c:v>
                </c:pt>
              </c:strCache>
            </c:strRef>
          </c:tx>
          <c:invertIfNegative val="0"/>
          <c:cat>
            <c:numRef>
              <c:f>'Figure 6 web'!$C$3:$G$3</c:f>
              <c:numCache>
                <c:formatCode>General</c:formatCode>
                <c:ptCount val="5"/>
                <c:pt idx="0">
                  <c:v>2018</c:v>
                </c:pt>
                <c:pt idx="1">
                  <c:v>2019</c:v>
                </c:pt>
                <c:pt idx="2">
                  <c:v>2020</c:v>
                </c:pt>
                <c:pt idx="3">
                  <c:v>2021</c:v>
                </c:pt>
                <c:pt idx="4">
                  <c:v>2022</c:v>
                </c:pt>
              </c:numCache>
            </c:numRef>
          </c:cat>
          <c:val>
            <c:numRef>
              <c:f>'Figure 6 web'!$C$8:$G$8</c:f>
              <c:numCache>
                <c:formatCode>General</c:formatCode>
                <c:ptCount val="5"/>
                <c:pt idx="0">
                  <c:v>2282</c:v>
                </c:pt>
                <c:pt idx="1">
                  <c:v>2176</c:v>
                </c:pt>
                <c:pt idx="2">
                  <c:v>1945</c:v>
                </c:pt>
                <c:pt idx="3">
                  <c:v>2739</c:v>
                </c:pt>
                <c:pt idx="4">
                  <c:v>2074</c:v>
                </c:pt>
              </c:numCache>
            </c:numRef>
          </c:val>
          <c:extLst>
            <c:ext xmlns:c16="http://schemas.microsoft.com/office/drawing/2014/chart" uri="{C3380CC4-5D6E-409C-BE32-E72D297353CC}">
              <c16:uniqueId val="{00000001-636F-4733-B57E-4A3B564086B5}"/>
            </c:ext>
          </c:extLst>
        </c:ser>
        <c:ser>
          <c:idx val="5"/>
          <c:order val="5"/>
          <c:tx>
            <c:strRef>
              <c:f>'Figure 6 web'!$B$9</c:f>
              <c:strCache>
                <c:ptCount val="1"/>
                <c:pt idx="0">
                  <c:v>Autre niveau 4 (MC)</c:v>
                </c:pt>
              </c:strCache>
            </c:strRef>
          </c:tx>
          <c:invertIfNegative val="0"/>
          <c:cat>
            <c:numRef>
              <c:f>'Figure 6 web'!$C$3:$G$3</c:f>
              <c:numCache>
                <c:formatCode>General</c:formatCode>
                <c:ptCount val="5"/>
                <c:pt idx="0">
                  <c:v>2018</c:v>
                </c:pt>
                <c:pt idx="1">
                  <c:v>2019</c:v>
                </c:pt>
                <c:pt idx="2">
                  <c:v>2020</c:v>
                </c:pt>
                <c:pt idx="3">
                  <c:v>2021</c:v>
                </c:pt>
                <c:pt idx="4">
                  <c:v>2022</c:v>
                </c:pt>
              </c:numCache>
            </c:numRef>
          </c:cat>
          <c:val>
            <c:numRef>
              <c:f>'Figure 6 web'!$C$9:$G$9</c:f>
              <c:numCache>
                <c:formatCode>General</c:formatCode>
                <c:ptCount val="5"/>
                <c:pt idx="0">
                  <c:v>81</c:v>
                </c:pt>
                <c:pt idx="1">
                  <c:v>90</c:v>
                </c:pt>
                <c:pt idx="2">
                  <c:v>49</c:v>
                </c:pt>
                <c:pt idx="3">
                  <c:v>61</c:v>
                </c:pt>
                <c:pt idx="4">
                  <c:v>62</c:v>
                </c:pt>
              </c:numCache>
            </c:numRef>
          </c:val>
          <c:extLst>
            <c:ext xmlns:c16="http://schemas.microsoft.com/office/drawing/2014/chart" uri="{C3380CC4-5D6E-409C-BE32-E72D297353CC}">
              <c16:uniqueId val="{00000002-636F-4733-B57E-4A3B564086B5}"/>
            </c:ext>
          </c:extLst>
        </c:ser>
        <c:ser>
          <c:idx val="6"/>
          <c:order val="6"/>
          <c:tx>
            <c:strRef>
              <c:f>'Figure 6 web'!$B$10</c:f>
              <c:strCache>
                <c:ptCount val="1"/>
                <c:pt idx="0">
                  <c:v>BTS</c:v>
                </c:pt>
              </c:strCache>
            </c:strRef>
          </c:tx>
          <c:invertIfNegative val="0"/>
          <c:cat>
            <c:numRef>
              <c:f>'Figure 6 web'!$C$3:$G$3</c:f>
              <c:numCache>
                <c:formatCode>General</c:formatCode>
                <c:ptCount val="5"/>
                <c:pt idx="0">
                  <c:v>2018</c:v>
                </c:pt>
                <c:pt idx="1">
                  <c:v>2019</c:v>
                </c:pt>
                <c:pt idx="2">
                  <c:v>2020</c:v>
                </c:pt>
                <c:pt idx="3">
                  <c:v>2021</c:v>
                </c:pt>
                <c:pt idx="4">
                  <c:v>2022</c:v>
                </c:pt>
              </c:numCache>
            </c:numRef>
          </c:cat>
          <c:val>
            <c:numRef>
              <c:f>'Figure 6 web'!$C$10:$G$10</c:f>
              <c:numCache>
                <c:formatCode>General</c:formatCode>
                <c:ptCount val="5"/>
                <c:pt idx="0">
                  <c:v>10116</c:v>
                </c:pt>
                <c:pt idx="1">
                  <c:v>9237</c:v>
                </c:pt>
                <c:pt idx="2">
                  <c:v>7296</c:v>
                </c:pt>
                <c:pt idx="3">
                  <c:v>8430</c:v>
                </c:pt>
                <c:pt idx="4">
                  <c:v>6709</c:v>
                </c:pt>
              </c:numCache>
            </c:numRef>
          </c:val>
          <c:extLst>
            <c:ext xmlns:c16="http://schemas.microsoft.com/office/drawing/2014/chart" uri="{C3380CC4-5D6E-409C-BE32-E72D297353CC}">
              <c16:uniqueId val="{00000003-636F-4733-B57E-4A3B564086B5}"/>
            </c:ext>
          </c:extLst>
        </c:ser>
        <c:ser>
          <c:idx val="7"/>
          <c:order val="7"/>
          <c:tx>
            <c:strRef>
              <c:f>'Figure 6 web'!$B$11</c:f>
              <c:strCache>
                <c:ptCount val="1"/>
                <c:pt idx="0">
                  <c:v>DEES niveau 5</c:v>
                </c:pt>
              </c:strCache>
            </c:strRef>
          </c:tx>
          <c:invertIfNegative val="0"/>
          <c:cat>
            <c:numRef>
              <c:f>'Figure 6 web'!$C$3:$G$3</c:f>
              <c:numCache>
                <c:formatCode>General</c:formatCode>
                <c:ptCount val="5"/>
                <c:pt idx="0">
                  <c:v>2018</c:v>
                </c:pt>
                <c:pt idx="1">
                  <c:v>2019</c:v>
                </c:pt>
                <c:pt idx="2">
                  <c:v>2020</c:v>
                </c:pt>
                <c:pt idx="3">
                  <c:v>2021</c:v>
                </c:pt>
                <c:pt idx="4">
                  <c:v>2022</c:v>
                </c:pt>
              </c:numCache>
            </c:numRef>
          </c:cat>
          <c:val>
            <c:numRef>
              <c:f>'Figure 6 web'!$C$11:$G$11</c:f>
              <c:numCache>
                <c:formatCode>General</c:formatCode>
                <c:ptCount val="5"/>
                <c:pt idx="0">
                  <c:v>4316</c:v>
                </c:pt>
                <c:pt idx="1">
                  <c:v>4282</c:v>
                </c:pt>
                <c:pt idx="2">
                  <c:v>2920</c:v>
                </c:pt>
                <c:pt idx="3">
                  <c:v>0</c:v>
                </c:pt>
                <c:pt idx="4">
                  <c:v>0</c:v>
                </c:pt>
              </c:numCache>
            </c:numRef>
          </c:val>
          <c:extLst>
            <c:ext xmlns:c16="http://schemas.microsoft.com/office/drawing/2014/chart" uri="{C3380CC4-5D6E-409C-BE32-E72D297353CC}">
              <c16:uniqueId val="{00000004-636F-4733-B57E-4A3B564086B5}"/>
            </c:ext>
          </c:extLst>
        </c:ser>
        <c:ser>
          <c:idx val="8"/>
          <c:order val="8"/>
          <c:tx>
            <c:strRef>
              <c:f>'Figure 6 web'!$B$12</c:f>
              <c:strCache>
                <c:ptCount val="1"/>
                <c:pt idx="0">
                  <c:v>Autre niveau 5 (DEETS, DECESF et diplômes des métiers d'art)</c:v>
                </c:pt>
              </c:strCache>
            </c:strRef>
          </c:tx>
          <c:invertIfNegative val="0"/>
          <c:cat>
            <c:numRef>
              <c:f>'Figure 6 web'!$C$3:$G$3</c:f>
              <c:numCache>
                <c:formatCode>General</c:formatCode>
                <c:ptCount val="5"/>
                <c:pt idx="0">
                  <c:v>2018</c:v>
                </c:pt>
                <c:pt idx="1">
                  <c:v>2019</c:v>
                </c:pt>
                <c:pt idx="2">
                  <c:v>2020</c:v>
                </c:pt>
                <c:pt idx="3">
                  <c:v>2021</c:v>
                </c:pt>
                <c:pt idx="4">
                  <c:v>2022</c:v>
                </c:pt>
              </c:numCache>
            </c:numRef>
          </c:cat>
          <c:val>
            <c:numRef>
              <c:f>'Figure 6 web'!$C$12:$G$12</c:f>
              <c:numCache>
                <c:formatCode>General</c:formatCode>
                <c:ptCount val="5"/>
                <c:pt idx="0">
                  <c:v>596</c:v>
                </c:pt>
                <c:pt idx="1">
                  <c:v>535</c:v>
                </c:pt>
                <c:pt idx="2">
                  <c:v>298</c:v>
                </c:pt>
                <c:pt idx="3">
                  <c:v>7</c:v>
                </c:pt>
                <c:pt idx="4">
                  <c:v>9</c:v>
                </c:pt>
              </c:numCache>
            </c:numRef>
          </c:val>
          <c:extLst>
            <c:ext xmlns:c16="http://schemas.microsoft.com/office/drawing/2014/chart" uri="{C3380CC4-5D6E-409C-BE32-E72D297353CC}">
              <c16:uniqueId val="{00000005-636F-4733-B57E-4A3B564086B5}"/>
            </c:ext>
          </c:extLst>
        </c:ser>
        <c:ser>
          <c:idx val="9"/>
          <c:order val="9"/>
          <c:tx>
            <c:strRef>
              <c:f>'Figure 6 web'!$B$13</c:f>
              <c:strCache>
                <c:ptCount val="1"/>
                <c:pt idx="0">
                  <c:v>DEES niveau 6</c:v>
                </c:pt>
              </c:strCache>
            </c:strRef>
          </c:tx>
          <c:invertIfNegative val="0"/>
          <c:cat>
            <c:numRef>
              <c:f>'Figure 6 web'!$C$3:$G$3</c:f>
              <c:numCache>
                <c:formatCode>General</c:formatCode>
                <c:ptCount val="5"/>
                <c:pt idx="0">
                  <c:v>2018</c:v>
                </c:pt>
                <c:pt idx="1">
                  <c:v>2019</c:v>
                </c:pt>
                <c:pt idx="2">
                  <c:v>2020</c:v>
                </c:pt>
                <c:pt idx="3">
                  <c:v>2021</c:v>
                </c:pt>
                <c:pt idx="4">
                  <c:v>2022</c:v>
                </c:pt>
              </c:numCache>
            </c:numRef>
          </c:cat>
          <c:val>
            <c:numRef>
              <c:f>'Figure 6 web'!$C$13:$G$13</c:f>
              <c:numCache>
                <c:formatCode>General</c:formatCode>
                <c:ptCount val="5"/>
                <c:pt idx="2">
                  <c:v>1096</c:v>
                </c:pt>
                <c:pt idx="3">
                  <c:v>5437</c:v>
                </c:pt>
                <c:pt idx="4">
                  <c:v>4291</c:v>
                </c:pt>
              </c:numCache>
            </c:numRef>
          </c:val>
          <c:extLst>
            <c:ext xmlns:c16="http://schemas.microsoft.com/office/drawing/2014/chart" uri="{C3380CC4-5D6E-409C-BE32-E72D297353CC}">
              <c16:uniqueId val="{00000006-636F-4733-B57E-4A3B564086B5}"/>
            </c:ext>
          </c:extLst>
        </c:ser>
        <c:ser>
          <c:idx val="10"/>
          <c:order val="10"/>
          <c:tx>
            <c:strRef>
              <c:f>'Figure 6 web'!$B$14</c:f>
              <c:strCache>
                <c:ptCount val="1"/>
                <c:pt idx="0">
                  <c:v>Autre niveaux 6 et 7 (DEETS, DECESF,diplômes comptables et diplômes des métiers d'art)</c:v>
                </c:pt>
              </c:strCache>
            </c:strRef>
          </c:tx>
          <c:invertIfNegative val="0"/>
          <c:cat>
            <c:numRef>
              <c:f>'Figure 6 web'!$C$3:$G$3</c:f>
              <c:numCache>
                <c:formatCode>General</c:formatCode>
                <c:ptCount val="5"/>
                <c:pt idx="0">
                  <c:v>2018</c:v>
                </c:pt>
                <c:pt idx="1">
                  <c:v>2019</c:v>
                </c:pt>
                <c:pt idx="2">
                  <c:v>2020</c:v>
                </c:pt>
                <c:pt idx="3">
                  <c:v>2021</c:v>
                </c:pt>
                <c:pt idx="4">
                  <c:v>2022</c:v>
                </c:pt>
              </c:numCache>
            </c:numRef>
          </c:cat>
          <c:val>
            <c:numRef>
              <c:f>'Figure 6 web'!$C$14:$G$14</c:f>
              <c:numCache>
                <c:formatCode>General</c:formatCode>
                <c:ptCount val="5"/>
                <c:pt idx="0">
                  <c:v>507</c:v>
                </c:pt>
                <c:pt idx="1">
                  <c:v>277</c:v>
                </c:pt>
                <c:pt idx="2">
                  <c:v>581</c:v>
                </c:pt>
                <c:pt idx="3">
                  <c:v>1062</c:v>
                </c:pt>
                <c:pt idx="4">
                  <c:v>940</c:v>
                </c:pt>
              </c:numCache>
            </c:numRef>
          </c:val>
          <c:extLst>
            <c:ext xmlns:c16="http://schemas.microsoft.com/office/drawing/2014/chart" uri="{C3380CC4-5D6E-409C-BE32-E72D297353CC}">
              <c16:uniqueId val="{00000007-636F-4733-B57E-4A3B564086B5}"/>
            </c:ext>
          </c:extLst>
        </c:ser>
        <c:dLbls>
          <c:showLegendKey val="0"/>
          <c:showVal val="0"/>
          <c:showCatName val="0"/>
          <c:showSerName val="0"/>
          <c:showPercent val="0"/>
          <c:showBubbleSize val="0"/>
        </c:dLbls>
        <c:gapWidth val="150"/>
        <c:overlap val="100"/>
        <c:axId val="123977088"/>
        <c:axId val="123995264"/>
      </c:barChart>
      <c:catAx>
        <c:axId val="123977088"/>
        <c:scaling>
          <c:orientation val="minMax"/>
        </c:scaling>
        <c:delete val="0"/>
        <c:axPos val="b"/>
        <c:numFmt formatCode="General" sourceLinked="0"/>
        <c:majorTickMark val="out"/>
        <c:minorTickMark val="none"/>
        <c:tickLblPos val="nextTo"/>
        <c:crossAx val="123995264"/>
        <c:crosses val="autoZero"/>
        <c:auto val="1"/>
        <c:lblAlgn val="ctr"/>
        <c:lblOffset val="100"/>
        <c:noMultiLvlLbl val="0"/>
      </c:catAx>
      <c:valAx>
        <c:axId val="123995264"/>
        <c:scaling>
          <c:orientation val="minMax"/>
        </c:scaling>
        <c:delete val="0"/>
        <c:axPos val="l"/>
        <c:majorGridlines/>
        <c:numFmt formatCode="General" sourceLinked="1"/>
        <c:majorTickMark val="out"/>
        <c:minorTickMark val="none"/>
        <c:tickLblPos val="nextTo"/>
        <c:crossAx val="123977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1389184</xdr:colOff>
      <xdr:row>11</xdr:row>
      <xdr:rowOff>80596</xdr:rowOff>
    </xdr:from>
    <xdr:to>
      <xdr:col>11</xdr:col>
      <xdr:colOff>18317</xdr:colOff>
      <xdr:row>27</xdr:row>
      <xdr:rowOff>80596</xdr:rowOff>
    </xdr:to>
    <xdr:graphicFrame macro="">
      <xdr:nvGraphicFramePr>
        <xdr:cNvPr id="11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0.33657</cdr:x>
      <cdr:y>0.26723</cdr:y>
    </cdr:from>
    <cdr:to>
      <cdr:x>0.74811</cdr:x>
      <cdr:y>0.33451</cdr:y>
    </cdr:to>
    <cdr:sp macro="" textlink="">
      <cdr:nvSpPr>
        <cdr:cNvPr id="558081" name="Text Box 1"/>
        <cdr:cNvSpPr txBox="1">
          <a:spLocks xmlns:a="http://schemas.openxmlformats.org/drawingml/2006/main" noChangeArrowheads="1"/>
        </cdr:cNvSpPr>
      </cdr:nvSpPr>
      <cdr:spPr bwMode="auto">
        <a:xfrm xmlns:a="http://schemas.openxmlformats.org/drawingml/2006/main">
          <a:off x="1596968" y="793895"/>
          <a:ext cx="1992052" cy="2031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Candidats ayant obtenu une validation</a:t>
          </a:r>
        </a:p>
      </cdr:txBody>
    </cdr:sp>
  </cdr:relSizeAnchor>
  <cdr:relSizeAnchor xmlns:cdr="http://schemas.openxmlformats.org/drawingml/2006/chartDrawing">
    <cdr:from>
      <cdr:x>0.41925</cdr:x>
      <cdr:y>0.45233</cdr:y>
    </cdr:from>
    <cdr:to>
      <cdr:x>0.69317</cdr:x>
      <cdr:y>0.51693</cdr:y>
    </cdr:to>
    <cdr:sp macro="" textlink="">
      <cdr:nvSpPr>
        <cdr:cNvPr id="558082" name="Text Box 2"/>
        <cdr:cNvSpPr txBox="1">
          <a:spLocks xmlns:a="http://schemas.openxmlformats.org/drawingml/2006/main" noChangeArrowheads="1"/>
        </cdr:cNvSpPr>
      </cdr:nvSpPr>
      <cdr:spPr bwMode="auto">
        <a:xfrm xmlns:a="http://schemas.openxmlformats.org/drawingml/2006/main">
          <a:off x="2536196" y="1328060"/>
          <a:ext cx="1676372" cy="1920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dont validations complètes</a:t>
          </a:r>
        </a:p>
      </cdr:txBody>
    </cdr:sp>
  </cdr:relSizeAnchor>
  <cdr:relSizeAnchor xmlns:cdr="http://schemas.openxmlformats.org/drawingml/2006/chartDrawing">
    <cdr:from>
      <cdr:x>0.31418</cdr:x>
      <cdr:y>0.06014</cdr:y>
    </cdr:from>
    <cdr:to>
      <cdr:x>0.49529</cdr:x>
      <cdr:y>0.13587</cdr:y>
    </cdr:to>
    <cdr:sp macro="" textlink="">
      <cdr:nvSpPr>
        <cdr:cNvPr id="558083" name="Text Box 3"/>
        <cdr:cNvSpPr txBox="1">
          <a:spLocks xmlns:a="http://schemas.openxmlformats.org/drawingml/2006/main" noChangeArrowheads="1"/>
        </cdr:cNvSpPr>
      </cdr:nvSpPr>
      <cdr:spPr bwMode="auto">
        <a:xfrm xmlns:a="http://schemas.openxmlformats.org/drawingml/2006/main">
          <a:off x="1894659" y="174799"/>
          <a:ext cx="1103624" cy="22434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Dossiers examinés</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80962</xdr:colOff>
      <xdr:row>12</xdr:row>
      <xdr:rowOff>57150</xdr:rowOff>
    </xdr:from>
    <xdr:to>
      <xdr:col>9</xdr:col>
      <xdr:colOff>80962</xdr:colOff>
      <xdr:row>33</xdr:row>
      <xdr:rowOff>95250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139212</xdr:colOff>
      <xdr:row>9</xdr:row>
      <xdr:rowOff>58615</xdr:rowOff>
    </xdr:from>
    <xdr:to>
      <xdr:col>13</xdr:col>
      <xdr:colOff>228234</xdr:colOff>
      <xdr:row>42</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9526</xdr:colOff>
      <xdr:row>11</xdr:row>
      <xdr:rowOff>104775</xdr:rowOff>
    </xdr:from>
    <xdr:to>
      <xdr:col>13</xdr:col>
      <xdr:colOff>581026</xdr:colOff>
      <xdr:row>37</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688731</xdr:colOff>
      <xdr:row>16</xdr:row>
      <xdr:rowOff>34728</xdr:rowOff>
    </xdr:from>
    <xdr:to>
      <xdr:col>10</xdr:col>
      <xdr:colOff>241788</xdr:colOff>
      <xdr:row>44</xdr:row>
      <xdr:rowOff>131152</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38100</xdr:rowOff>
    </xdr:from>
    <xdr:to>
      <xdr:col>7</xdr:col>
      <xdr:colOff>118124</xdr:colOff>
      <xdr:row>27</xdr:row>
      <xdr:rowOff>124557</xdr:rowOff>
    </xdr:to>
    <xdr:sp macro="" textlink="">
      <xdr:nvSpPr>
        <xdr:cNvPr id="2" name="ZoneTexte 1"/>
        <xdr:cNvSpPr txBox="1"/>
      </xdr:nvSpPr>
      <xdr:spPr>
        <a:xfrm>
          <a:off x="0" y="38100"/>
          <a:ext cx="5452124" cy="82266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 DISPOSITIF DE VALIDATION DES ACQUIS DE L’EXPÉRIENCE (VAE)</a:t>
          </a:r>
        </a:p>
        <a:p>
          <a:r>
            <a:rPr lang="fr-FR" sz="1100" b="1"/>
            <a:t>La VAE pour accéder à un diplôme</a:t>
          </a:r>
        </a:p>
        <a:p>
          <a:r>
            <a:rPr lang="fr-FR" sz="1100"/>
            <a:t>Depuis la loi de modernisation sociale du 17 janvier 2002, la VAE est, au même titre que la formation initiale ou continue, une voie d'accès aux diplômes, titres et certifications professionnelles. En développant les possibilités d’obtenir un diplôme en cours de vie active, la VAE constitue ainsi un élément fondamental de la formation tout au long de la vie. C’est un droit inscrit dans le Code du travail et le Code de l'éducation.</a:t>
          </a:r>
        </a:p>
        <a:p>
          <a:endParaRPr lang="fr-FR" sz="1100"/>
        </a:p>
        <a:p>
          <a:r>
            <a:rPr lang="fr-FR" sz="1100" b="1"/>
            <a:t>Recevabilité et candidature</a:t>
          </a:r>
        </a:p>
        <a:p>
          <a:r>
            <a:rPr lang="fr-FR" sz="1100"/>
            <a:t>La recevabilité vérifie les conditions légales d’accès à la VAE et rassemble les preuves des requis d’expérience dans l’exercice d’activités en rapport avec le champ du diplôme postulé.</a:t>
          </a: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Depuis la loi de 2016, relative au travail, à la modernisation du dialogue social et à la sécurisation des parcours professionnels, les périodes de formation en milieu</a:t>
          </a:r>
          <a:r>
            <a:rPr lang="fr-FR" sz="1100" baseline="0">
              <a:solidFill>
                <a:schemeClr val="dk1"/>
              </a:solidFill>
              <a:effectLst/>
              <a:latin typeface="+mn-lt"/>
              <a:ea typeface="+mn-ea"/>
              <a:cs typeface="+mn-cs"/>
            </a:rPr>
            <a:t> professionnel sont également prises en compte dans l'expérience et la durée minimale d'expérience requise est passée de trois à un an.</a:t>
          </a:r>
          <a:endParaRPr lang="fr-FR">
            <a:effectLst/>
          </a:endParaRPr>
        </a:p>
        <a:p>
          <a:endParaRPr lang="fr-FR" sz="1100"/>
        </a:p>
        <a:p>
          <a:r>
            <a:rPr lang="fr-FR" sz="1100"/>
            <a:t>Le demandeur se porte candidat quand il dépose le dossier qui fait valoir ses compétences en vue de l’obtention du diplôme. Sa candidature est ensuite examinée par un jury « constitué et présidé conformément à la réglementation du diplôme concerné » qui se prononce sur la valiation.</a:t>
          </a:r>
        </a:p>
        <a:p>
          <a:endParaRPr lang="fr-FR" sz="1100"/>
        </a:p>
        <a:p>
          <a:r>
            <a:rPr lang="fr-FR" sz="1100" b="1"/>
            <a:t>Un dispositif qui mobilise différents acteurs</a:t>
          </a:r>
        </a:p>
        <a:p>
          <a:r>
            <a:rPr lang="fr-FR" sz="1100"/>
            <a:t>En amont de la validation, les services des dispositifs académiques de validation des acquis (DAVA) assurent l’accueil et l’information du public et proposent des prestations d’accompagnement. La recevabilité des demandes, comme ensuite l’examen des candidatures, est en principe de la responsabilité des divisions des examens et concours (DEC) qui exercent la partie obligatoire et réglementaire de la VAE. Toutefois, les DAVA peuvent décider de la recevabilité des demandes et parfois même organiser les jurys d’examen par délégation du recteur et de la DEC.</a:t>
          </a:r>
        </a:p>
        <a:p>
          <a:endParaRPr lang="fr-FR" sz="1100"/>
        </a:p>
        <a:p>
          <a:r>
            <a:rPr lang="fr-FR" sz="1100"/>
            <a:t>Pour assurer les prestations d’accompagnement, les DAVA ont développé leurs propres services ou ont recours au réseau des groupements d’établissements (Greta). Ils peuvent aussi passer convention avec d’autres acteurs, services de formation continue des universités ou instituts régionaux du travail social par exemple pour les diplômes comptables ou les diplômes d’éducateurs.</a:t>
          </a:r>
        </a:p>
        <a:p>
          <a:endParaRPr lang="fr-FR" sz="1100"/>
        </a:p>
        <a:p>
          <a:r>
            <a:rPr lang="fr-FR" sz="1100" b="1">
              <a:solidFill>
                <a:schemeClr val="dk1"/>
              </a:solidFill>
              <a:effectLst/>
              <a:latin typeface="+mn-lt"/>
              <a:ea typeface="+mn-ea"/>
              <a:cs typeface="+mn-cs"/>
            </a:rPr>
            <a:t>Les diplômes professionnels de l'éducation nationale</a:t>
          </a:r>
          <a:endParaRPr lang="fr-FR">
            <a:effectLst/>
          </a:endParaRPr>
        </a:p>
        <a:p>
          <a:pPr eaLnBrk="1" fontAlgn="auto" latinLnBrk="0" hangingPunct="1"/>
          <a:r>
            <a:rPr lang="fr-FR" sz="1100">
              <a:solidFill>
                <a:schemeClr val="dk1"/>
              </a:solidFill>
              <a:effectLst/>
              <a:latin typeface="+mn-lt"/>
              <a:ea typeface="+mn-ea"/>
              <a:cs typeface="+mn-cs"/>
            </a:rPr>
            <a:t>Le dispositif couvre l’ensemble des diplômes du second degré à finalité professionnelle sous tutelle de l’Éducation nationale,  auxquels s’ajoutent des diplômes du supérieur : diplômes des métiers d’art (DMA), brevets technologiques supérieurs (BTS), diplômes supérieurs des arts appliqués (DSAA), diplôme de comptabilité et de gestion (DCG) et diplôme supérieur de comptabilité et de gestion (DSCG), ainsi que quatre diplômes placés sous double tutelle des ministères chargés de l’éducation nationale et des affaires sociales : diplôme d’état d’éducateur spécialisé (DEES), diplôme d’état d’éducateur technique spécialisé (DEETS), diplôme de conseiller en économie sociale et familiale (DCESF) et diplôme d’état de moniteur éducateur (DME). L’ensemble est communément désigné comme « diplômes professionnels de l’Éducation nationale ».</a:t>
          </a:r>
          <a:endParaRPr lang="fr-FR">
            <a:effectLst/>
          </a:endParaRPr>
        </a:p>
        <a:p>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0</xdr:row>
      <xdr:rowOff>110490</xdr:rowOff>
    </xdr:from>
    <xdr:to>
      <xdr:col>6</xdr:col>
      <xdr:colOff>179082</xdr:colOff>
      <xdr:row>17</xdr:row>
      <xdr:rowOff>81915</xdr:rowOff>
    </xdr:to>
    <xdr:sp macro="" textlink="">
      <xdr:nvSpPr>
        <xdr:cNvPr id="2" name="ZoneTexte 1"/>
        <xdr:cNvSpPr txBox="1"/>
      </xdr:nvSpPr>
      <xdr:spPr>
        <a:xfrm>
          <a:off x="289560" y="1143000"/>
          <a:ext cx="4655820" cy="2811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fr-FR" sz="1100" b="1"/>
            <a:t>Définition</a:t>
          </a:r>
        </a:p>
        <a:p>
          <a:pPr>
            <a:lnSpc>
              <a:spcPts val="1200"/>
            </a:lnSpc>
          </a:pPr>
          <a:r>
            <a:rPr lang="fr-FR" sz="1100"/>
            <a:t>La validation est considérée comme totale quand elle autorise la délivrance du diplôme. Cela peut être le résultat d’un parcours en plusieurs étapes, sur plusieurs sessions et peut combiner VAE et examens. Les diplômés sont alors comptabilisés selon le mode d’évaluation au moment de l’obtention du diplôme.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13335</xdr:rowOff>
    </xdr:from>
    <xdr:to>
      <xdr:col>2</xdr:col>
      <xdr:colOff>630555</xdr:colOff>
      <xdr:row>16</xdr:row>
      <xdr:rowOff>152400</xdr:rowOff>
    </xdr:to>
    <xdr:sp macro="" textlink="">
      <xdr:nvSpPr>
        <xdr:cNvPr id="2" name="ZoneTexte 1"/>
        <xdr:cNvSpPr txBox="1"/>
      </xdr:nvSpPr>
      <xdr:spPr>
        <a:xfrm>
          <a:off x="9525" y="13335"/>
          <a:ext cx="6831330" cy="27298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100"/>
            </a:lnSpc>
            <a:spcBef>
              <a:spcPts val="0"/>
            </a:spcBef>
            <a:spcAft>
              <a:spcPts val="0"/>
            </a:spcAft>
            <a:buClrTx/>
            <a:buSzTx/>
            <a:buFontTx/>
            <a:buNone/>
            <a:tabLst/>
            <a:defRPr/>
          </a:pPr>
          <a:r>
            <a:rPr lang="fr-FR" sz="1100">
              <a:solidFill>
                <a:schemeClr val="dk1"/>
              </a:solidFill>
              <a:effectLst/>
              <a:latin typeface="+mn-lt"/>
              <a:ea typeface="+mn-ea"/>
              <a:cs typeface="+mn-cs"/>
            </a:rPr>
            <a:t>- Abriac</a:t>
          </a:r>
          <a:r>
            <a:rPr lang="fr-FR" sz="1100" baseline="0">
              <a:solidFill>
                <a:schemeClr val="dk1"/>
              </a:solidFill>
              <a:effectLst/>
              <a:latin typeface="+mn-lt"/>
              <a:ea typeface="+mn-ea"/>
              <a:cs typeface="+mn-cs"/>
            </a:rPr>
            <a:t> D., "</a:t>
          </a:r>
          <a:r>
            <a:rPr lang="fr-FR" sz="1100">
              <a:solidFill>
                <a:schemeClr val="dk1"/>
              </a:solidFill>
              <a:effectLst/>
              <a:latin typeface="+mn-lt"/>
              <a:ea typeface="+mn-ea"/>
              <a:cs typeface="+mn-cs"/>
            </a:rPr>
            <a:t>Validation des acquis de l'expérience : 129 000 diplomes delivres en dix ans",</a:t>
          </a:r>
          <a:r>
            <a:rPr lang="fr-FR" sz="1100" baseline="0">
              <a:solidFill>
                <a:schemeClr val="dk1"/>
              </a:solidFill>
              <a:effectLst/>
              <a:latin typeface="+mn-lt"/>
              <a:ea typeface="+mn-ea"/>
              <a:cs typeface="+mn-cs"/>
            </a:rPr>
            <a:t> </a:t>
          </a:r>
          <a:r>
            <a:rPr lang="fr-FR" sz="1100" i="1"/>
            <a:t>Note d'Information</a:t>
          </a:r>
          <a:r>
            <a:rPr lang="fr-FR" sz="1100" i="0" baseline="0"/>
            <a:t> n°</a:t>
          </a:r>
          <a:r>
            <a:rPr lang="fr-FR" sz="1100" b="0" i="0">
              <a:solidFill>
                <a:schemeClr val="dk1"/>
              </a:solidFill>
              <a:effectLst/>
              <a:latin typeface="+mn-lt"/>
              <a:ea typeface="+mn-ea"/>
              <a:cs typeface="+mn-cs"/>
            </a:rPr>
            <a:t>14.32, </a:t>
          </a:r>
          <a:r>
            <a:rPr lang="fr-FR" sz="1100"/>
            <a:t>DEPP.</a:t>
          </a:r>
        </a:p>
        <a:p>
          <a:pPr>
            <a:lnSpc>
              <a:spcPts val="1100"/>
            </a:lnSpc>
          </a:pPr>
          <a:endParaRPr lang="fr-FR" sz="1100"/>
        </a:p>
        <a:p>
          <a:pPr>
            <a:lnSpc>
              <a:spcPts val="1100"/>
            </a:lnSpc>
          </a:pPr>
          <a:endParaRPr lang="fr-FR" sz="1100" b="0" i="0" u="none" strike="noStrike" baseline="0">
            <a:solidFill>
              <a:schemeClr val="dk1"/>
            </a:solidFill>
            <a:effectLst/>
            <a:latin typeface="+mn-lt"/>
            <a:ea typeface="+mn-ea"/>
            <a:cs typeface="+mn-cs"/>
          </a:endParaRPr>
        </a:p>
        <a:p>
          <a:pPr>
            <a:lnSpc>
              <a:spcPts val="1100"/>
            </a:lnSpc>
          </a:pPr>
          <a:r>
            <a:rPr lang="fr-FR" sz="1100" b="0" i="0" u="none" strike="noStrike" baseline="0" smtClean="0">
              <a:solidFill>
                <a:schemeClr val="dk1"/>
              </a:solidFill>
              <a:latin typeface="+mn-lt"/>
              <a:ea typeface="+mn-ea"/>
              <a:cs typeface="+mn-cs"/>
            </a:rPr>
            <a:t>- Abriac D., "Dispositif académique de validation des acquis de l’expérience : le nombre des diplômes délivrés repart à la hausse en 2021 avec + 6 %", </a:t>
          </a:r>
          <a:r>
            <a:rPr lang="fr-FR" sz="1100" b="0" i="1" u="none" strike="noStrike" baseline="0" smtClean="0">
              <a:solidFill>
                <a:schemeClr val="dk1"/>
              </a:solidFill>
              <a:latin typeface="+mn-lt"/>
              <a:ea typeface="+mn-ea"/>
              <a:cs typeface="+mn-cs"/>
            </a:rPr>
            <a:t>Note d'Information </a:t>
          </a:r>
          <a:r>
            <a:rPr lang="fr-FR" sz="1100" b="0" i="0" u="none" strike="noStrike" baseline="0" smtClean="0">
              <a:solidFill>
                <a:schemeClr val="dk1"/>
              </a:solidFill>
              <a:latin typeface="+mn-lt"/>
              <a:ea typeface="+mn-ea"/>
              <a:cs typeface="+mn-cs"/>
            </a:rPr>
            <a:t>22-40, DEPP.</a:t>
          </a:r>
        </a:p>
        <a:p>
          <a:pPr>
            <a:lnSpc>
              <a:spcPts val="1100"/>
            </a:lnSpc>
          </a:pPr>
          <a:endParaRPr lang="fr-FR" sz="1100" b="0" i="0" u="none" strike="noStrike" baseline="0" smtClean="0">
            <a:solidFill>
              <a:schemeClr val="dk1"/>
            </a:solidFill>
            <a:latin typeface="+mn-lt"/>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lang="fr-FR" sz="1100" b="0" i="0" u="none" strike="noStrike" baseline="0" smtClean="0">
              <a:solidFill>
                <a:schemeClr val="dk1"/>
              </a:solidFill>
              <a:latin typeface="+mn-lt"/>
              <a:ea typeface="+mn-ea"/>
              <a:cs typeface="+mn-cs"/>
            </a:rPr>
            <a:t>- </a:t>
          </a:r>
          <a:r>
            <a:rPr lang="fr-FR" sz="1100" u="sng">
              <a:solidFill>
                <a:schemeClr val="dk1"/>
              </a:solidFill>
              <a:effectLst/>
              <a:latin typeface="+mn-lt"/>
              <a:ea typeface="+mn-ea"/>
              <a:cs typeface="+mn-cs"/>
              <a:hlinkClick xmlns:r="http://schemas.openxmlformats.org/officeDocument/2006/relationships" r:id=""/>
            </a:rPr>
            <a:t>La formation aux professions de santé — DATA.DREES (solidarites-sante.gouv.fr)</a:t>
          </a:r>
          <a:endParaRPr lang="fr-FR" sz="1100">
            <a:solidFill>
              <a:schemeClr val="dk1"/>
            </a:solidFill>
            <a:effectLst/>
            <a:latin typeface="+mn-lt"/>
            <a:ea typeface="+mn-ea"/>
            <a:cs typeface="+mn-cs"/>
          </a:endParaRPr>
        </a:p>
        <a:p>
          <a:pPr>
            <a:lnSpc>
              <a:spcPts val="1100"/>
            </a:lnSpc>
          </a:pPr>
          <a:endParaRPr lang="fr-FR" sz="1100" b="0" i="0" u="none" strike="noStrike" baseline="0" smtClean="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B20"/>
  <sheetViews>
    <sheetView tabSelected="1" zoomScale="130" zoomScaleNormal="130" workbookViewId="0">
      <selection sqref="A1:K1"/>
    </sheetView>
  </sheetViews>
  <sheetFormatPr baseColWidth="10" defaultColWidth="11.42578125" defaultRowHeight="12" x14ac:dyDescent="0.2"/>
  <cols>
    <col min="1" max="1" width="44.42578125" style="9" bestFit="1" customWidth="1"/>
    <col min="2" max="2" width="11" style="7" bestFit="1" customWidth="1"/>
    <col min="3" max="3" width="8.140625" style="7" bestFit="1" customWidth="1"/>
    <col min="4" max="4" width="9" style="7" bestFit="1" customWidth="1"/>
    <col min="5" max="8" width="8.140625" style="7" bestFit="1" customWidth="1"/>
    <col min="9" max="9" width="9.5703125" style="8" bestFit="1" customWidth="1"/>
    <col min="10" max="10" width="8.140625" style="8" bestFit="1" customWidth="1"/>
    <col min="11" max="13" width="8.140625" style="7" bestFit="1" customWidth="1"/>
    <col min="14" max="14" width="8.140625" style="5" bestFit="1" customWidth="1"/>
    <col min="15" max="17" width="11.42578125" style="5" bestFit="1" customWidth="1"/>
    <col min="18" max="18" width="10.7109375" style="2" customWidth="1"/>
    <col min="19" max="19" width="10.7109375" style="125" customWidth="1"/>
    <col min="20" max="20" width="10.7109375" style="126" customWidth="1"/>
    <col min="21" max="21" width="10.7109375" style="2" customWidth="1"/>
    <col min="22" max="16384" width="11.42578125" style="2"/>
  </cols>
  <sheetData>
    <row r="1" spans="1:28" x14ac:dyDescent="0.2">
      <c r="A1" s="311" t="s">
        <v>177</v>
      </c>
      <c r="B1" s="311"/>
      <c r="C1" s="311"/>
      <c r="D1" s="311"/>
      <c r="E1" s="311"/>
      <c r="F1" s="311"/>
      <c r="G1" s="311"/>
      <c r="H1" s="311"/>
      <c r="I1" s="311"/>
      <c r="J1" s="311"/>
      <c r="K1" s="311"/>
      <c r="M1" s="5"/>
    </row>
    <row r="2" spans="1:28" s="5" customFormat="1" ht="12.75" thickBot="1" x14ac:dyDescent="0.25"/>
    <row r="3" spans="1:28" s="5" customFormat="1" ht="12.75" thickTop="1" x14ac:dyDescent="0.2">
      <c r="A3" s="66"/>
      <c r="B3" s="67">
        <v>2002</v>
      </c>
      <c r="C3" s="67">
        <v>2003</v>
      </c>
      <c r="D3" s="67">
        <v>2004</v>
      </c>
      <c r="E3" s="67">
        <v>2005</v>
      </c>
      <c r="F3" s="67">
        <v>2006</v>
      </c>
      <c r="G3" s="67">
        <v>2007</v>
      </c>
      <c r="H3" s="67">
        <v>2008</v>
      </c>
      <c r="I3" s="67">
        <v>2009</v>
      </c>
      <c r="J3" s="67">
        <v>2010</v>
      </c>
      <c r="K3" s="67">
        <v>2011</v>
      </c>
      <c r="L3" s="67">
        <v>2012</v>
      </c>
      <c r="M3" s="67">
        <v>2013</v>
      </c>
      <c r="N3" s="67">
        <v>2014</v>
      </c>
      <c r="O3" s="67">
        <v>2015</v>
      </c>
      <c r="P3" s="67">
        <v>2016</v>
      </c>
      <c r="Q3" s="67">
        <v>2017</v>
      </c>
      <c r="R3" s="67">
        <v>2018</v>
      </c>
      <c r="S3" s="67">
        <v>2019</v>
      </c>
      <c r="T3" s="67">
        <v>2020</v>
      </c>
      <c r="U3" s="160">
        <v>2021</v>
      </c>
      <c r="V3" s="160">
        <v>2022</v>
      </c>
    </row>
    <row r="4" spans="1:28" s="5" customFormat="1" x14ac:dyDescent="0.2">
      <c r="A4" s="109" t="s">
        <v>12</v>
      </c>
      <c r="B4" s="26">
        <v>3089</v>
      </c>
      <c r="C4" s="27">
        <v>14374</v>
      </c>
      <c r="D4" s="27">
        <v>19136</v>
      </c>
      <c r="E4" s="33">
        <v>21379</v>
      </c>
      <c r="F4" s="27">
        <v>22160</v>
      </c>
      <c r="G4" s="27">
        <v>21993</v>
      </c>
      <c r="H4" s="27">
        <v>21993</v>
      </c>
      <c r="I4" s="27">
        <v>22122</v>
      </c>
      <c r="J4" s="28">
        <v>19900</v>
      </c>
      <c r="K4" s="27">
        <v>20931</v>
      </c>
      <c r="L4" s="29">
        <v>20728</v>
      </c>
      <c r="M4" s="30">
        <v>20645</v>
      </c>
      <c r="N4" s="30">
        <v>19856</v>
      </c>
      <c r="O4" s="31">
        <v>19324</v>
      </c>
      <c r="P4" s="31">
        <v>18660</v>
      </c>
      <c r="Q4" s="31">
        <v>18135</v>
      </c>
      <c r="R4" s="76">
        <v>19436</v>
      </c>
      <c r="S4" s="127">
        <v>17953</v>
      </c>
      <c r="T4" s="157">
        <v>15265</v>
      </c>
      <c r="U4" s="171">
        <v>16540</v>
      </c>
      <c r="V4" s="171">
        <v>14500</v>
      </c>
      <c r="W4" s="181"/>
      <c r="X4" s="181"/>
      <c r="Y4" s="179"/>
      <c r="Z4" s="179"/>
      <c r="AA4" s="179"/>
      <c r="AB4" s="179"/>
    </row>
    <row r="5" spans="1:28" s="5" customFormat="1" x14ac:dyDescent="0.2">
      <c r="A5" s="10" t="s">
        <v>13</v>
      </c>
      <c r="B5" s="32">
        <v>2740</v>
      </c>
      <c r="C5" s="33">
        <v>12666</v>
      </c>
      <c r="D5" s="33">
        <v>17181</v>
      </c>
      <c r="E5" s="33">
        <v>18734</v>
      </c>
      <c r="F5" s="33">
        <v>19477</v>
      </c>
      <c r="G5" s="33">
        <v>19364</v>
      </c>
      <c r="H5" s="33">
        <v>19364</v>
      </c>
      <c r="I5" s="33">
        <v>19670</v>
      </c>
      <c r="J5" s="34">
        <v>17841</v>
      </c>
      <c r="K5" s="35">
        <v>18623</v>
      </c>
      <c r="L5" s="35">
        <v>18326</v>
      </c>
      <c r="M5" s="36">
        <v>18280</v>
      </c>
      <c r="N5" s="36">
        <v>17515</v>
      </c>
      <c r="O5" s="37">
        <v>17099</v>
      </c>
      <c r="P5" s="37">
        <v>16401</v>
      </c>
      <c r="Q5" s="37">
        <v>16060</v>
      </c>
      <c r="R5" s="77">
        <v>17186</v>
      </c>
      <c r="S5" s="128">
        <v>15839</v>
      </c>
      <c r="T5" s="158">
        <f>10502+2972</f>
        <v>13474</v>
      </c>
      <c r="U5" s="161">
        <v>14560</v>
      </c>
      <c r="V5" s="161">
        <v>12896</v>
      </c>
      <c r="W5" s="181"/>
      <c r="X5" s="181"/>
      <c r="Y5" s="180"/>
    </row>
    <row r="6" spans="1:28" s="20" customFormat="1" x14ac:dyDescent="0.2">
      <c r="A6" s="110" t="s">
        <v>14</v>
      </c>
      <c r="B6" s="38">
        <v>1360</v>
      </c>
      <c r="C6" s="33">
        <v>7061</v>
      </c>
      <c r="D6" s="39">
        <v>10778</v>
      </c>
      <c r="E6" s="39">
        <v>12070</v>
      </c>
      <c r="F6" s="39">
        <v>13244</v>
      </c>
      <c r="G6" s="40">
        <v>14112</v>
      </c>
      <c r="H6" s="39">
        <v>14112</v>
      </c>
      <c r="I6" s="39">
        <v>14804</v>
      </c>
      <c r="J6" s="41">
        <v>13208</v>
      </c>
      <c r="K6" s="40">
        <v>13544</v>
      </c>
      <c r="L6" s="40">
        <v>13597</v>
      </c>
      <c r="M6" s="42">
        <v>13771</v>
      </c>
      <c r="N6" s="42">
        <v>13357</v>
      </c>
      <c r="O6" s="199">
        <v>13153</v>
      </c>
      <c r="P6" s="43">
        <v>12836</v>
      </c>
      <c r="Q6" s="43">
        <v>12657</v>
      </c>
      <c r="R6" s="78">
        <v>13652</v>
      </c>
      <c r="S6" s="129">
        <v>12489</v>
      </c>
      <c r="T6" s="159">
        <v>10502</v>
      </c>
      <c r="U6" s="129">
        <v>11180</v>
      </c>
      <c r="V6" s="129">
        <v>9951</v>
      </c>
      <c r="W6" s="181"/>
      <c r="X6" s="181"/>
      <c r="Y6" s="180"/>
      <c r="Z6" s="5"/>
    </row>
    <row r="7" spans="1:28" s="19" customFormat="1" x14ac:dyDescent="0.2">
      <c r="A7" s="92" t="s">
        <v>181</v>
      </c>
      <c r="B7" s="168"/>
      <c r="C7" s="168"/>
      <c r="D7" s="168"/>
      <c r="E7" s="182"/>
      <c r="F7" s="167"/>
      <c r="G7" s="167"/>
      <c r="H7" s="167"/>
      <c r="I7" s="167"/>
      <c r="J7" s="167"/>
      <c r="K7" s="167"/>
      <c r="L7" s="167"/>
      <c r="M7" s="167"/>
      <c r="N7" s="167"/>
      <c r="O7" s="167"/>
      <c r="P7" s="167"/>
      <c r="Q7" s="167"/>
      <c r="R7" s="167">
        <f>R6/R4</f>
        <v>0.7024079028606709</v>
      </c>
      <c r="S7" s="167"/>
      <c r="T7" s="167"/>
      <c r="U7" s="167"/>
      <c r="V7" s="167">
        <f>V6/V4</f>
        <v>0.68627586206896551</v>
      </c>
      <c r="X7" s="179"/>
    </row>
    <row r="8" spans="1:28" s="19" customFormat="1" x14ac:dyDescent="0.2">
      <c r="A8" s="92" t="s">
        <v>180</v>
      </c>
      <c r="B8" s="169"/>
      <c r="C8" s="169"/>
      <c r="D8" s="169"/>
      <c r="E8" s="169"/>
      <c r="F8" s="169"/>
      <c r="G8" s="169"/>
      <c r="H8" s="169"/>
      <c r="I8" s="169"/>
      <c r="J8" s="169"/>
      <c r="K8" s="169"/>
      <c r="L8" s="169"/>
      <c r="M8" s="169"/>
      <c r="N8" s="169"/>
      <c r="O8" s="169"/>
      <c r="P8" s="169"/>
      <c r="Q8" s="169"/>
      <c r="R8" s="169"/>
      <c r="S8" s="169"/>
      <c r="T8" s="169"/>
      <c r="U8" s="169"/>
    </row>
    <row r="9" spans="1:28" x14ac:dyDescent="0.2">
      <c r="A9" s="11" t="s">
        <v>92</v>
      </c>
      <c r="E9" s="5"/>
      <c r="F9" s="2"/>
      <c r="G9" s="2"/>
      <c r="H9" s="2"/>
      <c r="I9" s="2"/>
      <c r="J9" s="2"/>
      <c r="K9" s="2"/>
      <c r="L9" s="2"/>
      <c r="M9" s="2"/>
      <c r="N9" s="2"/>
      <c r="O9" s="2"/>
      <c r="P9" s="2"/>
      <c r="Q9" s="2"/>
      <c r="S9" s="2"/>
      <c r="T9" s="2"/>
    </row>
    <row r="10" spans="1:28" s="1" customFormat="1" x14ac:dyDescent="0.2">
      <c r="A10" s="296" t="s">
        <v>194</v>
      </c>
      <c r="B10" s="168"/>
      <c r="C10" s="168"/>
      <c r="D10" s="168"/>
      <c r="E10" s="168"/>
      <c r="F10" s="168"/>
      <c r="G10" s="168"/>
      <c r="H10" s="168"/>
      <c r="I10" s="169"/>
      <c r="J10" s="169"/>
      <c r="K10" s="19"/>
      <c r="L10" s="19"/>
      <c r="M10" s="19"/>
      <c r="N10" s="19"/>
      <c r="O10" s="19"/>
      <c r="P10" s="19"/>
      <c r="Q10" s="19"/>
      <c r="S10" s="131"/>
      <c r="T10" s="131"/>
    </row>
    <row r="11" spans="1:28" s="1" customFormat="1" x14ac:dyDescent="0.2">
      <c r="A11" s="170"/>
      <c r="B11" s="168"/>
      <c r="C11" s="168"/>
      <c r="D11" s="168"/>
      <c r="E11" s="168"/>
      <c r="F11" s="168"/>
      <c r="G11" s="168"/>
      <c r="H11" s="168"/>
      <c r="I11" s="169"/>
      <c r="J11" s="169"/>
      <c r="K11" s="19"/>
      <c r="L11" s="19"/>
      <c r="M11" s="19"/>
      <c r="N11" s="19"/>
      <c r="O11" s="19"/>
      <c r="P11" s="19"/>
      <c r="Q11" s="19"/>
      <c r="R11" s="140"/>
      <c r="S11" s="131"/>
      <c r="T11" s="130"/>
      <c r="V11" s="298"/>
    </row>
    <row r="12" spans="1:28" x14ac:dyDescent="0.2">
      <c r="K12" s="5"/>
      <c r="L12" s="5"/>
      <c r="M12" s="5"/>
    </row>
    <row r="13" spans="1:28" x14ac:dyDescent="0.2">
      <c r="K13" s="5"/>
      <c r="L13" s="5"/>
      <c r="M13" s="5"/>
    </row>
    <row r="14" spans="1:28" x14ac:dyDescent="0.2">
      <c r="K14" s="5"/>
      <c r="L14" s="5"/>
      <c r="M14" s="5"/>
    </row>
    <row r="15" spans="1:28" ht="12.75" customHeight="1" x14ac:dyDescent="0.2">
      <c r="K15" s="5"/>
      <c r="L15" s="5"/>
      <c r="M15" s="5"/>
    </row>
    <row r="16" spans="1:28" s="5" customFormat="1" x14ac:dyDescent="0.2">
      <c r="S16" s="132"/>
      <c r="T16" s="132"/>
    </row>
    <row r="17" spans="1:19" x14ac:dyDescent="0.2">
      <c r="F17" s="2"/>
      <c r="G17" s="2"/>
      <c r="H17" s="2"/>
      <c r="I17" s="2"/>
      <c r="J17" s="2"/>
      <c r="K17" s="2"/>
      <c r="L17" s="2"/>
      <c r="M17" s="2"/>
      <c r="N17" s="2"/>
      <c r="O17" s="2"/>
      <c r="P17" s="2"/>
      <c r="Q17" s="2"/>
      <c r="S17" s="126"/>
    </row>
    <row r="20" spans="1:19" x14ac:dyDescent="0.2"/>
  </sheetData>
  <mergeCells count="1">
    <mergeCell ref="A1:K1"/>
  </mergeCells>
  <phoneticPr fontId="5" type="noConversion"/>
  <pageMargins left="0.25" right="0.25" top="0.75" bottom="0.75" header="0.3" footer="0.3"/>
  <pageSetup paperSize="9" scale="67"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3:A30"/>
  <sheetViews>
    <sheetView topLeftCell="A19" zoomScale="130" zoomScaleNormal="130" workbookViewId="0">
      <selection activeCell="A30" sqref="A30"/>
    </sheetView>
  </sheetViews>
  <sheetFormatPr baseColWidth="10" defaultColWidth="11.42578125" defaultRowHeight="12" x14ac:dyDescent="0.2"/>
  <cols>
    <col min="1" max="16384" width="11.42578125" style="5"/>
  </cols>
  <sheetData>
    <row r="3" ht="50.25" customHeight="1" x14ac:dyDescent="0.2"/>
    <row r="5" ht="62.45" customHeight="1" x14ac:dyDescent="0.2"/>
    <row r="7" ht="60.75" customHeight="1" x14ac:dyDescent="0.2"/>
    <row r="8" ht="14.45" customHeight="1" x14ac:dyDescent="0.2"/>
    <row r="9" ht="58.5" customHeight="1" x14ac:dyDescent="0.2"/>
    <row r="12" ht="54.75" customHeight="1" x14ac:dyDescent="0.2"/>
    <row r="14" ht="49.5" customHeight="1" x14ac:dyDescent="0.2"/>
    <row r="15" s="6" customFormat="1" ht="15" customHeight="1" x14ac:dyDescent="0.2"/>
    <row r="16" s="6" customFormat="1" ht="57.75" customHeight="1" x14ac:dyDescent="0.2"/>
    <row r="30" spans="1:1" x14ac:dyDescent="0.2">
      <c r="A30" s="152" t="s">
        <v>194</v>
      </c>
    </row>
  </sheetData>
  <phoneticPr fontId="6"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9"/>
  <sheetViews>
    <sheetView zoomScale="130" zoomScaleNormal="130" workbookViewId="0">
      <selection activeCell="A19" sqref="A19"/>
    </sheetView>
  </sheetViews>
  <sheetFormatPr baseColWidth="10" defaultRowHeight="12.75" x14ac:dyDescent="0.2"/>
  <sheetData>
    <row r="19" spans="1:1" x14ac:dyDescent="0.2">
      <c r="A19" s="152" t="s">
        <v>196</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9"/>
  <sheetViews>
    <sheetView zoomScale="130" zoomScaleNormal="130" workbookViewId="0">
      <selection activeCell="A19" sqref="A19"/>
    </sheetView>
  </sheetViews>
  <sheetFormatPr baseColWidth="10" defaultRowHeight="12.75" x14ac:dyDescent="0.2"/>
  <cols>
    <col min="1" max="1" width="81.7109375" style="5" customWidth="1"/>
  </cols>
  <sheetData>
    <row r="1" spans="1:1" x14ac:dyDescent="0.2">
      <c r="A1" s="46"/>
    </row>
    <row r="19" spans="1:1" x14ac:dyDescent="0.2">
      <c r="A19" s="152" t="s">
        <v>197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20"/>
  <sheetViews>
    <sheetView zoomScale="115" zoomScaleNormal="115" workbookViewId="0">
      <selection activeCell="A20" sqref="A20"/>
    </sheetView>
  </sheetViews>
  <sheetFormatPr baseColWidth="10" defaultColWidth="11.42578125" defaultRowHeight="11.25" x14ac:dyDescent="0.2"/>
  <cols>
    <col min="1" max="1" width="11.42578125" style="3"/>
    <col min="2" max="2" width="29.28515625" style="3" customWidth="1"/>
    <col min="3" max="16384" width="11.42578125" style="3"/>
  </cols>
  <sheetData>
    <row r="1" spans="1:8" s="13" customFormat="1" ht="13.5" customHeight="1" x14ac:dyDescent="0.2">
      <c r="A1" s="141" t="s">
        <v>188</v>
      </c>
      <c r="B1" s="203"/>
      <c r="C1" s="203"/>
      <c r="D1" s="203"/>
      <c r="E1" s="203"/>
    </row>
    <row r="2" spans="1:8" ht="12" thickBot="1" x14ac:dyDescent="0.25">
      <c r="A2" s="204"/>
      <c r="C2" s="204"/>
      <c r="G2" s="204"/>
      <c r="H2" s="204"/>
    </row>
    <row r="3" spans="1:8" s="13" customFormat="1" ht="13.5" customHeight="1" thickTop="1" x14ac:dyDescent="0.2">
      <c r="A3" s="233"/>
      <c r="B3" s="234"/>
      <c r="C3" s="314">
        <v>2012</v>
      </c>
      <c r="D3" s="314"/>
      <c r="E3" s="314">
        <v>2021</v>
      </c>
      <c r="F3" s="314"/>
      <c r="G3" s="314">
        <v>2022</v>
      </c>
      <c r="H3" s="314"/>
    </row>
    <row r="4" spans="1:8" s="13" customFormat="1" ht="24" x14ac:dyDescent="0.2">
      <c r="A4" s="230"/>
      <c r="B4" s="230"/>
      <c r="C4" s="56" t="s">
        <v>54</v>
      </c>
      <c r="D4" s="56" t="s">
        <v>118</v>
      </c>
      <c r="E4" s="56" t="s">
        <v>54</v>
      </c>
      <c r="F4" s="56" t="s">
        <v>118</v>
      </c>
      <c r="G4" s="56" t="s">
        <v>54</v>
      </c>
      <c r="H4" s="56" t="s">
        <v>118</v>
      </c>
    </row>
    <row r="5" spans="1:8" s="13" customFormat="1" ht="12" x14ac:dyDescent="0.2">
      <c r="A5" s="315" t="s">
        <v>82</v>
      </c>
      <c r="B5" s="63" t="s">
        <v>19</v>
      </c>
      <c r="C5" s="184">
        <v>34</v>
      </c>
      <c r="D5" s="184">
        <v>33</v>
      </c>
      <c r="E5" s="112">
        <v>38</v>
      </c>
      <c r="F5" s="113">
        <v>36</v>
      </c>
      <c r="G5" s="113">
        <v>39</v>
      </c>
      <c r="H5" s="113">
        <v>37</v>
      </c>
    </row>
    <row r="6" spans="1:8" s="13" customFormat="1" ht="12" x14ac:dyDescent="0.2">
      <c r="A6" s="312"/>
      <c r="B6" s="64" t="s">
        <v>20</v>
      </c>
      <c r="C6" s="185">
        <v>66</v>
      </c>
      <c r="D6" s="185">
        <v>67</v>
      </c>
      <c r="E6" s="114">
        <v>62</v>
      </c>
      <c r="F6" s="114">
        <v>64</v>
      </c>
      <c r="G6" s="114">
        <v>61</v>
      </c>
      <c r="H6" s="114">
        <v>63</v>
      </c>
    </row>
    <row r="7" spans="1:8" s="13" customFormat="1" ht="12" x14ac:dyDescent="0.2">
      <c r="A7" s="313"/>
      <c r="B7" s="65" t="s">
        <v>18</v>
      </c>
      <c r="C7" s="186">
        <v>100</v>
      </c>
      <c r="D7" s="186">
        <v>100</v>
      </c>
      <c r="E7" s="115">
        <v>100</v>
      </c>
      <c r="F7" s="232">
        <v>100</v>
      </c>
      <c r="G7" s="115">
        <v>100</v>
      </c>
      <c r="H7" s="232">
        <v>100</v>
      </c>
    </row>
    <row r="8" spans="1:8" s="13" customFormat="1" ht="12" x14ac:dyDescent="0.2">
      <c r="A8" s="312" t="s">
        <v>16</v>
      </c>
      <c r="B8" s="64" t="s">
        <v>0</v>
      </c>
      <c r="C8" s="185">
        <v>2</v>
      </c>
      <c r="D8" s="185">
        <v>2</v>
      </c>
      <c r="E8" s="114">
        <v>4</v>
      </c>
      <c r="F8" s="113">
        <v>2</v>
      </c>
      <c r="G8" s="114">
        <v>4</v>
      </c>
      <c r="H8" s="113">
        <v>2</v>
      </c>
    </row>
    <row r="9" spans="1:8" s="13" customFormat="1" ht="12" x14ac:dyDescent="0.2">
      <c r="A9" s="312"/>
      <c r="B9" s="64" t="s">
        <v>1</v>
      </c>
      <c r="C9" s="185">
        <v>11</v>
      </c>
      <c r="D9" s="185">
        <v>10</v>
      </c>
      <c r="E9" s="114">
        <v>13</v>
      </c>
      <c r="F9" s="114">
        <v>11</v>
      </c>
      <c r="G9" s="114">
        <v>13</v>
      </c>
      <c r="H9" s="114">
        <v>11</v>
      </c>
    </row>
    <row r="10" spans="1:8" s="13" customFormat="1" ht="12" x14ac:dyDescent="0.2">
      <c r="A10" s="312"/>
      <c r="B10" s="64" t="s">
        <v>2</v>
      </c>
      <c r="C10" s="185">
        <v>38</v>
      </c>
      <c r="D10" s="185">
        <v>36</v>
      </c>
      <c r="E10" s="114">
        <v>39</v>
      </c>
      <c r="F10" s="114">
        <v>38</v>
      </c>
      <c r="G10" s="114">
        <v>39</v>
      </c>
      <c r="H10" s="114">
        <v>38</v>
      </c>
    </row>
    <row r="11" spans="1:8" s="13" customFormat="1" ht="12" x14ac:dyDescent="0.2">
      <c r="A11" s="312"/>
      <c r="B11" s="64" t="s">
        <v>3</v>
      </c>
      <c r="C11" s="185">
        <v>37</v>
      </c>
      <c r="D11" s="185">
        <v>37</v>
      </c>
      <c r="E11" s="114">
        <v>31</v>
      </c>
      <c r="F11" s="114">
        <v>33</v>
      </c>
      <c r="G11" s="114">
        <v>30</v>
      </c>
      <c r="H11" s="114">
        <v>33</v>
      </c>
    </row>
    <row r="12" spans="1:8" s="13" customFormat="1" ht="12" x14ac:dyDescent="0.2">
      <c r="A12" s="312"/>
      <c r="B12" s="64" t="s">
        <v>4</v>
      </c>
      <c r="C12" s="185">
        <v>12</v>
      </c>
      <c r="D12" s="185">
        <v>15</v>
      </c>
      <c r="E12" s="114">
        <v>13</v>
      </c>
      <c r="F12" s="114">
        <v>16</v>
      </c>
      <c r="G12" s="114">
        <v>14</v>
      </c>
      <c r="H12" s="114">
        <v>16</v>
      </c>
    </row>
    <row r="13" spans="1:8" s="13" customFormat="1" ht="12" x14ac:dyDescent="0.2">
      <c r="A13" s="313"/>
      <c r="B13" s="65" t="s">
        <v>18</v>
      </c>
      <c r="C13" s="186">
        <v>100</v>
      </c>
      <c r="D13" s="231">
        <v>100</v>
      </c>
      <c r="E13" s="115">
        <f>SUM(E8:E12)</f>
        <v>100</v>
      </c>
      <c r="F13" s="232">
        <f>SUM(F8:F12)</f>
        <v>100</v>
      </c>
      <c r="G13" s="232">
        <v>100</v>
      </c>
      <c r="H13" s="115">
        <v>100</v>
      </c>
    </row>
    <row r="14" spans="1:8" s="13" customFormat="1" ht="20.45" customHeight="1" x14ac:dyDescent="0.2">
      <c r="A14" s="312" t="s">
        <v>21</v>
      </c>
      <c r="B14" s="64" t="s">
        <v>55</v>
      </c>
      <c r="C14" s="185">
        <v>29</v>
      </c>
      <c r="D14" s="184">
        <v>26</v>
      </c>
      <c r="E14" s="114">
        <v>18</v>
      </c>
      <c r="F14" s="113">
        <v>19</v>
      </c>
      <c r="G14" s="113">
        <v>17</v>
      </c>
      <c r="H14" s="114">
        <v>17</v>
      </c>
    </row>
    <row r="15" spans="1:8" s="13" customFormat="1" ht="12" x14ac:dyDescent="0.2">
      <c r="A15" s="312"/>
      <c r="B15" s="64" t="s">
        <v>17</v>
      </c>
      <c r="C15" s="185">
        <v>70</v>
      </c>
      <c r="D15" s="185">
        <v>73</v>
      </c>
      <c r="E15" s="114">
        <v>81</v>
      </c>
      <c r="F15" s="114">
        <v>80</v>
      </c>
      <c r="G15" s="114">
        <v>82</v>
      </c>
      <c r="H15" s="114">
        <v>82</v>
      </c>
    </row>
    <row r="16" spans="1:8" s="13" customFormat="1" ht="12" x14ac:dyDescent="0.2">
      <c r="A16" s="312"/>
      <c r="B16" s="64" t="s">
        <v>56</v>
      </c>
      <c r="C16" s="185">
        <v>1</v>
      </c>
      <c r="D16" s="185">
        <v>1</v>
      </c>
      <c r="E16" s="114">
        <v>1</v>
      </c>
      <c r="F16" s="114">
        <v>1</v>
      </c>
      <c r="G16" s="114">
        <v>1</v>
      </c>
      <c r="H16" s="114">
        <v>1</v>
      </c>
    </row>
    <row r="17" spans="1:8" s="13" customFormat="1" ht="20.45" customHeight="1" x14ac:dyDescent="0.2">
      <c r="A17" s="313"/>
      <c r="B17" s="65" t="s">
        <v>18</v>
      </c>
      <c r="C17" s="186">
        <v>100</v>
      </c>
      <c r="D17" s="186">
        <v>100</v>
      </c>
      <c r="E17" s="115">
        <v>100</v>
      </c>
      <c r="F17" s="115">
        <v>100</v>
      </c>
      <c r="G17" s="115">
        <v>100</v>
      </c>
      <c r="H17" s="115">
        <v>100</v>
      </c>
    </row>
    <row r="18" spans="1:8" s="13" customFormat="1" ht="20.45" customHeight="1" x14ac:dyDescent="0.2">
      <c r="A18" s="92" t="s">
        <v>180</v>
      </c>
      <c r="B18" s="92"/>
      <c r="C18" s="92"/>
      <c r="D18" s="68"/>
      <c r="E18" s="68"/>
      <c r="F18" s="68"/>
      <c r="G18" s="5"/>
      <c r="H18" s="5"/>
    </row>
    <row r="19" spans="1:8" s="13" customFormat="1" ht="20.45" customHeight="1" x14ac:dyDescent="0.2">
      <c r="A19" s="11" t="s">
        <v>92</v>
      </c>
      <c r="B19" s="11"/>
      <c r="C19" s="11"/>
      <c r="D19" s="25"/>
      <c r="E19" s="25"/>
      <c r="F19" s="45"/>
      <c r="G19"/>
      <c r="H19"/>
    </row>
    <row r="20" spans="1:8" s="13" customFormat="1" ht="20.45" customHeight="1" x14ac:dyDescent="0.2">
      <c r="A20" s="296" t="s">
        <v>195</v>
      </c>
      <c r="B20" s="296"/>
      <c r="C20" s="296"/>
      <c r="D20" s="7"/>
      <c r="E20" s="7"/>
      <c r="F20" s="7"/>
      <c r="G20" s="5"/>
      <c r="H20" s="5"/>
    </row>
  </sheetData>
  <mergeCells count="6">
    <mergeCell ref="A14:A17"/>
    <mergeCell ref="C3:D3"/>
    <mergeCell ref="E3:F3"/>
    <mergeCell ref="G3:H3"/>
    <mergeCell ref="A5:A7"/>
    <mergeCell ref="A8:A13"/>
  </mergeCells>
  <phoneticPr fontId="5" type="noConversion"/>
  <pageMargins left="0.47" right="0.36" top="0.984251969" bottom="0.984251969" header="0.4921259845" footer="0.4921259845"/>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zoomScale="115" zoomScaleNormal="115" workbookViewId="0">
      <selection activeCell="A12" sqref="A12"/>
    </sheetView>
  </sheetViews>
  <sheetFormatPr baseColWidth="10" defaultRowHeight="12.75" x14ac:dyDescent="0.2"/>
  <sheetData>
    <row r="1" spans="1:18" s="13" customFormat="1" ht="13.5" customHeight="1" x14ac:dyDescent="0.2">
      <c r="A1" s="141" t="s">
        <v>187</v>
      </c>
      <c r="B1" s="203"/>
      <c r="C1" s="203"/>
      <c r="D1" s="203"/>
      <c r="E1" s="235"/>
    </row>
    <row r="2" spans="1:18" s="13" customFormat="1" ht="13.5" customHeight="1" thickBot="1" x14ac:dyDescent="0.25">
      <c r="A2" s="165"/>
      <c r="B2" s="202"/>
      <c r="C2" s="202"/>
      <c r="D2" s="202"/>
      <c r="E2" s="202"/>
      <c r="F2" s="200"/>
      <c r="G2" s="200"/>
      <c r="H2" s="200"/>
      <c r="I2" s="200"/>
      <c r="J2" s="200"/>
      <c r="K2" s="200"/>
      <c r="L2" s="200"/>
      <c r="M2" s="200"/>
      <c r="N2" s="200"/>
      <c r="O2" s="200"/>
      <c r="P2" s="200"/>
      <c r="Q2" s="200"/>
      <c r="R2" s="200"/>
    </row>
    <row r="3" spans="1:18" s="12" customFormat="1" thickTop="1" x14ac:dyDescent="0.2">
      <c r="A3" s="236"/>
      <c r="B3" s="237">
        <v>2006</v>
      </c>
      <c r="C3" s="237">
        <v>2007</v>
      </c>
      <c r="D3" s="237">
        <v>2008</v>
      </c>
      <c r="E3" s="237">
        <v>2009</v>
      </c>
      <c r="F3" s="237">
        <v>2010</v>
      </c>
      <c r="G3" s="237">
        <v>2011</v>
      </c>
      <c r="H3" s="237">
        <v>2012</v>
      </c>
      <c r="I3" s="237">
        <v>2013</v>
      </c>
      <c r="J3" s="237">
        <v>2014</v>
      </c>
      <c r="K3" s="237">
        <v>2015</v>
      </c>
      <c r="L3" s="237">
        <v>2016</v>
      </c>
      <c r="M3" s="237">
        <v>2017</v>
      </c>
      <c r="N3" s="237">
        <v>2018</v>
      </c>
      <c r="O3" s="237">
        <v>2019</v>
      </c>
      <c r="P3" s="237">
        <v>2020</v>
      </c>
      <c r="Q3" s="237">
        <v>2021</v>
      </c>
      <c r="R3" s="237">
        <v>2022</v>
      </c>
    </row>
    <row r="4" spans="1:18" s="5" customFormat="1" ht="12" x14ac:dyDescent="0.2">
      <c r="A4" s="104" t="s">
        <v>134</v>
      </c>
      <c r="B4" s="5">
        <v>7703</v>
      </c>
      <c r="C4" s="5">
        <v>7892</v>
      </c>
      <c r="D4" s="5">
        <v>7723</v>
      </c>
      <c r="E4" s="5">
        <v>8513</v>
      </c>
      <c r="F4" s="5">
        <v>7019</v>
      </c>
      <c r="G4" s="5">
        <v>7126</v>
      </c>
      <c r="H4" s="5">
        <v>6718</v>
      </c>
      <c r="I4" s="5">
        <v>6497</v>
      </c>
      <c r="J4" s="5">
        <v>6269</v>
      </c>
      <c r="K4" s="5">
        <v>6227</v>
      </c>
      <c r="L4" s="5">
        <v>5988</v>
      </c>
      <c r="M4" s="5">
        <v>5970</v>
      </c>
      <c r="N4" s="5">
        <v>7089</v>
      </c>
      <c r="O4" s="5">
        <v>5966</v>
      </c>
      <c r="P4" s="5">
        <v>6078</v>
      </c>
      <c r="Q4" s="5">
        <v>6543</v>
      </c>
      <c r="R4" s="5">
        <v>5365</v>
      </c>
    </row>
    <row r="5" spans="1:18" s="5" customFormat="1" ht="12" x14ac:dyDescent="0.2">
      <c r="A5" s="104" t="s">
        <v>142</v>
      </c>
      <c r="B5" s="5">
        <v>7140</v>
      </c>
      <c r="C5" s="5">
        <v>7052</v>
      </c>
      <c r="D5" s="5">
        <v>6826</v>
      </c>
      <c r="E5" s="5">
        <v>6724</v>
      </c>
      <c r="F5" s="5">
        <v>6444</v>
      </c>
      <c r="G5" s="5">
        <v>6851</v>
      </c>
      <c r="H5" s="5">
        <v>7010</v>
      </c>
      <c r="I5" s="5">
        <v>7041</v>
      </c>
      <c r="J5" s="5">
        <v>6860</v>
      </c>
      <c r="K5" s="5">
        <v>6462</v>
      </c>
      <c r="L5" s="5">
        <v>6505</v>
      </c>
      <c r="M5" s="5">
        <v>6106</v>
      </c>
      <c r="N5" s="5">
        <v>6141</v>
      </c>
      <c r="O5" s="5">
        <v>6172</v>
      </c>
      <c r="P5" s="5">
        <v>4541</v>
      </c>
      <c r="Q5" s="5">
        <v>4598</v>
      </c>
      <c r="R5" s="5">
        <v>4148</v>
      </c>
    </row>
    <row r="6" spans="1:18" s="5" customFormat="1" ht="12" x14ac:dyDescent="0.2">
      <c r="A6" s="104" t="s">
        <v>135</v>
      </c>
      <c r="B6" s="5">
        <v>2282</v>
      </c>
      <c r="C6" s="5">
        <v>2244</v>
      </c>
      <c r="D6" s="5">
        <v>2433</v>
      </c>
      <c r="E6" s="5">
        <v>2449</v>
      </c>
      <c r="F6" s="5">
        <v>2188</v>
      </c>
      <c r="G6" s="5">
        <v>2673</v>
      </c>
      <c r="H6" s="5">
        <v>2737</v>
      </c>
      <c r="I6" s="5">
        <v>2633</v>
      </c>
      <c r="J6" s="5">
        <v>2473</v>
      </c>
      <c r="K6" s="5">
        <v>2382</v>
      </c>
      <c r="L6" s="5">
        <v>2186</v>
      </c>
      <c r="M6" s="5">
        <v>2140</v>
      </c>
      <c r="N6" s="5">
        <v>2303</v>
      </c>
      <c r="O6" s="5">
        <v>2167</v>
      </c>
      <c r="P6" s="5">
        <v>1883</v>
      </c>
      <c r="Q6" s="5">
        <v>2086</v>
      </c>
      <c r="R6" s="5">
        <v>1895</v>
      </c>
    </row>
    <row r="7" spans="1:18" s="5" customFormat="1" ht="12" x14ac:dyDescent="0.2">
      <c r="A7" s="238" t="s">
        <v>136</v>
      </c>
      <c r="B7" s="239">
        <v>5035</v>
      </c>
      <c r="C7" s="239">
        <v>4891</v>
      </c>
      <c r="D7" s="239">
        <v>5011</v>
      </c>
      <c r="E7" s="239">
        <v>4436</v>
      </c>
      <c r="F7" s="239">
        <v>4249</v>
      </c>
      <c r="G7" s="239">
        <v>4281</v>
      </c>
      <c r="H7" s="239">
        <v>4263</v>
      </c>
      <c r="I7" s="239">
        <v>4474</v>
      </c>
      <c r="J7" s="239">
        <v>4254</v>
      </c>
      <c r="K7" s="239">
        <v>4253</v>
      </c>
      <c r="L7" s="239">
        <v>3981</v>
      </c>
      <c r="M7" s="239">
        <v>3919</v>
      </c>
      <c r="N7" s="239">
        <v>3903</v>
      </c>
      <c r="O7" s="239">
        <v>3648</v>
      </c>
      <c r="P7" s="239">
        <v>2763</v>
      </c>
      <c r="Q7" s="239">
        <v>3314</v>
      </c>
      <c r="R7" s="239">
        <v>3094</v>
      </c>
    </row>
    <row r="8" spans="1:18" s="5" customFormat="1" ht="12" x14ac:dyDescent="0.2">
      <c r="A8" s="10" t="s">
        <v>179</v>
      </c>
      <c r="B8" s="5">
        <f>SUM(B4:B7)</f>
        <v>22160</v>
      </c>
      <c r="C8" s="5">
        <f t="shared" ref="C8:R8" si="0">SUM(C4:C7)</f>
        <v>22079</v>
      </c>
      <c r="D8" s="5">
        <f t="shared" si="0"/>
        <v>21993</v>
      </c>
      <c r="E8" s="5">
        <f t="shared" si="0"/>
        <v>22122</v>
      </c>
      <c r="F8" s="5">
        <f t="shared" si="0"/>
        <v>19900</v>
      </c>
      <c r="G8" s="5">
        <f t="shared" si="0"/>
        <v>20931</v>
      </c>
      <c r="H8" s="5">
        <f t="shared" si="0"/>
        <v>20728</v>
      </c>
      <c r="I8" s="5">
        <f t="shared" si="0"/>
        <v>20645</v>
      </c>
      <c r="J8" s="5">
        <f t="shared" si="0"/>
        <v>19856</v>
      </c>
      <c r="K8" s="5">
        <f t="shared" si="0"/>
        <v>19324</v>
      </c>
      <c r="L8" s="5">
        <f t="shared" si="0"/>
        <v>18660</v>
      </c>
      <c r="M8" s="5">
        <f t="shared" si="0"/>
        <v>18135</v>
      </c>
      <c r="N8" s="5">
        <f t="shared" si="0"/>
        <v>19436</v>
      </c>
      <c r="O8" s="5">
        <f t="shared" si="0"/>
        <v>17953</v>
      </c>
      <c r="P8" s="5">
        <f t="shared" si="0"/>
        <v>15265</v>
      </c>
      <c r="Q8" s="5">
        <f t="shared" si="0"/>
        <v>16541</v>
      </c>
      <c r="R8" s="5">
        <f t="shared" si="0"/>
        <v>14502</v>
      </c>
    </row>
    <row r="9" spans="1:18" s="116" customFormat="1" x14ac:dyDescent="0.2"/>
    <row r="10" spans="1:18" s="116" customFormat="1" x14ac:dyDescent="0.2">
      <c r="A10" s="92" t="s">
        <v>193</v>
      </c>
    </row>
    <row r="11" spans="1:18" s="116" customFormat="1" x14ac:dyDescent="0.2">
      <c r="A11" s="11" t="s">
        <v>92</v>
      </c>
    </row>
    <row r="12" spans="1:18" s="116" customFormat="1" x14ac:dyDescent="0.2">
      <c r="A12" s="296" t="s">
        <v>194</v>
      </c>
    </row>
    <row r="13" spans="1:18" s="116" customFormat="1" x14ac:dyDescent="0.2"/>
    <row r="14" spans="1:18" s="116" customFormat="1" x14ac:dyDescent="0.2"/>
    <row r="15" spans="1:18" s="116" customFormat="1" x14ac:dyDescent="0.2"/>
    <row r="16" spans="1:18" s="116" customFormat="1" x14ac:dyDescent="0.2"/>
    <row r="17" s="116" customFormat="1" x14ac:dyDescent="0.2"/>
    <row r="18" s="116" customFormat="1" x14ac:dyDescent="0.2"/>
    <row r="19" s="116" customFormat="1" x14ac:dyDescent="0.2"/>
    <row r="20" s="116" customFormat="1" x14ac:dyDescent="0.2"/>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3"/>
  <sheetViews>
    <sheetView zoomScale="130" zoomScaleNormal="130" workbookViewId="0">
      <selection activeCell="A22" sqref="A22"/>
    </sheetView>
  </sheetViews>
  <sheetFormatPr baseColWidth="10" defaultRowHeight="12.75" x14ac:dyDescent="0.2"/>
  <cols>
    <col min="1" max="1" width="44.85546875" customWidth="1"/>
    <col min="3" max="4" width="11.42578125" customWidth="1"/>
  </cols>
  <sheetData>
    <row r="1" spans="1:21" s="1" customFormat="1" thickBot="1" x14ac:dyDescent="0.25">
      <c r="A1" s="195" t="s">
        <v>186</v>
      </c>
      <c r="B1" s="195"/>
      <c r="C1" s="195"/>
      <c r="D1" s="195"/>
      <c r="E1" s="204"/>
      <c r="F1" s="204"/>
      <c r="G1" s="204"/>
      <c r="H1" s="205"/>
      <c r="I1" s="204"/>
      <c r="J1" s="205"/>
      <c r="K1" s="206"/>
      <c r="L1" s="204"/>
      <c r="M1" s="204"/>
      <c r="N1" s="204"/>
      <c r="O1" s="204"/>
      <c r="P1" s="204"/>
      <c r="Q1" s="204"/>
      <c r="R1" s="204"/>
      <c r="S1" s="204"/>
      <c r="T1" s="204"/>
      <c r="U1" s="204"/>
    </row>
    <row r="2" spans="1:21" s="210" customFormat="1" ht="51.75" thickTop="1" x14ac:dyDescent="0.2">
      <c r="A2" s="207"/>
      <c r="B2" s="207" t="s">
        <v>137</v>
      </c>
      <c r="C2" s="207" t="s">
        <v>148</v>
      </c>
      <c r="D2" s="207" t="s">
        <v>81</v>
      </c>
      <c r="E2" s="208">
        <v>2006</v>
      </c>
      <c r="F2" s="209">
        <v>2007</v>
      </c>
      <c r="G2" s="209">
        <v>2008</v>
      </c>
      <c r="H2" s="209">
        <v>2009</v>
      </c>
      <c r="I2" s="209">
        <v>2010</v>
      </c>
      <c r="J2" s="209">
        <v>2011</v>
      </c>
      <c r="K2" s="209">
        <v>2012</v>
      </c>
      <c r="L2" s="209">
        <v>2013</v>
      </c>
      <c r="M2" s="209">
        <v>2014</v>
      </c>
      <c r="N2" s="209">
        <v>2015</v>
      </c>
      <c r="O2" s="209">
        <v>2016</v>
      </c>
      <c r="P2" s="209">
        <v>2017</v>
      </c>
      <c r="Q2" s="209">
        <v>2018</v>
      </c>
      <c r="R2" s="209">
        <v>2019</v>
      </c>
      <c r="S2" s="209">
        <v>2020</v>
      </c>
      <c r="T2" s="209">
        <v>2021</v>
      </c>
      <c r="U2" s="209">
        <v>2022</v>
      </c>
    </row>
    <row r="3" spans="1:21" s="214" customFormat="1" x14ac:dyDescent="0.2">
      <c r="A3" s="225" t="s">
        <v>99</v>
      </c>
      <c r="B3" s="211" t="s">
        <v>138</v>
      </c>
      <c r="C3" s="212">
        <v>2021</v>
      </c>
      <c r="D3" s="213"/>
      <c r="E3" s="214">
        <v>2847</v>
      </c>
      <c r="F3" s="214">
        <v>2850</v>
      </c>
      <c r="G3" s="214">
        <v>2487</v>
      </c>
      <c r="H3" s="214">
        <v>2529</v>
      </c>
      <c r="I3" s="214">
        <v>2256</v>
      </c>
      <c r="J3" s="214">
        <v>2308</v>
      </c>
      <c r="K3" s="214">
        <v>2443</v>
      </c>
      <c r="L3" s="214">
        <v>2278</v>
      </c>
      <c r="M3" s="214">
        <v>2234</v>
      </c>
      <c r="N3" s="214">
        <v>2108</v>
      </c>
      <c r="O3" s="214">
        <v>2148</v>
      </c>
      <c r="P3" s="214">
        <v>2186</v>
      </c>
      <c r="Q3" s="214">
        <v>2298</v>
      </c>
      <c r="R3" s="214">
        <v>2694</v>
      </c>
      <c r="S3" s="214">
        <v>3265</v>
      </c>
      <c r="T3" s="214">
        <v>3338</v>
      </c>
      <c r="U3" s="214">
        <v>2549</v>
      </c>
    </row>
    <row r="4" spans="1:21" s="214" customFormat="1" x14ac:dyDescent="0.2">
      <c r="A4" s="226" t="s">
        <v>98</v>
      </c>
      <c r="B4" s="211"/>
      <c r="C4" s="215"/>
      <c r="D4" s="216"/>
      <c r="G4" s="214">
        <v>87</v>
      </c>
      <c r="H4" s="214">
        <v>576</v>
      </c>
      <c r="I4" s="214">
        <v>755</v>
      </c>
      <c r="J4" s="214">
        <v>1079</v>
      </c>
      <c r="K4" s="214">
        <v>1042</v>
      </c>
      <c r="L4" s="214">
        <v>1113</v>
      </c>
      <c r="M4" s="214">
        <v>1032</v>
      </c>
      <c r="N4" s="214">
        <v>1126</v>
      </c>
      <c r="O4" s="214">
        <v>1106</v>
      </c>
      <c r="P4" s="214">
        <v>1086</v>
      </c>
      <c r="Q4" s="214">
        <v>1134</v>
      </c>
      <c r="R4" s="214">
        <v>1261</v>
      </c>
      <c r="S4" s="214">
        <v>1291</v>
      </c>
      <c r="T4" s="214">
        <v>1630</v>
      </c>
      <c r="U4" s="214">
        <v>1461</v>
      </c>
    </row>
    <row r="5" spans="1:21" s="214" customFormat="1" x14ac:dyDescent="0.2">
      <c r="A5" s="226" t="s">
        <v>65</v>
      </c>
      <c r="B5" s="211" t="s">
        <v>139</v>
      </c>
      <c r="C5" s="217">
        <v>2022</v>
      </c>
      <c r="D5" s="218"/>
      <c r="E5" s="214">
        <v>2856</v>
      </c>
      <c r="F5" s="214">
        <v>3225</v>
      </c>
      <c r="G5" s="214">
        <v>3513</v>
      </c>
      <c r="H5" s="214">
        <v>3489</v>
      </c>
      <c r="I5" s="214">
        <v>3520</v>
      </c>
      <c r="J5" s="214">
        <v>3596</v>
      </c>
      <c r="K5" s="214">
        <v>3233</v>
      </c>
      <c r="L5" s="214">
        <v>3106</v>
      </c>
      <c r="M5" s="214">
        <v>3003</v>
      </c>
      <c r="N5" s="214">
        <v>2993</v>
      </c>
      <c r="O5" s="214">
        <v>2734</v>
      </c>
      <c r="P5" s="214">
        <v>2698</v>
      </c>
      <c r="Q5" s="214">
        <v>3657</v>
      </c>
      <c r="R5" s="214">
        <v>2011</v>
      </c>
      <c r="S5" s="214">
        <v>1522</v>
      </c>
      <c r="T5" s="214">
        <v>1575</v>
      </c>
      <c r="U5" s="214">
        <v>1355</v>
      </c>
    </row>
    <row r="6" spans="1:21" s="214" customFormat="1" x14ac:dyDescent="0.2">
      <c r="A6" s="226" t="s">
        <v>10</v>
      </c>
      <c r="B6" s="211"/>
      <c r="C6" s="217">
        <v>2013</v>
      </c>
      <c r="D6" s="218"/>
      <c r="E6" s="214">
        <v>1146</v>
      </c>
      <c r="F6" s="214">
        <v>1248</v>
      </c>
      <c r="G6" s="214">
        <v>1180</v>
      </c>
      <c r="H6" s="214">
        <v>1039</v>
      </c>
      <c r="I6" s="214">
        <v>1050</v>
      </c>
      <c r="J6" s="214">
        <v>1052</v>
      </c>
      <c r="K6" s="214">
        <v>1042</v>
      </c>
      <c r="L6" s="214">
        <v>816</v>
      </c>
      <c r="M6" s="214">
        <v>768</v>
      </c>
      <c r="N6" s="214">
        <v>768</v>
      </c>
      <c r="O6" s="214">
        <v>687</v>
      </c>
      <c r="P6" s="214">
        <v>621</v>
      </c>
      <c r="Q6" s="214">
        <v>615</v>
      </c>
      <c r="R6" s="214">
        <v>644</v>
      </c>
      <c r="S6" s="214">
        <v>573</v>
      </c>
      <c r="T6" s="214">
        <v>781</v>
      </c>
      <c r="U6" s="214">
        <v>728</v>
      </c>
    </row>
    <row r="7" spans="1:21" s="214" customFormat="1" x14ac:dyDescent="0.2">
      <c r="A7" s="226" t="s">
        <v>93</v>
      </c>
      <c r="B7" s="211" t="s">
        <v>140</v>
      </c>
      <c r="C7" s="217">
        <v>2021</v>
      </c>
      <c r="D7" s="218"/>
      <c r="E7" s="214">
        <v>648</v>
      </c>
      <c r="F7" s="214">
        <v>674</v>
      </c>
      <c r="G7" s="214">
        <v>605</v>
      </c>
      <c r="H7" s="214">
        <v>597</v>
      </c>
      <c r="I7" s="214">
        <v>577</v>
      </c>
      <c r="J7" s="214">
        <v>744</v>
      </c>
      <c r="K7" s="214">
        <v>736</v>
      </c>
      <c r="L7" s="214">
        <v>902</v>
      </c>
      <c r="M7" s="214">
        <v>963</v>
      </c>
      <c r="N7" s="214">
        <v>1000</v>
      </c>
      <c r="O7" s="214">
        <v>1054</v>
      </c>
      <c r="P7" s="214">
        <v>1032</v>
      </c>
      <c r="Q7" s="214">
        <v>1029</v>
      </c>
      <c r="R7" s="214">
        <v>1114</v>
      </c>
      <c r="S7" s="214">
        <v>1085</v>
      </c>
      <c r="T7" s="214">
        <v>785</v>
      </c>
      <c r="U7" s="214">
        <v>727</v>
      </c>
    </row>
    <row r="8" spans="1:21" s="214" customFormat="1" x14ac:dyDescent="0.2">
      <c r="A8" s="226" t="s">
        <v>174</v>
      </c>
      <c r="B8" s="211" t="s">
        <v>149</v>
      </c>
      <c r="C8" s="217">
        <v>2020</v>
      </c>
      <c r="D8" s="218"/>
      <c r="E8" s="214">
        <v>2000</v>
      </c>
      <c r="F8" s="214">
        <v>1817</v>
      </c>
      <c r="G8" s="214">
        <v>1723</v>
      </c>
      <c r="H8" s="214">
        <v>2495</v>
      </c>
      <c r="I8" s="214">
        <v>691</v>
      </c>
      <c r="J8" s="214">
        <v>689</v>
      </c>
      <c r="K8" s="214">
        <v>743</v>
      </c>
      <c r="L8" s="214">
        <v>833</v>
      </c>
      <c r="M8" s="214">
        <v>818</v>
      </c>
      <c r="N8" s="214">
        <v>835</v>
      </c>
      <c r="O8" s="214">
        <v>838</v>
      </c>
      <c r="P8" s="214">
        <v>749</v>
      </c>
      <c r="Q8" s="214">
        <v>757</v>
      </c>
      <c r="R8" s="214">
        <v>886</v>
      </c>
      <c r="S8" s="214">
        <v>433</v>
      </c>
      <c r="T8" s="214">
        <v>497</v>
      </c>
      <c r="U8" s="214">
        <v>450</v>
      </c>
    </row>
    <row r="9" spans="1:21" s="214" customFormat="1" x14ac:dyDescent="0.2">
      <c r="A9" s="226" t="s">
        <v>71</v>
      </c>
      <c r="B9" s="211" t="s">
        <v>175</v>
      </c>
      <c r="C9" s="217">
        <v>2015</v>
      </c>
      <c r="D9" s="218">
        <v>2022</v>
      </c>
      <c r="E9" s="214">
        <v>1419</v>
      </c>
      <c r="F9" s="214">
        <v>1541</v>
      </c>
      <c r="G9" s="214">
        <v>1435</v>
      </c>
      <c r="H9" s="214">
        <v>1338</v>
      </c>
      <c r="I9" s="214">
        <v>1243</v>
      </c>
      <c r="J9" s="214">
        <v>1222</v>
      </c>
      <c r="K9" s="214">
        <v>1035</v>
      </c>
      <c r="L9" s="214">
        <v>1029</v>
      </c>
      <c r="M9" s="214">
        <v>994</v>
      </c>
      <c r="N9" s="214">
        <v>459</v>
      </c>
      <c r="O9" s="214">
        <v>570</v>
      </c>
      <c r="P9" s="214">
        <v>481</v>
      </c>
      <c r="Q9" s="214">
        <v>454</v>
      </c>
      <c r="R9" s="214">
        <v>358</v>
      </c>
      <c r="S9" s="214">
        <v>253</v>
      </c>
      <c r="T9" s="214">
        <v>225</v>
      </c>
      <c r="U9" s="214">
        <v>247</v>
      </c>
    </row>
    <row r="10" spans="1:21" s="214" customFormat="1" x14ac:dyDescent="0.2">
      <c r="A10" s="226"/>
      <c r="B10" s="211"/>
      <c r="C10" s="217"/>
      <c r="D10" s="218"/>
    </row>
    <row r="11" spans="1:21" s="222" customFormat="1" x14ac:dyDescent="0.2">
      <c r="A11" s="227" t="s">
        <v>87</v>
      </c>
      <c r="B11" s="219" t="s">
        <v>150</v>
      </c>
      <c r="C11" s="307">
        <v>2020</v>
      </c>
      <c r="D11" s="308"/>
      <c r="E11" s="222">
        <v>649</v>
      </c>
      <c r="F11" s="222">
        <v>677</v>
      </c>
      <c r="G11" s="222">
        <v>676</v>
      </c>
      <c r="H11" s="222">
        <v>674</v>
      </c>
      <c r="I11" s="222">
        <v>844</v>
      </c>
      <c r="J11" s="222">
        <v>680</v>
      </c>
      <c r="K11" s="222">
        <v>725</v>
      </c>
      <c r="L11" s="222">
        <v>754</v>
      </c>
      <c r="M11" s="222">
        <v>690</v>
      </c>
      <c r="N11" s="222">
        <v>691</v>
      </c>
      <c r="O11" s="222">
        <v>713</v>
      </c>
      <c r="P11" s="222">
        <v>664</v>
      </c>
      <c r="Q11" s="222">
        <v>680</v>
      </c>
      <c r="R11" s="222">
        <v>673</v>
      </c>
      <c r="S11" s="222">
        <v>368</v>
      </c>
      <c r="T11" s="222">
        <v>389</v>
      </c>
      <c r="U11" s="222">
        <v>358</v>
      </c>
    </row>
    <row r="12" spans="1:21" s="222" customFormat="1" x14ac:dyDescent="0.2">
      <c r="A12" s="227" t="s">
        <v>73</v>
      </c>
      <c r="B12" s="219"/>
      <c r="C12" s="307">
        <v>1999</v>
      </c>
      <c r="D12" s="308"/>
      <c r="E12" s="222">
        <v>252</v>
      </c>
      <c r="F12" s="222">
        <v>245</v>
      </c>
      <c r="G12" s="222">
        <v>263</v>
      </c>
      <c r="H12" s="222">
        <v>257</v>
      </c>
      <c r="I12" s="222">
        <v>298</v>
      </c>
      <c r="J12" s="222">
        <v>294</v>
      </c>
      <c r="K12" s="222">
        <v>330</v>
      </c>
      <c r="L12" s="222">
        <v>265</v>
      </c>
      <c r="M12" s="222">
        <v>258</v>
      </c>
      <c r="N12" s="222">
        <v>262</v>
      </c>
      <c r="O12" s="222">
        <v>266</v>
      </c>
      <c r="P12" s="222">
        <v>289</v>
      </c>
      <c r="Q12" s="222">
        <v>264</v>
      </c>
      <c r="R12" s="222">
        <v>273</v>
      </c>
      <c r="S12" s="222">
        <v>222</v>
      </c>
      <c r="T12" s="222">
        <v>274</v>
      </c>
      <c r="U12" s="222">
        <v>320</v>
      </c>
    </row>
    <row r="13" spans="1:21" s="222" customFormat="1" x14ac:dyDescent="0.2">
      <c r="A13" s="309" t="s">
        <v>124</v>
      </c>
      <c r="B13" s="310" t="s">
        <v>176</v>
      </c>
      <c r="C13" s="220">
        <v>2022</v>
      </c>
      <c r="D13" s="221"/>
      <c r="E13" s="222">
        <v>477</v>
      </c>
      <c r="F13" s="222">
        <v>601</v>
      </c>
      <c r="G13" s="222">
        <v>638</v>
      </c>
      <c r="H13" s="222">
        <v>546</v>
      </c>
      <c r="I13" s="222">
        <v>589</v>
      </c>
      <c r="J13" s="222">
        <v>595</v>
      </c>
      <c r="K13" s="222">
        <v>695</v>
      </c>
      <c r="L13" s="222">
        <v>745</v>
      </c>
      <c r="M13" s="222">
        <v>723</v>
      </c>
      <c r="N13" s="222">
        <v>686</v>
      </c>
      <c r="O13" s="222">
        <v>678</v>
      </c>
      <c r="P13" s="222">
        <v>603</v>
      </c>
      <c r="Q13" s="222">
        <v>605</v>
      </c>
      <c r="R13" s="222">
        <v>621</v>
      </c>
      <c r="S13" s="222">
        <v>474</v>
      </c>
      <c r="T13" s="222">
        <v>475</v>
      </c>
      <c r="U13" s="222">
        <v>293</v>
      </c>
    </row>
    <row r="14" spans="1:21" s="222" customFormat="1" x14ac:dyDescent="0.2">
      <c r="A14" s="227" t="s">
        <v>151</v>
      </c>
      <c r="B14" s="219" t="s">
        <v>152</v>
      </c>
      <c r="C14" s="223">
        <v>2020</v>
      </c>
      <c r="D14" s="224"/>
      <c r="E14" s="222">
        <v>441</v>
      </c>
      <c r="F14" s="222">
        <v>472</v>
      </c>
      <c r="G14" s="222">
        <v>443</v>
      </c>
      <c r="H14" s="222">
        <v>390</v>
      </c>
      <c r="I14" s="222">
        <v>413</v>
      </c>
      <c r="J14" s="222">
        <v>368</v>
      </c>
      <c r="K14" s="222">
        <v>411</v>
      </c>
      <c r="L14" s="222">
        <v>424</v>
      </c>
      <c r="M14" s="222">
        <v>464</v>
      </c>
      <c r="N14" s="222">
        <v>454</v>
      </c>
      <c r="O14" s="222">
        <v>522</v>
      </c>
      <c r="P14" s="222">
        <v>544</v>
      </c>
      <c r="Q14" s="222">
        <v>464</v>
      </c>
      <c r="R14" s="222">
        <v>516</v>
      </c>
      <c r="S14" s="222">
        <v>297</v>
      </c>
      <c r="T14" s="222">
        <v>319</v>
      </c>
      <c r="U14" s="222">
        <v>267</v>
      </c>
    </row>
    <row r="15" spans="1:21" s="222" customFormat="1" x14ac:dyDescent="0.2">
      <c r="A15" s="309" t="s">
        <v>125</v>
      </c>
      <c r="B15" s="310"/>
      <c r="C15" s="220">
        <v>2020</v>
      </c>
      <c r="D15" s="221">
        <v>2023</v>
      </c>
      <c r="E15" s="222">
        <v>214</v>
      </c>
      <c r="F15" s="222">
        <v>205</v>
      </c>
      <c r="G15" s="222">
        <v>252</v>
      </c>
      <c r="H15" s="222">
        <v>242</v>
      </c>
      <c r="I15" s="222">
        <v>238</v>
      </c>
      <c r="J15" s="222">
        <v>213</v>
      </c>
      <c r="K15" s="222">
        <v>225</v>
      </c>
      <c r="L15" s="222">
        <v>242</v>
      </c>
      <c r="M15" s="222">
        <v>212</v>
      </c>
      <c r="N15" s="222">
        <v>290</v>
      </c>
      <c r="O15" s="222">
        <v>212</v>
      </c>
      <c r="P15" s="222">
        <v>264</v>
      </c>
      <c r="Q15" s="222">
        <v>243</v>
      </c>
      <c r="R15" s="222">
        <v>214</v>
      </c>
      <c r="S15" s="222">
        <v>178</v>
      </c>
      <c r="T15" s="222">
        <v>248</v>
      </c>
      <c r="U15" s="222">
        <v>235</v>
      </c>
    </row>
    <row r="16" spans="1:21" s="222" customFormat="1" x14ac:dyDescent="0.2">
      <c r="A16" s="227" t="s">
        <v>76</v>
      </c>
      <c r="B16" s="219"/>
      <c r="C16" s="220">
        <v>2014</v>
      </c>
      <c r="D16" s="221">
        <v>2025</v>
      </c>
      <c r="E16" s="222">
        <v>151</v>
      </c>
      <c r="F16" s="222">
        <v>211</v>
      </c>
      <c r="G16" s="222">
        <v>205</v>
      </c>
      <c r="H16" s="222">
        <v>211</v>
      </c>
      <c r="I16" s="222">
        <v>202</v>
      </c>
      <c r="J16" s="222">
        <v>187</v>
      </c>
      <c r="K16" s="222">
        <v>209</v>
      </c>
      <c r="L16" s="222">
        <v>211</v>
      </c>
      <c r="M16" s="222">
        <v>157</v>
      </c>
      <c r="N16" s="222">
        <v>136</v>
      </c>
      <c r="O16" s="222">
        <v>129</v>
      </c>
      <c r="P16" s="222">
        <v>146</v>
      </c>
      <c r="Q16" s="222">
        <v>180</v>
      </c>
      <c r="R16" s="222">
        <v>169</v>
      </c>
      <c r="S16" s="222">
        <v>156</v>
      </c>
      <c r="T16" s="222">
        <v>212</v>
      </c>
      <c r="U16" s="222">
        <v>216</v>
      </c>
    </row>
    <row r="17" spans="1:21" s="222" customFormat="1" x14ac:dyDescent="0.2">
      <c r="A17" s="227" t="s">
        <v>126</v>
      </c>
      <c r="B17" s="219"/>
      <c r="C17" s="223">
        <v>2020</v>
      </c>
      <c r="D17" s="224"/>
      <c r="E17" s="222">
        <v>259</v>
      </c>
      <c r="F17" s="222">
        <v>227</v>
      </c>
      <c r="G17" s="222">
        <v>216</v>
      </c>
      <c r="H17" s="222">
        <v>221</v>
      </c>
      <c r="I17" s="222">
        <v>191</v>
      </c>
      <c r="J17" s="222">
        <v>220</v>
      </c>
      <c r="K17" s="222">
        <v>199</v>
      </c>
      <c r="L17" s="222">
        <v>227</v>
      </c>
      <c r="M17" s="222">
        <v>266</v>
      </c>
      <c r="N17" s="222">
        <v>251</v>
      </c>
      <c r="O17" s="222">
        <v>239</v>
      </c>
      <c r="P17" s="222">
        <v>269</v>
      </c>
      <c r="Q17" s="222">
        <v>298</v>
      </c>
      <c r="R17" s="222">
        <v>248</v>
      </c>
      <c r="S17" s="222">
        <v>169</v>
      </c>
      <c r="T17" s="222">
        <v>254</v>
      </c>
      <c r="U17" s="222">
        <v>202</v>
      </c>
    </row>
    <row r="18" spans="1:21" s="222" customFormat="1" x14ac:dyDescent="0.2">
      <c r="A18" s="227" t="s">
        <v>72</v>
      </c>
      <c r="B18" s="219"/>
      <c r="C18" s="220">
        <v>2017</v>
      </c>
      <c r="D18" s="221"/>
      <c r="E18" s="222">
        <v>802</v>
      </c>
      <c r="F18" s="222">
        <v>751</v>
      </c>
      <c r="G18" s="222">
        <v>724</v>
      </c>
      <c r="H18" s="222">
        <v>623</v>
      </c>
      <c r="I18" s="222">
        <v>567</v>
      </c>
      <c r="J18" s="222">
        <v>611</v>
      </c>
      <c r="K18" s="222">
        <v>584</v>
      </c>
      <c r="L18" s="222">
        <v>524</v>
      </c>
      <c r="M18" s="222">
        <v>520</v>
      </c>
      <c r="N18" s="222">
        <v>504</v>
      </c>
      <c r="O18" s="222">
        <v>448</v>
      </c>
      <c r="P18" s="222">
        <v>366</v>
      </c>
      <c r="Q18" s="222">
        <v>329</v>
      </c>
      <c r="R18" s="222">
        <v>321</v>
      </c>
      <c r="S18" s="222">
        <v>236</v>
      </c>
      <c r="T18" s="222">
        <v>207</v>
      </c>
      <c r="U18" s="222">
        <v>198</v>
      </c>
    </row>
    <row r="19" spans="1:21" s="116" customFormat="1" x14ac:dyDescent="0.2">
      <c r="A19" s="166"/>
    </row>
    <row r="20" spans="1:21" s="116" customFormat="1" x14ac:dyDescent="0.2">
      <c r="A20" s="92" t="s">
        <v>180</v>
      </c>
    </row>
    <row r="21" spans="1:21" s="116" customFormat="1" x14ac:dyDescent="0.2">
      <c r="A21" s="11" t="s">
        <v>92</v>
      </c>
    </row>
    <row r="22" spans="1:21" s="116" customFormat="1" x14ac:dyDescent="0.2">
      <c r="A22" s="296" t="s">
        <v>194</v>
      </c>
    </row>
    <row r="23" spans="1:21" s="116" customFormat="1" x14ac:dyDescent="0.2"/>
    <row r="24" spans="1:21" s="116" customFormat="1" x14ac:dyDescent="0.2"/>
    <row r="25" spans="1:21" s="116" customFormat="1" x14ac:dyDescent="0.2"/>
    <row r="26" spans="1:21" s="116" customFormat="1" x14ac:dyDescent="0.2"/>
    <row r="27" spans="1:21" s="116" customFormat="1" x14ac:dyDescent="0.2"/>
    <row r="28" spans="1:21" s="116" customFormat="1" x14ac:dyDescent="0.2"/>
    <row r="29" spans="1:21" s="116" customFormat="1" x14ac:dyDescent="0.2"/>
    <row r="30" spans="1:21" s="116" customFormat="1" x14ac:dyDescent="0.2"/>
    <row r="31" spans="1:21" s="116" customFormat="1" x14ac:dyDescent="0.2"/>
    <row r="32" spans="1:21" s="116" customFormat="1" x14ac:dyDescent="0.2"/>
    <row r="33" spans="1:1" s="116" customFormat="1" x14ac:dyDescent="0.2"/>
    <row r="34" spans="1:1" s="116" customFormat="1" x14ac:dyDescent="0.2"/>
    <row r="35" spans="1:1" s="116" customFormat="1" x14ac:dyDescent="0.2"/>
    <row r="36" spans="1:1" s="116" customFormat="1" x14ac:dyDescent="0.2"/>
    <row r="37" spans="1:1" s="116" customFormat="1" x14ac:dyDescent="0.2"/>
    <row r="38" spans="1:1" s="116" customFormat="1" x14ac:dyDescent="0.2"/>
    <row r="39" spans="1:1" s="116" customFormat="1" x14ac:dyDescent="0.2"/>
    <row r="40" spans="1:1" s="116" customFormat="1" x14ac:dyDescent="0.2"/>
    <row r="41" spans="1:1" s="116" customFormat="1" x14ac:dyDescent="0.2"/>
    <row r="42" spans="1:1" s="116" customFormat="1" x14ac:dyDescent="0.2"/>
    <row r="43" spans="1:1" s="116" customFormat="1" x14ac:dyDescent="0.2"/>
  </sheetData>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workbookViewId="0">
      <selection activeCell="A15" sqref="A15"/>
    </sheetView>
  </sheetViews>
  <sheetFormatPr baseColWidth="10" defaultRowHeight="12.75" x14ac:dyDescent="0.2"/>
  <sheetData>
    <row r="1" spans="1:26" s="19" customFormat="1" ht="12" x14ac:dyDescent="0.2">
      <c r="A1" s="297" t="s">
        <v>185</v>
      </c>
      <c r="B1" s="21"/>
      <c r="C1" s="21"/>
      <c r="D1" s="21"/>
      <c r="E1" s="21"/>
      <c r="F1" s="123"/>
      <c r="G1" s="21"/>
      <c r="H1" s="21"/>
      <c r="I1" s="21"/>
      <c r="J1" s="21"/>
      <c r="K1" s="21"/>
      <c r="L1" s="228"/>
      <c r="M1" s="22"/>
      <c r="N1" s="22"/>
      <c r="O1" s="22"/>
      <c r="P1" s="22"/>
      <c r="Q1" s="22"/>
      <c r="R1" s="229"/>
      <c r="S1" s="23"/>
      <c r="T1" s="21"/>
      <c r="U1" s="21"/>
      <c r="V1" s="21"/>
      <c r="W1" s="21"/>
      <c r="X1" s="21"/>
      <c r="Y1" s="23"/>
      <c r="Z1" s="23"/>
    </row>
    <row r="2" spans="1:26" s="19" customFormat="1" thickBot="1" x14ac:dyDescent="0.25">
      <c r="A2" s="304"/>
      <c r="B2" s="305">
        <v>2006</v>
      </c>
      <c r="C2" s="305">
        <v>2007</v>
      </c>
      <c r="D2" s="305">
        <v>2008</v>
      </c>
      <c r="E2" s="305">
        <v>2009</v>
      </c>
      <c r="F2" s="305">
        <v>2010</v>
      </c>
      <c r="G2" s="305">
        <v>2011</v>
      </c>
      <c r="H2" s="305">
        <v>2012</v>
      </c>
      <c r="I2" s="305">
        <v>2013</v>
      </c>
      <c r="J2" s="305">
        <v>2014</v>
      </c>
      <c r="K2" s="305">
        <v>2015</v>
      </c>
      <c r="L2" s="305">
        <v>2016</v>
      </c>
      <c r="M2" s="305">
        <v>2017</v>
      </c>
      <c r="N2" s="305">
        <v>2018</v>
      </c>
      <c r="O2" s="305">
        <v>2019</v>
      </c>
      <c r="P2" s="305">
        <v>2020</v>
      </c>
      <c r="Q2" s="305">
        <v>2021</v>
      </c>
      <c r="R2" s="305">
        <v>2022</v>
      </c>
    </row>
    <row r="3" spans="1:26" s="19" customFormat="1" thickTop="1" x14ac:dyDescent="0.2">
      <c r="A3" s="302" t="s">
        <v>141</v>
      </c>
      <c r="B3" s="301">
        <v>46.7</v>
      </c>
      <c r="C3" s="301">
        <v>45.8</v>
      </c>
      <c r="D3" s="301">
        <v>50.1</v>
      </c>
      <c r="E3" s="301">
        <v>50.4</v>
      </c>
      <c r="F3" s="301">
        <v>49</v>
      </c>
      <c r="G3" s="301">
        <v>50.6</v>
      </c>
      <c r="H3" s="301">
        <v>50.1</v>
      </c>
      <c r="I3" s="301">
        <v>51.6</v>
      </c>
      <c r="J3" s="301">
        <v>48.4</v>
      </c>
      <c r="K3" s="301">
        <v>51.2</v>
      </c>
      <c r="L3" s="301">
        <v>47.1</v>
      </c>
      <c r="M3" s="301">
        <v>54.4</v>
      </c>
      <c r="N3" s="301">
        <v>52.8</v>
      </c>
      <c r="O3" s="301">
        <v>53.3</v>
      </c>
      <c r="P3" s="301">
        <v>52.1</v>
      </c>
      <c r="Q3" s="301">
        <v>48.5</v>
      </c>
      <c r="R3" s="301">
        <v>53.4</v>
      </c>
    </row>
    <row r="4" spans="1:26" s="303" customFormat="1" ht="12" x14ac:dyDescent="0.2">
      <c r="A4" s="299" t="s">
        <v>97</v>
      </c>
      <c r="B4" s="300">
        <v>43.1</v>
      </c>
      <c r="C4" s="300">
        <v>42.6</v>
      </c>
      <c r="D4" s="300">
        <v>46.2</v>
      </c>
      <c r="E4" s="300">
        <v>46.2</v>
      </c>
      <c r="F4" s="300">
        <v>44</v>
      </c>
      <c r="G4" s="300">
        <v>47</v>
      </c>
      <c r="H4" s="300">
        <v>46.2</v>
      </c>
      <c r="I4" s="300">
        <v>45.6</v>
      </c>
      <c r="J4" s="300">
        <v>41.3</v>
      </c>
      <c r="K4" s="300">
        <v>46.2</v>
      </c>
      <c r="L4" s="300">
        <v>43.1</v>
      </c>
      <c r="M4" s="300">
        <v>45.6</v>
      </c>
      <c r="N4" s="300">
        <v>46.2</v>
      </c>
      <c r="O4" s="300">
        <v>47.5</v>
      </c>
      <c r="P4" s="300">
        <v>46.4</v>
      </c>
      <c r="Q4" s="300">
        <v>43.4</v>
      </c>
      <c r="R4" s="300">
        <v>49.7</v>
      </c>
    </row>
    <row r="5" spans="1:26" s="19" customFormat="1" ht="12" x14ac:dyDescent="0.2">
      <c r="A5" s="302" t="s">
        <v>6</v>
      </c>
      <c r="B5" s="301">
        <v>57.7</v>
      </c>
      <c r="C5" s="301">
        <v>59.7</v>
      </c>
      <c r="D5" s="301">
        <v>61.3</v>
      </c>
      <c r="E5" s="301">
        <v>65.099999999999994</v>
      </c>
      <c r="F5" s="301">
        <v>63.8</v>
      </c>
      <c r="G5" s="301">
        <v>63.1</v>
      </c>
      <c r="H5" s="301">
        <v>62.7</v>
      </c>
      <c r="I5" s="301">
        <v>64.900000000000006</v>
      </c>
      <c r="J5" s="301">
        <v>66.599999999999994</v>
      </c>
      <c r="K5" s="301">
        <v>67.900000000000006</v>
      </c>
      <c r="L5" s="301">
        <v>68.2</v>
      </c>
      <c r="M5" s="301">
        <v>68.8</v>
      </c>
      <c r="N5" s="301">
        <v>67.7</v>
      </c>
      <c r="O5" s="301">
        <v>69.5</v>
      </c>
      <c r="P5" s="301">
        <v>67.599999999999994</v>
      </c>
      <c r="Q5" s="301">
        <v>66.2</v>
      </c>
      <c r="R5" s="301">
        <v>65.099999999999994</v>
      </c>
    </row>
    <row r="6" spans="1:26" s="19" customFormat="1" ht="12" x14ac:dyDescent="0.2">
      <c r="A6" s="302" t="s">
        <v>50</v>
      </c>
      <c r="B6" s="301">
        <v>69</v>
      </c>
      <c r="C6" s="301">
        <v>72.900000000000006</v>
      </c>
      <c r="D6" s="301">
        <v>74.099999999999994</v>
      </c>
      <c r="E6" s="301">
        <v>76.599999999999994</v>
      </c>
      <c r="F6" s="301">
        <v>77</v>
      </c>
      <c r="G6" s="301">
        <v>78.2</v>
      </c>
      <c r="H6" s="301">
        <v>77.7</v>
      </c>
      <c r="I6" s="301">
        <v>79.2</v>
      </c>
      <c r="J6" s="301">
        <v>80.7</v>
      </c>
      <c r="K6" s="301">
        <v>80</v>
      </c>
      <c r="L6" s="301">
        <v>82.2</v>
      </c>
      <c r="M6" s="301">
        <v>81.099999999999994</v>
      </c>
      <c r="N6" s="301">
        <v>82.6</v>
      </c>
      <c r="O6" s="301">
        <v>82.8</v>
      </c>
      <c r="P6" s="301">
        <v>83.4</v>
      </c>
      <c r="Q6" s="301">
        <v>83.1</v>
      </c>
      <c r="R6" s="301">
        <v>83.9</v>
      </c>
    </row>
    <row r="7" spans="1:26" s="19" customFormat="1" ht="12" x14ac:dyDescent="0.2">
      <c r="A7" s="302" t="s">
        <v>5</v>
      </c>
      <c r="B7" s="301">
        <v>70.7</v>
      </c>
      <c r="C7" s="301">
        <v>74.2</v>
      </c>
      <c r="D7" s="301">
        <v>73.900000000000006</v>
      </c>
      <c r="E7" s="301">
        <v>75.7</v>
      </c>
      <c r="F7" s="301">
        <v>74.5</v>
      </c>
      <c r="G7" s="301">
        <v>73.5</v>
      </c>
      <c r="H7" s="301">
        <v>76.599999999999994</v>
      </c>
      <c r="I7" s="301">
        <v>76.3</v>
      </c>
      <c r="J7" s="301">
        <v>74</v>
      </c>
      <c r="K7" s="301">
        <v>76.900000000000006</v>
      </c>
      <c r="L7" s="301">
        <v>76.900000000000006</v>
      </c>
      <c r="M7" s="301">
        <v>75.099999999999994</v>
      </c>
      <c r="N7" s="301">
        <v>77</v>
      </c>
      <c r="O7" s="301">
        <v>73.8</v>
      </c>
      <c r="P7" s="301">
        <v>75.3</v>
      </c>
      <c r="Q7" s="301">
        <v>75.900000000000006</v>
      </c>
      <c r="R7" s="301">
        <v>75.400000000000006</v>
      </c>
    </row>
    <row r="8" spans="1:26" s="303" customFormat="1" ht="12" x14ac:dyDescent="0.2">
      <c r="A8" s="299" t="s">
        <v>106</v>
      </c>
      <c r="B8" s="300">
        <v>67.400000000000006</v>
      </c>
      <c r="C8" s="300">
        <v>70.7</v>
      </c>
      <c r="D8" s="300">
        <v>71.2</v>
      </c>
      <c r="E8" s="300">
        <v>73.7</v>
      </c>
      <c r="F8" s="300">
        <v>72.2</v>
      </c>
      <c r="G8" s="300">
        <v>72.2</v>
      </c>
      <c r="H8" s="300">
        <v>74.2</v>
      </c>
      <c r="I8" s="300">
        <v>74.5</v>
      </c>
      <c r="J8" s="300">
        <v>72.2</v>
      </c>
      <c r="K8" s="300">
        <v>75.2</v>
      </c>
      <c r="L8" s="300">
        <v>74.7</v>
      </c>
      <c r="M8" s="300">
        <v>73.7</v>
      </c>
      <c r="N8" s="300">
        <v>76.099999999999994</v>
      </c>
      <c r="O8" s="300">
        <v>72</v>
      </c>
      <c r="P8" s="300">
        <v>73.099999999999994</v>
      </c>
      <c r="Q8" s="300">
        <v>73.8</v>
      </c>
      <c r="R8" s="300">
        <v>73.8</v>
      </c>
    </row>
    <row r="9" spans="1:26" s="19" customFormat="1" ht="12" x14ac:dyDescent="0.2">
      <c r="A9" s="302" t="s">
        <v>146</v>
      </c>
      <c r="B9" s="301">
        <v>41.7</v>
      </c>
      <c r="C9" s="301">
        <v>45.8</v>
      </c>
      <c r="D9" s="301">
        <v>47.5</v>
      </c>
      <c r="E9" s="301">
        <v>53.1</v>
      </c>
      <c r="F9" s="301">
        <v>54</v>
      </c>
      <c r="G9" s="301">
        <v>52.9</v>
      </c>
      <c r="H9" s="301">
        <v>56.4</v>
      </c>
      <c r="I9" s="301">
        <v>54.1</v>
      </c>
      <c r="J9" s="301">
        <v>54.9</v>
      </c>
      <c r="K9" s="301">
        <v>56.1</v>
      </c>
      <c r="L9" s="301">
        <v>57.4</v>
      </c>
      <c r="M9" s="301">
        <v>62.3</v>
      </c>
      <c r="N9" s="301">
        <v>62.1</v>
      </c>
      <c r="O9" s="301">
        <v>63.6</v>
      </c>
      <c r="P9" s="301">
        <v>64.099999999999994</v>
      </c>
      <c r="Q9" s="301">
        <v>62.9</v>
      </c>
      <c r="R9" s="301">
        <v>66.400000000000006</v>
      </c>
    </row>
    <row r="10" spans="1:26" s="19" customFormat="1" ht="12" x14ac:dyDescent="0.2">
      <c r="A10" s="302" t="s">
        <v>61</v>
      </c>
      <c r="B10" s="301">
        <v>41.7</v>
      </c>
      <c r="C10" s="301">
        <v>45.8</v>
      </c>
      <c r="D10" s="301">
        <v>47.8</v>
      </c>
      <c r="E10" s="301">
        <v>53.1</v>
      </c>
      <c r="F10" s="301">
        <v>54.2</v>
      </c>
      <c r="G10" s="301">
        <v>52.7</v>
      </c>
      <c r="H10" s="301">
        <v>56.1</v>
      </c>
      <c r="I10" s="301">
        <v>52.9</v>
      </c>
      <c r="J10" s="301">
        <v>54.5</v>
      </c>
      <c r="K10" s="301">
        <v>55.3</v>
      </c>
      <c r="L10" s="301">
        <v>56.1</v>
      </c>
      <c r="M10" s="301">
        <v>62.4</v>
      </c>
      <c r="N10" s="301">
        <v>61.7</v>
      </c>
      <c r="O10" s="301">
        <v>63.4</v>
      </c>
      <c r="P10" s="301">
        <v>63.5</v>
      </c>
      <c r="Q10" s="301">
        <v>61.9</v>
      </c>
      <c r="R10" s="301">
        <v>66.099999999999994</v>
      </c>
    </row>
    <row r="11" spans="1:26" s="19" customFormat="1" ht="12" x14ac:dyDescent="0.2">
      <c r="A11" s="302" t="s">
        <v>58</v>
      </c>
      <c r="B11" s="301"/>
      <c r="C11" s="301"/>
      <c r="D11" s="301">
        <v>40.200000000000003</v>
      </c>
      <c r="E11" s="301">
        <v>50.5</v>
      </c>
      <c r="F11" s="301">
        <v>54.2</v>
      </c>
      <c r="G11" s="301">
        <v>53.8</v>
      </c>
      <c r="H11" s="301">
        <v>56.5</v>
      </c>
      <c r="I11" s="301">
        <v>55.6</v>
      </c>
      <c r="J11" s="301">
        <v>56.7</v>
      </c>
      <c r="K11" s="301">
        <v>58.1</v>
      </c>
      <c r="L11" s="301">
        <v>59.4</v>
      </c>
      <c r="M11" s="301">
        <v>63.9</v>
      </c>
      <c r="N11" s="301">
        <v>64.900000000000006</v>
      </c>
      <c r="O11" s="301">
        <v>64.400000000000006</v>
      </c>
      <c r="P11" s="301">
        <v>66.3</v>
      </c>
      <c r="Q11" s="301">
        <v>66.099999999999994</v>
      </c>
      <c r="R11" s="301">
        <v>68</v>
      </c>
    </row>
    <row r="12" spans="1:26" s="116" customFormat="1" x14ac:dyDescent="0.2"/>
    <row r="13" spans="1:26" s="116" customFormat="1" x14ac:dyDescent="0.2">
      <c r="A13" s="92" t="s">
        <v>180</v>
      </c>
    </row>
    <row r="14" spans="1:26" s="116" customFormat="1" x14ac:dyDescent="0.2">
      <c r="A14" s="11" t="s">
        <v>92</v>
      </c>
    </row>
    <row r="15" spans="1:26" s="116" customFormat="1" x14ac:dyDescent="0.2">
      <c r="A15" s="296" t="s">
        <v>194</v>
      </c>
    </row>
    <row r="16" spans="1:26" s="116" customFormat="1" x14ac:dyDescent="0.2"/>
    <row r="17" s="116" customFormat="1" x14ac:dyDescent="0.2"/>
    <row r="18" s="116" customFormat="1" x14ac:dyDescent="0.2"/>
    <row r="19" s="116" customFormat="1" x14ac:dyDescent="0.2"/>
    <row r="20" s="116" customFormat="1" x14ac:dyDescent="0.2"/>
    <row r="21" s="116" customFormat="1" x14ac:dyDescent="0.2"/>
    <row r="22" s="116" customFormat="1" x14ac:dyDescent="0.2"/>
    <row r="23" s="116" customFormat="1" x14ac:dyDescent="0.2"/>
    <row r="24" s="116" customFormat="1" x14ac:dyDescent="0.2"/>
    <row r="25" s="116" customFormat="1" x14ac:dyDescent="0.2"/>
    <row r="26" s="116" customFormat="1" x14ac:dyDescent="0.2"/>
    <row r="27" s="116" customFormat="1" x14ac:dyDescent="0.2"/>
    <row r="28" s="116" customFormat="1" x14ac:dyDescent="0.2"/>
    <row r="29" s="116" customFormat="1" x14ac:dyDescent="0.2"/>
    <row r="30" s="116" customFormat="1" x14ac:dyDescent="0.2"/>
    <row r="31" s="116" customFormat="1" x14ac:dyDescent="0.2"/>
    <row r="32" s="116" customFormat="1"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
  <sheetViews>
    <sheetView zoomScale="130" zoomScaleNormal="130" workbookViewId="0">
      <selection activeCell="A20" sqref="A20"/>
    </sheetView>
  </sheetViews>
  <sheetFormatPr baseColWidth="10" defaultRowHeight="12.75" x14ac:dyDescent="0.2"/>
  <cols>
    <col min="1" max="1" width="24" customWidth="1"/>
    <col min="2" max="2" width="31.140625" customWidth="1"/>
    <col min="3" max="3" width="18.140625" style="116" customWidth="1"/>
  </cols>
  <sheetData>
    <row r="1" spans="1:13" s="5" customFormat="1" ht="12" x14ac:dyDescent="0.2">
      <c r="A1" s="12" t="s">
        <v>189</v>
      </c>
      <c r="B1" s="17"/>
      <c r="C1" s="17"/>
      <c r="D1" s="18"/>
    </row>
    <row r="2" spans="1:13" s="12" customFormat="1" thickBot="1" x14ac:dyDescent="0.25">
      <c r="B2" s="50"/>
      <c r="C2" s="50"/>
      <c r="D2" s="156"/>
    </row>
    <row r="3" spans="1:13" s="5" customFormat="1" thickTop="1" x14ac:dyDescent="0.2">
      <c r="A3" s="70"/>
      <c r="B3" s="71"/>
      <c r="C3" s="262">
        <v>2018</v>
      </c>
      <c r="D3" s="88">
        <v>2019</v>
      </c>
      <c r="E3" s="88">
        <v>2020</v>
      </c>
      <c r="F3" s="88">
        <v>2021</v>
      </c>
      <c r="G3" s="88">
        <v>2022</v>
      </c>
    </row>
    <row r="4" spans="1:13" s="5" customFormat="1" ht="11.45" customHeight="1" x14ac:dyDescent="0.2">
      <c r="A4" s="316" t="s">
        <v>91</v>
      </c>
      <c r="B4" s="47" t="s">
        <v>5</v>
      </c>
      <c r="C4" s="47">
        <v>5601</v>
      </c>
      <c r="D4" s="101">
        <v>4451</v>
      </c>
      <c r="E4" s="133">
        <v>2919</v>
      </c>
      <c r="F4" s="133">
        <v>3473</v>
      </c>
      <c r="G4" s="133">
        <v>2789</v>
      </c>
    </row>
    <row r="5" spans="1:13" s="5" customFormat="1" ht="11.45" customHeight="1" x14ac:dyDescent="0.2">
      <c r="A5" s="317"/>
      <c r="B5" s="47" t="s">
        <v>155</v>
      </c>
      <c r="C5" s="293">
        <v>392</v>
      </c>
      <c r="D5" s="100">
        <v>338</v>
      </c>
      <c r="E5" s="139">
        <v>139</v>
      </c>
      <c r="F5" s="139">
        <v>145</v>
      </c>
      <c r="G5" s="139">
        <v>121</v>
      </c>
    </row>
    <row r="6" spans="1:13" s="5" customFormat="1" ht="11.45" customHeight="1" x14ac:dyDescent="0.2">
      <c r="A6" s="318" t="s">
        <v>83</v>
      </c>
      <c r="B6" s="48" t="s">
        <v>50</v>
      </c>
      <c r="C6" s="295">
        <v>4943</v>
      </c>
      <c r="D6" s="101">
        <v>4362</v>
      </c>
      <c r="E6" s="133">
        <v>3232</v>
      </c>
      <c r="F6" s="133">
        <v>3786</v>
      </c>
      <c r="G6" s="133">
        <v>3010</v>
      </c>
    </row>
    <row r="7" spans="1:13" s="5" customFormat="1" ht="11.45" customHeight="1" x14ac:dyDescent="0.2">
      <c r="A7" s="318"/>
      <c r="B7" s="47" t="s">
        <v>7</v>
      </c>
      <c r="C7" s="47">
        <v>1354</v>
      </c>
      <c r="D7" s="101">
        <v>1375</v>
      </c>
      <c r="E7" s="85">
        <v>1101</v>
      </c>
      <c r="F7" s="85">
        <v>1259</v>
      </c>
      <c r="G7" s="85">
        <v>1065</v>
      </c>
    </row>
    <row r="8" spans="1:13" s="5" customFormat="1" ht="11.45" customHeight="1" x14ac:dyDescent="0.2">
      <c r="A8" s="318"/>
      <c r="B8" s="47" t="s">
        <v>58</v>
      </c>
      <c r="C8" s="47">
        <v>2282</v>
      </c>
      <c r="D8" s="101">
        <v>2176</v>
      </c>
      <c r="E8" s="85">
        <v>1945</v>
      </c>
      <c r="F8" s="85">
        <v>2739</v>
      </c>
      <c r="G8" s="85">
        <v>2074</v>
      </c>
    </row>
    <row r="9" spans="1:13" s="5" customFormat="1" ht="11.45" customHeight="1" thickBot="1" x14ac:dyDescent="0.25">
      <c r="A9" s="318"/>
      <c r="B9" s="47" t="s">
        <v>154</v>
      </c>
      <c r="C9" s="293">
        <v>81</v>
      </c>
      <c r="D9" s="100">
        <v>90</v>
      </c>
      <c r="E9" s="139">
        <v>49</v>
      </c>
      <c r="F9" s="139">
        <v>61</v>
      </c>
      <c r="G9" s="139">
        <v>62</v>
      </c>
      <c r="M9" s="292"/>
    </row>
    <row r="10" spans="1:13" s="5" customFormat="1" ht="11.45" customHeight="1" x14ac:dyDescent="0.2">
      <c r="A10" s="319" t="s">
        <v>89</v>
      </c>
      <c r="B10" s="48" t="s">
        <v>6</v>
      </c>
      <c r="C10" s="295">
        <v>10116</v>
      </c>
      <c r="D10" s="261">
        <v>9237</v>
      </c>
      <c r="E10" s="246">
        <v>7296</v>
      </c>
      <c r="F10" s="246">
        <v>8430</v>
      </c>
      <c r="G10" s="246">
        <v>6709</v>
      </c>
    </row>
    <row r="11" spans="1:13" s="5" customFormat="1" ht="11.45" customHeight="1" x14ac:dyDescent="0.2">
      <c r="A11" s="320"/>
      <c r="B11" s="47" t="s">
        <v>138</v>
      </c>
      <c r="C11" s="47">
        <v>4316</v>
      </c>
      <c r="D11" s="69">
        <v>4282</v>
      </c>
      <c r="E11" s="69">
        <v>2920</v>
      </c>
      <c r="F11" s="69">
        <v>0</v>
      </c>
      <c r="G11" s="69">
        <v>0</v>
      </c>
    </row>
    <row r="12" spans="1:13" s="5" customFormat="1" ht="11.45" customHeight="1" x14ac:dyDescent="0.2">
      <c r="A12" s="320"/>
      <c r="B12" s="49" t="s">
        <v>178</v>
      </c>
      <c r="C12" s="293">
        <v>596</v>
      </c>
      <c r="D12" s="69">
        <v>535</v>
      </c>
      <c r="E12" s="248">
        <v>298</v>
      </c>
      <c r="F12" s="248">
        <v>7</v>
      </c>
      <c r="G12" s="248">
        <v>9</v>
      </c>
    </row>
    <row r="13" spans="1:13" s="5" customFormat="1" ht="12" x14ac:dyDescent="0.2">
      <c r="A13" s="319" t="s">
        <v>90</v>
      </c>
      <c r="B13" s="47" t="s">
        <v>147</v>
      </c>
      <c r="C13" s="294"/>
      <c r="D13" s="246"/>
      <c r="E13" s="246">
        <v>1096</v>
      </c>
      <c r="F13" s="246">
        <v>5437</v>
      </c>
      <c r="G13" s="246">
        <f>4286+5</f>
        <v>4291</v>
      </c>
    </row>
    <row r="14" spans="1:13" s="5" customFormat="1" ht="12" x14ac:dyDescent="0.2">
      <c r="A14" s="320"/>
      <c r="B14" s="49" t="s">
        <v>153</v>
      </c>
      <c r="C14" s="49">
        <v>507</v>
      </c>
      <c r="D14" s="100">
        <v>277</v>
      </c>
      <c r="E14" s="248">
        <v>581</v>
      </c>
      <c r="F14" s="248">
        <v>1062</v>
      </c>
      <c r="G14" s="248">
        <v>940</v>
      </c>
    </row>
    <row r="15" spans="1:13" s="5" customFormat="1" ht="12" x14ac:dyDescent="0.2">
      <c r="B15" s="44"/>
      <c r="C15" s="44">
        <f>SUM(C4:C14)</f>
        <v>30188</v>
      </c>
      <c r="D15" s="103">
        <f>SUM(D4:D14)</f>
        <v>27123</v>
      </c>
      <c r="E15" s="155">
        <f>SUM(E4:E14)</f>
        <v>21576</v>
      </c>
      <c r="F15" s="155">
        <f>SUM(F4:F14)</f>
        <v>26399</v>
      </c>
      <c r="G15" s="155">
        <f>SUM(G4:G14)</f>
        <v>21070</v>
      </c>
    </row>
    <row r="16" spans="1:13" s="5" customFormat="1" x14ac:dyDescent="0.2">
      <c r="A16" s="44" t="s">
        <v>18</v>
      </c>
      <c r="D16" s="102"/>
      <c r="F16"/>
    </row>
    <row r="17" spans="1:21" x14ac:dyDescent="0.2">
      <c r="A17" s="163" t="s">
        <v>95</v>
      </c>
      <c r="B17" s="68"/>
      <c r="C17" s="259"/>
      <c r="D17" s="86"/>
      <c r="E17" s="86"/>
      <c r="F17" s="86"/>
      <c r="G17" s="86"/>
    </row>
    <row r="18" spans="1:21" s="1" customFormat="1" ht="12" x14ac:dyDescent="0.2">
      <c r="A18" s="92" t="s">
        <v>180</v>
      </c>
      <c r="B18" s="169"/>
      <c r="C18" s="169"/>
      <c r="D18" s="169"/>
      <c r="E18" s="169"/>
      <c r="F18" s="169"/>
      <c r="G18" s="169"/>
      <c r="H18" s="169"/>
      <c r="I18" s="169"/>
      <c r="J18" s="169"/>
      <c r="K18" s="169"/>
      <c r="L18" s="169"/>
      <c r="M18" s="169"/>
      <c r="N18" s="169"/>
      <c r="O18" s="169"/>
      <c r="P18" s="169"/>
      <c r="Q18" s="169"/>
      <c r="R18" s="169"/>
      <c r="S18" s="169"/>
      <c r="T18" s="169"/>
      <c r="U18" s="169"/>
    </row>
    <row r="19" spans="1:21" s="2" customFormat="1" ht="12" x14ac:dyDescent="0.2">
      <c r="A19" s="11" t="s">
        <v>92</v>
      </c>
      <c r="B19" s="7"/>
      <c r="C19" s="7"/>
      <c r="D19" s="7"/>
      <c r="E19" s="5"/>
    </row>
    <row r="20" spans="1:21" s="2" customFormat="1" ht="12" x14ac:dyDescent="0.2">
      <c r="A20" s="296" t="s">
        <v>194</v>
      </c>
    </row>
    <row r="21" spans="1:21" s="2" customFormat="1" ht="12" x14ac:dyDescent="0.2">
      <c r="A21" s="5"/>
    </row>
    <row r="22" spans="1:21" s="2" customFormat="1" ht="11.25" x14ac:dyDescent="0.2"/>
    <row r="23" spans="1:21" s="2" customFormat="1" ht="11.25" x14ac:dyDescent="0.2"/>
    <row r="24" spans="1:21" s="2" customFormat="1" ht="11.25" x14ac:dyDescent="0.2"/>
    <row r="25" spans="1:21" s="2" customFormat="1" x14ac:dyDescent="0.2">
      <c r="F25"/>
    </row>
    <row r="26" spans="1:21" x14ac:dyDescent="0.2">
      <c r="A26" s="2"/>
      <c r="B26" s="2"/>
      <c r="C26" s="2"/>
      <c r="D26" s="2"/>
      <c r="E26" s="2"/>
    </row>
    <row r="27" spans="1:21" x14ac:dyDescent="0.2">
      <c r="A27" s="2"/>
    </row>
  </sheetData>
  <mergeCells count="4">
    <mergeCell ref="A4:A5"/>
    <mergeCell ref="A6:A9"/>
    <mergeCell ref="A13:A14"/>
    <mergeCell ref="A10:A12"/>
  </mergeCells>
  <pageMargins left="0.7" right="0.7" top="0.75" bottom="0.75" header="0.3" footer="0.3"/>
  <pageSetup paperSize="9" scale="6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13" zoomScale="130" zoomScaleNormal="130" workbookViewId="0">
      <selection activeCell="A25" sqref="A25"/>
    </sheetView>
  </sheetViews>
  <sheetFormatPr baseColWidth="10" defaultRowHeight="12.75" x14ac:dyDescent="0.2"/>
  <cols>
    <col min="1" max="1" width="42.28515625" customWidth="1"/>
    <col min="2" max="2" width="11.42578125" customWidth="1"/>
    <col min="3" max="3" width="6.28515625" customWidth="1"/>
    <col min="4" max="4" width="42.28515625" customWidth="1"/>
    <col min="7" max="7" width="42.28515625" customWidth="1"/>
  </cols>
  <sheetData>
    <row r="1" spans="1:12" s="19" customFormat="1" ht="12" x14ac:dyDescent="0.2">
      <c r="A1" s="321" t="s">
        <v>190</v>
      </c>
      <c r="B1" s="321"/>
      <c r="C1" s="321"/>
      <c r="G1" s="240"/>
      <c r="I1" s="241"/>
      <c r="J1" s="242"/>
    </row>
    <row r="2" spans="1:12" s="19" customFormat="1" thickBot="1" x14ac:dyDescent="0.25">
      <c r="A2" s="201"/>
      <c r="B2" s="202"/>
      <c r="C2" s="202"/>
      <c r="D2" s="200"/>
      <c r="E2" s="200"/>
      <c r="F2" s="200"/>
      <c r="G2" s="243"/>
      <c r="H2" s="200"/>
      <c r="I2" s="243"/>
      <c r="J2" s="244"/>
    </row>
    <row r="3" spans="1:12" s="19" customFormat="1" thickTop="1" x14ac:dyDescent="0.2">
      <c r="A3" s="322">
        <v>2006</v>
      </c>
      <c r="B3" s="322"/>
      <c r="C3" s="323"/>
      <c r="D3" s="324">
        <v>2012</v>
      </c>
      <c r="E3" s="322"/>
      <c r="F3" s="323"/>
      <c r="G3" s="325">
        <v>2022</v>
      </c>
      <c r="H3" s="325"/>
      <c r="I3" s="326"/>
      <c r="J3" s="244"/>
    </row>
    <row r="4" spans="1:12" s="252" customFormat="1" ht="24" x14ac:dyDescent="0.2">
      <c r="A4" s="72" t="s">
        <v>119</v>
      </c>
      <c r="B4" s="72" t="s">
        <v>120</v>
      </c>
      <c r="C4" s="72" t="s">
        <v>121</v>
      </c>
      <c r="D4" s="72" t="s">
        <v>119</v>
      </c>
      <c r="E4" s="251" t="s">
        <v>120</v>
      </c>
      <c r="F4" s="251" t="s">
        <v>121</v>
      </c>
      <c r="G4" s="251" t="s">
        <v>119</v>
      </c>
      <c r="H4" s="251" t="s">
        <v>120</v>
      </c>
      <c r="I4" s="251" t="s">
        <v>121</v>
      </c>
      <c r="K4" s="253"/>
      <c r="L4" s="253"/>
    </row>
    <row r="5" spans="1:12" s="19" customFormat="1" ht="12" x14ac:dyDescent="0.2">
      <c r="A5" s="254" t="s">
        <v>106</v>
      </c>
      <c r="B5" s="69">
        <v>2856</v>
      </c>
      <c r="C5" s="69">
        <v>12.9</v>
      </c>
      <c r="D5" s="255" t="s">
        <v>106</v>
      </c>
      <c r="E5" s="245">
        <v>3233</v>
      </c>
      <c r="F5" s="245">
        <v>15.6</v>
      </c>
      <c r="G5" s="254" t="s">
        <v>107</v>
      </c>
      <c r="H5" s="245">
        <v>2549</v>
      </c>
      <c r="I5" s="245">
        <v>17.600000000000001</v>
      </c>
      <c r="K5" s="241"/>
      <c r="L5" s="242"/>
    </row>
    <row r="6" spans="1:12" s="19" customFormat="1" ht="10.5" customHeight="1" x14ac:dyDescent="0.2">
      <c r="A6" s="254" t="s">
        <v>107</v>
      </c>
      <c r="B6" s="69">
        <v>2847</v>
      </c>
      <c r="C6" s="69">
        <v>12.8</v>
      </c>
      <c r="D6" s="255" t="s">
        <v>107</v>
      </c>
      <c r="E6" s="245">
        <v>2443</v>
      </c>
      <c r="F6" s="245">
        <v>11.8</v>
      </c>
      <c r="G6" s="245" t="s">
        <v>111</v>
      </c>
      <c r="H6" s="245">
        <v>1461</v>
      </c>
      <c r="I6" s="245">
        <v>10.1</v>
      </c>
      <c r="K6" s="241"/>
      <c r="L6" s="242"/>
    </row>
    <row r="7" spans="1:12" s="19" customFormat="1" ht="12" x14ac:dyDescent="0.2">
      <c r="A7" s="254" t="s">
        <v>156</v>
      </c>
      <c r="B7" s="69">
        <v>2000</v>
      </c>
      <c r="C7" s="69">
        <v>9</v>
      </c>
      <c r="D7" s="69" t="s">
        <v>111</v>
      </c>
      <c r="E7" s="245">
        <v>1042</v>
      </c>
      <c r="F7" s="245">
        <v>5</v>
      </c>
      <c r="G7" s="254" t="s">
        <v>106</v>
      </c>
      <c r="H7" s="245">
        <v>1355</v>
      </c>
      <c r="I7" s="245">
        <v>9.3000000000000007</v>
      </c>
      <c r="K7" s="241"/>
      <c r="L7" s="242"/>
    </row>
    <row r="8" spans="1:12" s="19" customFormat="1" ht="12" x14ac:dyDescent="0.2">
      <c r="A8" s="254" t="s">
        <v>108</v>
      </c>
      <c r="B8" s="69">
        <v>1419</v>
      </c>
      <c r="C8" s="69">
        <v>6.4</v>
      </c>
      <c r="D8" s="255" t="s">
        <v>157</v>
      </c>
      <c r="E8" s="245">
        <v>1042</v>
      </c>
      <c r="F8" s="245">
        <v>5</v>
      </c>
      <c r="G8" s="254" t="s">
        <v>157</v>
      </c>
      <c r="H8" s="245">
        <v>728</v>
      </c>
      <c r="I8" s="245">
        <v>5</v>
      </c>
      <c r="K8" s="241"/>
      <c r="L8" s="242"/>
    </row>
    <row r="9" spans="1:12" s="19" customFormat="1" ht="12" x14ac:dyDescent="0.2">
      <c r="A9" s="254" t="s">
        <v>157</v>
      </c>
      <c r="B9" s="69">
        <v>1146</v>
      </c>
      <c r="C9" s="69">
        <v>5.2</v>
      </c>
      <c r="D9" s="255" t="s">
        <v>108</v>
      </c>
      <c r="E9" s="245">
        <v>1035</v>
      </c>
      <c r="F9" s="245">
        <v>5</v>
      </c>
      <c r="G9" s="254" t="s">
        <v>96</v>
      </c>
      <c r="H9" s="245">
        <v>727</v>
      </c>
      <c r="I9" s="245">
        <v>5</v>
      </c>
      <c r="K9" s="241"/>
      <c r="L9" s="242"/>
    </row>
    <row r="10" spans="1:12" s="19" customFormat="1" ht="12" x14ac:dyDescent="0.2">
      <c r="A10" s="254" t="s">
        <v>158</v>
      </c>
      <c r="B10" s="69">
        <v>802</v>
      </c>
      <c r="C10" s="69">
        <v>3.6</v>
      </c>
      <c r="D10" s="255" t="s">
        <v>167</v>
      </c>
      <c r="E10" s="245">
        <v>743</v>
      </c>
      <c r="F10" s="245">
        <v>3.6</v>
      </c>
      <c r="G10" s="254" t="s">
        <v>168</v>
      </c>
      <c r="H10" s="245">
        <v>450</v>
      </c>
      <c r="I10" s="245">
        <v>3.1</v>
      </c>
      <c r="K10" s="241"/>
      <c r="L10" s="242"/>
    </row>
    <row r="11" spans="1:12" s="19" customFormat="1" ht="12" x14ac:dyDescent="0.2">
      <c r="A11" s="254" t="s">
        <v>159</v>
      </c>
      <c r="B11" s="69">
        <v>649</v>
      </c>
      <c r="C11" s="69">
        <v>2.9</v>
      </c>
      <c r="D11" s="255" t="s">
        <v>160</v>
      </c>
      <c r="E11" s="245">
        <v>736</v>
      </c>
      <c r="F11" s="245">
        <v>3.6</v>
      </c>
      <c r="G11" s="254" t="s">
        <v>169</v>
      </c>
      <c r="H11" s="245">
        <v>358</v>
      </c>
      <c r="I11" s="245">
        <v>2.5</v>
      </c>
      <c r="K11" s="241"/>
      <c r="L11" s="242"/>
    </row>
    <row r="12" spans="1:12" s="19" customFormat="1" ht="12" x14ac:dyDescent="0.2">
      <c r="A12" s="254" t="s">
        <v>160</v>
      </c>
      <c r="B12" s="69">
        <v>648</v>
      </c>
      <c r="C12" s="69">
        <v>2.9</v>
      </c>
      <c r="D12" s="255" t="s">
        <v>166</v>
      </c>
      <c r="E12" s="245">
        <v>725</v>
      </c>
      <c r="F12" s="245">
        <v>3.5</v>
      </c>
      <c r="G12" s="254" t="s">
        <v>165</v>
      </c>
      <c r="H12" s="245">
        <v>320</v>
      </c>
      <c r="I12" s="245">
        <v>2.2000000000000002</v>
      </c>
      <c r="K12" s="241"/>
      <c r="L12" s="242"/>
    </row>
    <row r="13" spans="1:12" s="19" customFormat="1" ht="12" x14ac:dyDescent="0.2">
      <c r="A13" s="245" t="s">
        <v>161</v>
      </c>
      <c r="B13" s="69">
        <v>561</v>
      </c>
      <c r="C13" s="69">
        <v>2.5</v>
      </c>
      <c r="D13" s="255" t="s">
        <v>109</v>
      </c>
      <c r="E13" s="245">
        <v>695</v>
      </c>
      <c r="F13" s="245">
        <v>3.4</v>
      </c>
      <c r="G13" s="254" t="s">
        <v>115</v>
      </c>
      <c r="H13" s="245">
        <v>293</v>
      </c>
      <c r="I13" s="245">
        <v>2</v>
      </c>
      <c r="K13" s="241"/>
      <c r="L13" s="242"/>
    </row>
    <row r="14" spans="1:12" s="19" customFormat="1" ht="12" x14ac:dyDescent="0.2">
      <c r="A14" s="254" t="s">
        <v>109</v>
      </c>
      <c r="B14" s="69">
        <v>477</v>
      </c>
      <c r="C14" s="69">
        <v>2.2000000000000002</v>
      </c>
      <c r="D14" s="255" t="s">
        <v>158</v>
      </c>
      <c r="E14" s="245">
        <v>584</v>
      </c>
      <c r="F14" s="245">
        <v>2.8</v>
      </c>
      <c r="G14" s="254" t="s">
        <v>170</v>
      </c>
      <c r="H14" s="245">
        <v>267</v>
      </c>
      <c r="I14" s="245">
        <v>1.8</v>
      </c>
      <c r="K14" s="241"/>
      <c r="L14" s="242"/>
    </row>
    <row r="15" spans="1:12" s="19" customFormat="1" ht="12" x14ac:dyDescent="0.2">
      <c r="A15" s="254" t="s">
        <v>110</v>
      </c>
      <c r="B15" s="69">
        <v>441</v>
      </c>
      <c r="C15" s="69">
        <v>2</v>
      </c>
      <c r="D15" s="255" t="s">
        <v>110</v>
      </c>
      <c r="E15" s="245">
        <v>411</v>
      </c>
      <c r="F15" s="245">
        <v>2</v>
      </c>
      <c r="G15" s="254" t="s">
        <v>116</v>
      </c>
      <c r="H15" s="245">
        <v>249</v>
      </c>
      <c r="I15" s="245">
        <v>1.7</v>
      </c>
      <c r="K15" s="241"/>
      <c r="L15" s="242"/>
    </row>
    <row r="16" spans="1:12" s="19" customFormat="1" ht="12" x14ac:dyDescent="0.2">
      <c r="A16" s="245" t="s">
        <v>162</v>
      </c>
      <c r="B16" s="69">
        <v>334</v>
      </c>
      <c r="C16" s="69">
        <v>1.5</v>
      </c>
      <c r="D16" s="255" t="s">
        <v>165</v>
      </c>
      <c r="E16" s="245">
        <v>330</v>
      </c>
      <c r="F16" s="245">
        <v>1.6</v>
      </c>
      <c r="G16" s="245" t="s">
        <v>171</v>
      </c>
      <c r="H16" s="245">
        <v>235</v>
      </c>
      <c r="I16" s="245">
        <v>1.6</v>
      </c>
      <c r="K16" s="241"/>
      <c r="L16" s="242"/>
    </row>
    <row r="17" spans="1:12" s="19" customFormat="1" ht="12" x14ac:dyDescent="0.2">
      <c r="A17" s="245" t="s">
        <v>163</v>
      </c>
      <c r="B17" s="69">
        <v>262</v>
      </c>
      <c r="C17" s="69">
        <v>1.2</v>
      </c>
      <c r="D17" s="69" t="s">
        <v>113</v>
      </c>
      <c r="E17" s="245">
        <v>284</v>
      </c>
      <c r="F17" s="245">
        <v>1.4</v>
      </c>
      <c r="G17" s="245" t="s">
        <v>172</v>
      </c>
      <c r="H17" s="245">
        <v>216</v>
      </c>
      <c r="I17" s="245">
        <v>1.5</v>
      </c>
      <c r="K17" s="241"/>
      <c r="L17" s="242"/>
    </row>
    <row r="18" spans="1:12" s="19" customFormat="1" ht="12" x14ac:dyDescent="0.2">
      <c r="A18" s="245" t="s">
        <v>164</v>
      </c>
      <c r="B18" s="69">
        <v>259</v>
      </c>
      <c r="C18" s="69">
        <v>1.2</v>
      </c>
      <c r="D18" s="69" t="s">
        <v>112</v>
      </c>
      <c r="E18" s="245">
        <v>272</v>
      </c>
      <c r="F18" s="245">
        <v>1.3</v>
      </c>
      <c r="G18" s="245" t="s">
        <v>173</v>
      </c>
      <c r="H18" s="245">
        <v>202</v>
      </c>
      <c r="I18" s="245">
        <v>1.4</v>
      </c>
      <c r="K18" s="241"/>
      <c r="L18" s="242"/>
    </row>
    <row r="19" spans="1:12" s="19" customFormat="1" ht="12" x14ac:dyDescent="0.2">
      <c r="A19" s="254" t="s">
        <v>165</v>
      </c>
      <c r="B19" s="69">
        <v>252</v>
      </c>
      <c r="C19" s="69">
        <v>1.1000000000000001</v>
      </c>
      <c r="D19" s="69" t="s">
        <v>114</v>
      </c>
      <c r="E19" s="245">
        <v>262</v>
      </c>
      <c r="F19" s="245">
        <v>1.3</v>
      </c>
      <c r="G19" s="254" t="s">
        <v>117</v>
      </c>
      <c r="H19" s="245">
        <v>198</v>
      </c>
      <c r="I19" s="245">
        <v>1.4</v>
      </c>
      <c r="K19" s="241"/>
      <c r="L19" s="242"/>
    </row>
    <row r="20" spans="1:12" s="19" customFormat="1" ht="12" x14ac:dyDescent="0.2">
      <c r="A20" s="246" t="s">
        <v>79</v>
      </c>
      <c r="B20" s="246">
        <v>14953</v>
      </c>
      <c r="C20" s="246">
        <v>67.400000000000006</v>
      </c>
      <c r="D20" s="246" t="s">
        <v>79</v>
      </c>
      <c r="E20" s="247">
        <v>13837</v>
      </c>
      <c r="F20" s="247">
        <v>66.8</v>
      </c>
      <c r="G20" s="247" t="s">
        <v>79</v>
      </c>
      <c r="H20" s="247">
        <v>9608</v>
      </c>
      <c r="I20" s="247">
        <v>66.2</v>
      </c>
      <c r="K20" s="241"/>
      <c r="L20" s="242"/>
    </row>
    <row r="21" spans="1:12" s="19" customFormat="1" ht="12" x14ac:dyDescent="0.2">
      <c r="A21" s="248" t="s">
        <v>18</v>
      </c>
      <c r="B21" s="248">
        <v>22160</v>
      </c>
      <c r="C21" s="248">
        <v>100</v>
      </c>
      <c r="D21" s="248" t="s">
        <v>18</v>
      </c>
      <c r="E21" s="248">
        <v>20728</v>
      </c>
      <c r="F21" s="249">
        <v>100</v>
      </c>
      <c r="G21" s="249" t="s">
        <v>18</v>
      </c>
      <c r="H21" s="249">
        <v>14502</v>
      </c>
      <c r="I21" s="250">
        <v>100</v>
      </c>
      <c r="K21" s="241"/>
      <c r="L21" s="242"/>
    </row>
    <row r="22" spans="1:12" s="1" customFormat="1" ht="11.25" x14ac:dyDescent="0.2">
      <c r="G22" s="83"/>
      <c r="I22" s="83"/>
      <c r="J22" s="4"/>
    </row>
    <row r="23" spans="1:12" x14ac:dyDescent="0.2">
      <c r="A23" s="92" t="s">
        <v>180</v>
      </c>
    </row>
    <row r="24" spans="1:12" x14ac:dyDescent="0.2">
      <c r="A24" s="11" t="s">
        <v>92</v>
      </c>
    </row>
    <row r="25" spans="1:12" x14ac:dyDescent="0.2">
      <c r="A25" s="296" t="s">
        <v>194</v>
      </c>
      <c r="B25" s="153"/>
    </row>
  </sheetData>
  <mergeCells count="4">
    <mergeCell ref="A1:C1"/>
    <mergeCell ref="A3:C3"/>
    <mergeCell ref="D3:F3"/>
    <mergeCell ref="G3:I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opLeftCell="A28" zoomScale="115" zoomScaleNormal="115" workbookViewId="0">
      <pane xSplit="1" topLeftCell="B1" activePane="topRight" state="frozen"/>
      <selection pane="topRight" activeCell="A40" sqref="A40"/>
    </sheetView>
  </sheetViews>
  <sheetFormatPr baseColWidth="10" defaultRowHeight="12.75" x14ac:dyDescent="0.2"/>
  <cols>
    <col min="1" max="1" width="59.140625" style="116" customWidth="1"/>
    <col min="2" max="14" width="11.42578125" style="116"/>
  </cols>
  <sheetData>
    <row r="1" spans="1:14" ht="13.5" thickBot="1" x14ac:dyDescent="0.25">
      <c r="A1" s="54" t="s">
        <v>192</v>
      </c>
      <c r="B1" s="54"/>
      <c r="C1" s="54"/>
      <c r="D1" s="54"/>
      <c r="E1" s="162"/>
      <c r="F1" s="165"/>
      <c r="G1" s="165"/>
      <c r="H1" s="165"/>
      <c r="I1" s="162"/>
      <c r="J1" s="162"/>
      <c r="K1" s="162"/>
      <c r="L1" s="54"/>
      <c r="M1" s="51"/>
      <c r="N1" s="51"/>
    </row>
    <row r="2" spans="1:14" ht="86.25" thickTop="1" x14ac:dyDescent="0.2">
      <c r="A2" s="55" t="s">
        <v>15</v>
      </c>
      <c r="B2" s="55" t="s">
        <v>88</v>
      </c>
      <c r="C2" s="55" t="s">
        <v>81</v>
      </c>
      <c r="D2" s="121" t="s">
        <v>85</v>
      </c>
      <c r="E2" s="187" t="s">
        <v>66</v>
      </c>
      <c r="F2" s="56" t="s">
        <v>14</v>
      </c>
      <c r="G2" s="56" t="s">
        <v>51</v>
      </c>
      <c r="H2" s="90" t="s">
        <v>52</v>
      </c>
      <c r="I2" s="164" t="s">
        <v>67</v>
      </c>
      <c r="J2" s="164" t="s">
        <v>68</v>
      </c>
      <c r="K2" s="164" t="s">
        <v>69</v>
      </c>
      <c r="L2" s="137" t="s">
        <v>70</v>
      </c>
      <c r="M2" s="89" t="s">
        <v>122</v>
      </c>
      <c r="N2" s="52" t="s">
        <v>123</v>
      </c>
    </row>
    <row r="3" spans="1:14" x14ac:dyDescent="0.2">
      <c r="A3" s="116" t="s">
        <v>99</v>
      </c>
      <c r="B3" s="188">
        <v>2021</v>
      </c>
      <c r="C3" s="91"/>
      <c r="D3" s="80">
        <v>2549</v>
      </c>
      <c r="E3" s="14">
        <v>17.600000000000001</v>
      </c>
      <c r="F3" s="145">
        <v>1686</v>
      </c>
      <c r="G3" s="146">
        <v>653</v>
      </c>
      <c r="H3" s="145">
        <v>210</v>
      </c>
      <c r="I3" s="154">
        <f t="shared" ref="I3:I34" si="0">ROUND((F3/D3)*100,1)</f>
        <v>66.099999999999994</v>
      </c>
      <c r="J3" s="154">
        <f>ROUND((G3/$D3)*100,1)</f>
        <v>25.6</v>
      </c>
      <c r="K3" s="257">
        <f>ROUND((H3/$D3)*100,1)</f>
        <v>8.1999999999999993</v>
      </c>
      <c r="L3" s="189">
        <v>25</v>
      </c>
      <c r="M3" s="75">
        <v>-23.6</v>
      </c>
      <c r="N3" s="264">
        <f>ROUND((F3/(F3+3784))*100,1)</f>
        <v>30.8</v>
      </c>
    </row>
    <row r="4" spans="1:14" x14ac:dyDescent="0.2">
      <c r="A4" s="116" t="s">
        <v>98</v>
      </c>
      <c r="B4" s="190"/>
      <c r="C4" s="57"/>
      <c r="D4" s="84">
        <v>1461</v>
      </c>
      <c r="E4" s="14">
        <v>10.1</v>
      </c>
      <c r="F4" s="145">
        <v>993</v>
      </c>
      <c r="G4" s="147">
        <v>280</v>
      </c>
      <c r="H4" s="145">
        <v>188</v>
      </c>
      <c r="I4" s="154">
        <f t="shared" si="0"/>
        <v>68</v>
      </c>
      <c r="J4" s="154">
        <f t="shared" ref="J4:K34" si="1">ROUND((G4/$D4)*100,1)</f>
        <v>19.2</v>
      </c>
      <c r="K4" s="258">
        <f t="shared" si="1"/>
        <v>12.9</v>
      </c>
      <c r="L4" s="191">
        <v>27</v>
      </c>
      <c r="M4" s="14">
        <v>-10.4</v>
      </c>
      <c r="N4" s="265">
        <f>ROUND((F4/(F4+2532))*100,1)</f>
        <v>28.2</v>
      </c>
    </row>
    <row r="5" spans="1:14" x14ac:dyDescent="0.2">
      <c r="A5" s="116" t="s">
        <v>65</v>
      </c>
      <c r="B5" s="192">
        <v>2022</v>
      </c>
      <c r="C5" s="82"/>
      <c r="D5" s="134">
        <v>1355</v>
      </c>
      <c r="E5" s="14">
        <v>9.3000000000000007</v>
      </c>
      <c r="F5" s="145">
        <v>1000</v>
      </c>
      <c r="G5" s="147">
        <v>263</v>
      </c>
      <c r="H5" s="145">
        <v>92</v>
      </c>
      <c r="I5" s="154">
        <f t="shared" si="0"/>
        <v>73.8</v>
      </c>
      <c r="J5" s="154">
        <f t="shared" si="1"/>
        <v>19.399999999999999</v>
      </c>
      <c r="K5" s="258">
        <f t="shared" si="1"/>
        <v>6.8</v>
      </c>
      <c r="L5" s="191">
        <v>26</v>
      </c>
      <c r="M5" s="14">
        <v>-14</v>
      </c>
      <c r="N5" s="265">
        <v>4.4000000000000004</v>
      </c>
    </row>
    <row r="6" spans="1:14" x14ac:dyDescent="0.2">
      <c r="A6" s="116" t="s">
        <v>10</v>
      </c>
      <c r="B6" s="192">
        <v>2013</v>
      </c>
      <c r="C6" s="82"/>
      <c r="D6" s="134">
        <v>728</v>
      </c>
      <c r="E6" s="14">
        <v>5</v>
      </c>
      <c r="F6" s="145">
        <v>362</v>
      </c>
      <c r="G6" s="147">
        <v>272</v>
      </c>
      <c r="H6" s="145">
        <v>94</v>
      </c>
      <c r="I6" s="154">
        <f t="shared" si="0"/>
        <v>49.7</v>
      </c>
      <c r="J6" s="154">
        <f t="shared" si="1"/>
        <v>37.4</v>
      </c>
      <c r="K6" s="258">
        <f t="shared" si="1"/>
        <v>12.9</v>
      </c>
      <c r="L6" s="191">
        <v>27</v>
      </c>
      <c r="M6" s="14">
        <v>-6.8</v>
      </c>
      <c r="N6" s="265">
        <v>9</v>
      </c>
    </row>
    <row r="7" spans="1:14" x14ac:dyDescent="0.2">
      <c r="A7" s="116" t="s">
        <v>93</v>
      </c>
      <c r="B7" s="192">
        <v>2021</v>
      </c>
      <c r="C7" s="82"/>
      <c r="D7" s="134">
        <v>727</v>
      </c>
      <c r="E7" s="14">
        <v>5</v>
      </c>
      <c r="F7" s="145">
        <v>566</v>
      </c>
      <c r="G7" s="147">
        <v>65</v>
      </c>
      <c r="H7" s="145">
        <v>96</v>
      </c>
      <c r="I7" s="154">
        <f t="shared" si="0"/>
        <v>77.900000000000006</v>
      </c>
      <c r="J7" s="154">
        <f t="shared" si="1"/>
        <v>8.9</v>
      </c>
      <c r="K7" s="258">
        <f t="shared" si="1"/>
        <v>13.2</v>
      </c>
      <c r="L7" s="191">
        <v>28</v>
      </c>
      <c r="M7" s="14">
        <v>-7.4</v>
      </c>
      <c r="N7" s="265">
        <v>3.3</v>
      </c>
    </row>
    <row r="8" spans="1:14" x14ac:dyDescent="0.2">
      <c r="A8" s="116" t="s">
        <v>94</v>
      </c>
      <c r="B8" s="192">
        <v>2020</v>
      </c>
      <c r="C8" s="82"/>
      <c r="D8" s="134">
        <v>450</v>
      </c>
      <c r="E8" s="14">
        <v>3.1</v>
      </c>
      <c r="F8" s="145">
        <v>343</v>
      </c>
      <c r="G8" s="147">
        <v>45</v>
      </c>
      <c r="H8" s="145">
        <v>62</v>
      </c>
      <c r="I8" s="154">
        <f t="shared" si="0"/>
        <v>76.2</v>
      </c>
      <c r="J8" s="154">
        <f t="shared" si="1"/>
        <v>10</v>
      </c>
      <c r="K8" s="258">
        <f t="shared" si="1"/>
        <v>13.8</v>
      </c>
      <c r="L8" s="191">
        <v>26</v>
      </c>
      <c r="M8" s="14">
        <v>-9.5</v>
      </c>
      <c r="N8" s="265">
        <v>5.3</v>
      </c>
    </row>
    <row r="9" spans="1:14" x14ac:dyDescent="0.2">
      <c r="A9" s="116" t="s">
        <v>87</v>
      </c>
      <c r="B9" s="193">
        <v>2020</v>
      </c>
      <c r="C9" s="69"/>
      <c r="D9" s="134">
        <v>358</v>
      </c>
      <c r="E9" s="14">
        <v>2.5</v>
      </c>
      <c r="F9" s="145">
        <v>256</v>
      </c>
      <c r="G9" s="147">
        <v>58</v>
      </c>
      <c r="H9" s="145">
        <v>44</v>
      </c>
      <c r="I9" s="154">
        <f t="shared" si="0"/>
        <v>71.5</v>
      </c>
      <c r="J9" s="154">
        <f t="shared" si="1"/>
        <v>16.2</v>
      </c>
      <c r="K9" s="258">
        <f t="shared" si="1"/>
        <v>12.3</v>
      </c>
      <c r="L9" s="191">
        <v>28</v>
      </c>
      <c r="M9" s="14">
        <v>-8</v>
      </c>
      <c r="N9" s="265">
        <v>3</v>
      </c>
    </row>
    <row r="10" spans="1:14" x14ac:dyDescent="0.2">
      <c r="A10" s="116" t="s">
        <v>73</v>
      </c>
      <c r="B10" s="193">
        <v>1999</v>
      </c>
      <c r="C10" s="69"/>
      <c r="D10" s="134">
        <v>320</v>
      </c>
      <c r="E10" s="14">
        <v>2.2000000000000002</v>
      </c>
      <c r="F10" s="145">
        <v>85</v>
      </c>
      <c r="G10" s="147">
        <v>163</v>
      </c>
      <c r="H10" s="145">
        <v>72</v>
      </c>
      <c r="I10" s="154">
        <f t="shared" si="0"/>
        <v>26.6</v>
      </c>
      <c r="J10" s="154">
        <f t="shared" si="1"/>
        <v>50.9</v>
      </c>
      <c r="K10" s="258">
        <f t="shared" si="1"/>
        <v>22.5</v>
      </c>
      <c r="L10" s="191">
        <v>17</v>
      </c>
      <c r="M10" s="14">
        <v>16.8</v>
      </c>
      <c r="N10" s="265">
        <v>4.7</v>
      </c>
    </row>
    <row r="11" spans="1:14" x14ac:dyDescent="0.2">
      <c r="A11" s="153" t="s">
        <v>124</v>
      </c>
      <c r="B11" s="192">
        <v>2022</v>
      </c>
      <c r="C11" s="82"/>
      <c r="D11" s="134">
        <v>293</v>
      </c>
      <c r="E11" s="14">
        <v>2</v>
      </c>
      <c r="F11" s="145">
        <v>260</v>
      </c>
      <c r="G11" s="147">
        <v>21</v>
      </c>
      <c r="H11" s="145">
        <v>12</v>
      </c>
      <c r="I11" s="154">
        <f t="shared" si="0"/>
        <v>88.7</v>
      </c>
      <c r="J11" s="154">
        <f t="shared" si="1"/>
        <v>7.2</v>
      </c>
      <c r="K11" s="258">
        <f t="shared" si="1"/>
        <v>4.0999999999999996</v>
      </c>
      <c r="L11" s="191">
        <v>25</v>
      </c>
      <c r="M11" s="14">
        <v>-38.299999999999997</v>
      </c>
      <c r="N11" s="265">
        <v>0.9</v>
      </c>
    </row>
    <row r="12" spans="1:14" x14ac:dyDescent="0.2">
      <c r="A12" s="116" t="s">
        <v>9</v>
      </c>
      <c r="B12" s="190">
        <v>2020</v>
      </c>
      <c r="C12" s="81"/>
      <c r="D12" s="134">
        <v>267</v>
      </c>
      <c r="E12" s="14">
        <v>1.8</v>
      </c>
      <c r="F12" s="145">
        <v>212</v>
      </c>
      <c r="G12" s="147">
        <v>26</v>
      </c>
      <c r="H12" s="145">
        <v>29</v>
      </c>
      <c r="I12" s="154">
        <f t="shared" si="0"/>
        <v>79.400000000000006</v>
      </c>
      <c r="J12" s="154">
        <f t="shared" si="1"/>
        <v>9.6999999999999993</v>
      </c>
      <c r="K12" s="258">
        <f t="shared" si="1"/>
        <v>10.9</v>
      </c>
      <c r="L12" s="191">
        <v>26</v>
      </c>
      <c r="M12" s="14">
        <v>-16.3</v>
      </c>
      <c r="N12" s="265">
        <v>1.7</v>
      </c>
    </row>
    <row r="13" spans="1:14" x14ac:dyDescent="0.2">
      <c r="A13" s="116" t="s">
        <v>71</v>
      </c>
      <c r="B13" s="192">
        <v>2015</v>
      </c>
      <c r="C13" s="82">
        <v>2022</v>
      </c>
      <c r="D13" s="134">
        <v>247</v>
      </c>
      <c r="E13" s="14">
        <v>1.7</v>
      </c>
      <c r="F13" s="145">
        <v>222</v>
      </c>
      <c r="G13" s="147">
        <v>14</v>
      </c>
      <c r="H13" s="145">
        <v>11</v>
      </c>
      <c r="I13" s="154">
        <f t="shared" si="0"/>
        <v>89.9</v>
      </c>
      <c r="J13" s="154">
        <f t="shared" si="1"/>
        <v>5.7</v>
      </c>
      <c r="K13" s="258">
        <f t="shared" si="1"/>
        <v>4.5</v>
      </c>
      <c r="L13" s="191">
        <v>26</v>
      </c>
      <c r="M13" s="14">
        <v>10.7</v>
      </c>
      <c r="N13" s="265">
        <v>1.3</v>
      </c>
    </row>
    <row r="14" spans="1:14" x14ac:dyDescent="0.2">
      <c r="A14" s="153" t="s">
        <v>125</v>
      </c>
      <c r="B14" s="192">
        <v>2020</v>
      </c>
      <c r="C14" s="82">
        <v>2023</v>
      </c>
      <c r="D14" s="134">
        <v>235</v>
      </c>
      <c r="E14" s="14">
        <v>1.6</v>
      </c>
      <c r="F14" s="145">
        <v>161</v>
      </c>
      <c r="G14" s="147">
        <v>30</v>
      </c>
      <c r="H14" s="145">
        <v>44</v>
      </c>
      <c r="I14" s="154">
        <f t="shared" si="0"/>
        <v>68.5</v>
      </c>
      <c r="J14" s="154">
        <f t="shared" si="1"/>
        <v>12.8</v>
      </c>
      <c r="K14" s="258">
        <f t="shared" si="1"/>
        <v>18.7</v>
      </c>
      <c r="L14" s="191">
        <v>24</v>
      </c>
      <c r="M14" s="14">
        <v>-5.2</v>
      </c>
      <c r="N14" s="265">
        <v>4.5</v>
      </c>
    </row>
    <row r="15" spans="1:14" x14ac:dyDescent="0.2">
      <c r="A15" s="116" t="s">
        <v>76</v>
      </c>
      <c r="B15" s="192">
        <v>2014</v>
      </c>
      <c r="C15" s="82">
        <v>2025</v>
      </c>
      <c r="D15" s="134">
        <v>216</v>
      </c>
      <c r="E15" s="14">
        <v>1.5</v>
      </c>
      <c r="F15" s="145">
        <v>105</v>
      </c>
      <c r="G15" s="147">
        <v>76</v>
      </c>
      <c r="H15" s="145">
        <v>35</v>
      </c>
      <c r="I15" s="154">
        <f t="shared" si="0"/>
        <v>48.6</v>
      </c>
      <c r="J15" s="154">
        <f t="shared" si="1"/>
        <v>35.200000000000003</v>
      </c>
      <c r="K15" s="258">
        <f t="shared" si="1"/>
        <v>16.2</v>
      </c>
      <c r="L15" s="191">
        <v>23</v>
      </c>
      <c r="M15" s="14">
        <v>1.9</v>
      </c>
      <c r="N15" s="265">
        <v>2.7</v>
      </c>
    </row>
    <row r="16" spans="1:14" x14ac:dyDescent="0.2">
      <c r="A16" s="116" t="s">
        <v>126</v>
      </c>
      <c r="B16" s="190">
        <v>2020</v>
      </c>
      <c r="C16" s="81"/>
      <c r="D16" s="134">
        <v>202</v>
      </c>
      <c r="E16" s="14">
        <v>1.4</v>
      </c>
      <c r="F16" s="145">
        <v>137</v>
      </c>
      <c r="G16" s="147">
        <v>40</v>
      </c>
      <c r="H16" s="145">
        <v>25</v>
      </c>
      <c r="I16" s="154">
        <f t="shared" si="0"/>
        <v>67.8</v>
      </c>
      <c r="J16" s="154">
        <f t="shared" si="1"/>
        <v>19.8</v>
      </c>
      <c r="K16" s="258">
        <f t="shared" si="1"/>
        <v>12.4</v>
      </c>
      <c r="L16" s="191">
        <v>25</v>
      </c>
      <c r="M16" s="14">
        <v>-20.5</v>
      </c>
      <c r="N16" s="265">
        <v>3.7</v>
      </c>
    </row>
    <row r="17" spans="1:14" x14ac:dyDescent="0.2">
      <c r="A17" s="116" t="s">
        <v>72</v>
      </c>
      <c r="B17" s="192">
        <v>2017</v>
      </c>
      <c r="C17" s="82"/>
      <c r="D17" s="134">
        <v>198</v>
      </c>
      <c r="E17" s="14">
        <v>1.4</v>
      </c>
      <c r="F17" s="145">
        <v>131</v>
      </c>
      <c r="G17" s="147">
        <v>35</v>
      </c>
      <c r="H17" s="145">
        <v>32</v>
      </c>
      <c r="I17" s="154">
        <f t="shared" si="0"/>
        <v>66.2</v>
      </c>
      <c r="J17" s="154">
        <f t="shared" si="1"/>
        <v>17.7</v>
      </c>
      <c r="K17" s="258">
        <f t="shared" si="1"/>
        <v>16.2</v>
      </c>
      <c r="L17" s="191">
        <v>24</v>
      </c>
      <c r="M17" s="14">
        <v>-4.3</v>
      </c>
      <c r="N17" s="265">
        <v>1.5</v>
      </c>
    </row>
    <row r="18" spans="1:14" x14ac:dyDescent="0.2">
      <c r="A18" s="116" t="s">
        <v>75</v>
      </c>
      <c r="B18" s="192">
        <v>2009</v>
      </c>
      <c r="C18" s="82">
        <v>2023</v>
      </c>
      <c r="D18" s="134">
        <v>196</v>
      </c>
      <c r="E18" s="14">
        <v>1.4</v>
      </c>
      <c r="F18" s="145">
        <v>123</v>
      </c>
      <c r="G18" s="147">
        <v>48</v>
      </c>
      <c r="H18" s="145">
        <v>25</v>
      </c>
      <c r="I18" s="154">
        <f t="shared" si="0"/>
        <v>62.8</v>
      </c>
      <c r="J18" s="154">
        <f t="shared" si="1"/>
        <v>24.5</v>
      </c>
      <c r="K18" s="258">
        <f t="shared" si="1"/>
        <v>12.8</v>
      </c>
      <c r="L18" s="191">
        <v>22</v>
      </c>
      <c r="M18" s="14">
        <v>21</v>
      </c>
      <c r="N18" s="265">
        <v>4.0999999999999996</v>
      </c>
    </row>
    <row r="19" spans="1:14" x14ac:dyDescent="0.2">
      <c r="A19" s="116" t="s">
        <v>74</v>
      </c>
      <c r="B19" s="192">
        <v>2012</v>
      </c>
      <c r="C19" s="82"/>
      <c r="D19" s="134">
        <v>191</v>
      </c>
      <c r="E19" s="14">
        <v>1.3</v>
      </c>
      <c r="F19" s="145">
        <v>170</v>
      </c>
      <c r="G19" s="147">
        <v>11</v>
      </c>
      <c r="H19" s="145">
        <v>10</v>
      </c>
      <c r="I19" s="154">
        <f t="shared" si="0"/>
        <v>89</v>
      </c>
      <c r="J19" s="154">
        <f t="shared" si="1"/>
        <v>5.8</v>
      </c>
      <c r="K19" s="258">
        <f t="shared" si="1"/>
        <v>5.2</v>
      </c>
      <c r="L19" s="191">
        <v>25</v>
      </c>
      <c r="M19" s="14">
        <v>1.6</v>
      </c>
      <c r="N19" s="265">
        <v>6.7</v>
      </c>
    </row>
    <row r="20" spans="1:14" x14ac:dyDescent="0.2">
      <c r="A20" s="116" t="s">
        <v>80</v>
      </c>
      <c r="B20" s="190">
        <v>2017</v>
      </c>
      <c r="C20" s="81"/>
      <c r="D20" s="134">
        <v>180</v>
      </c>
      <c r="E20" s="14">
        <v>1.2</v>
      </c>
      <c r="F20" s="145">
        <v>139</v>
      </c>
      <c r="G20" s="147">
        <v>28</v>
      </c>
      <c r="H20" s="145">
        <v>13</v>
      </c>
      <c r="I20" s="154">
        <f t="shared" si="0"/>
        <v>77.2</v>
      </c>
      <c r="J20" s="154">
        <f t="shared" si="1"/>
        <v>15.6</v>
      </c>
      <c r="K20" s="258">
        <f t="shared" si="1"/>
        <v>7.2</v>
      </c>
      <c r="L20" s="191">
        <v>24</v>
      </c>
      <c r="M20" s="14">
        <v>2.2999999999999998</v>
      </c>
      <c r="N20" s="265">
        <v>5.0999999999999996</v>
      </c>
    </row>
    <row r="21" spans="1:14" x14ac:dyDescent="0.2">
      <c r="A21" s="153" t="s">
        <v>127</v>
      </c>
      <c r="B21" s="193">
        <v>2014</v>
      </c>
      <c r="C21" s="69">
        <v>2024</v>
      </c>
      <c r="D21" s="134">
        <v>180</v>
      </c>
      <c r="E21" s="14">
        <v>1.2</v>
      </c>
      <c r="F21" s="145">
        <v>148</v>
      </c>
      <c r="G21" s="147">
        <v>24</v>
      </c>
      <c r="H21" s="145">
        <v>8</v>
      </c>
      <c r="I21" s="154">
        <f t="shared" si="0"/>
        <v>82.2</v>
      </c>
      <c r="J21" s="154">
        <f t="shared" si="1"/>
        <v>13.3</v>
      </c>
      <c r="K21" s="258">
        <f t="shared" si="1"/>
        <v>4.4000000000000004</v>
      </c>
      <c r="L21" s="191">
        <v>25</v>
      </c>
      <c r="M21" s="14">
        <v>-14.3</v>
      </c>
      <c r="N21" s="265">
        <v>0.9</v>
      </c>
    </row>
    <row r="22" spans="1:14" x14ac:dyDescent="0.2">
      <c r="A22" s="116" t="s">
        <v>101</v>
      </c>
      <c r="B22" s="193">
        <v>2021</v>
      </c>
      <c r="C22" s="69"/>
      <c r="D22" s="134">
        <v>173</v>
      </c>
      <c r="E22" s="14">
        <v>1.2</v>
      </c>
      <c r="F22" s="145">
        <v>96</v>
      </c>
      <c r="G22" s="147">
        <v>63</v>
      </c>
      <c r="H22" s="145">
        <v>14</v>
      </c>
      <c r="I22" s="154">
        <f t="shared" si="0"/>
        <v>55.5</v>
      </c>
      <c r="J22" s="154">
        <f t="shared" si="1"/>
        <v>36.4</v>
      </c>
      <c r="K22" s="258">
        <f t="shared" si="1"/>
        <v>8.1</v>
      </c>
      <c r="L22" s="191">
        <v>18</v>
      </c>
      <c r="M22" s="14">
        <v>-18.399999999999999</v>
      </c>
      <c r="N22" s="265">
        <v>3.8</v>
      </c>
    </row>
    <row r="23" spans="1:14" x14ac:dyDescent="0.2">
      <c r="A23" s="153" t="s">
        <v>128</v>
      </c>
      <c r="B23" s="192">
        <v>2022</v>
      </c>
      <c r="C23" s="82"/>
      <c r="D23" s="134">
        <v>155</v>
      </c>
      <c r="E23" s="14">
        <v>1.1000000000000001</v>
      </c>
      <c r="F23" s="145">
        <v>147</v>
      </c>
      <c r="G23" s="147">
        <v>6</v>
      </c>
      <c r="H23" s="145">
        <v>2</v>
      </c>
      <c r="I23" s="154">
        <f t="shared" si="0"/>
        <v>94.8</v>
      </c>
      <c r="J23" s="154">
        <f t="shared" si="1"/>
        <v>3.9</v>
      </c>
      <c r="K23" s="258">
        <f t="shared" si="1"/>
        <v>1.3</v>
      </c>
      <c r="L23" s="191">
        <v>23</v>
      </c>
      <c r="M23" s="14">
        <v>-44</v>
      </c>
      <c r="N23" s="265">
        <v>2.2999999999999998</v>
      </c>
    </row>
    <row r="24" spans="1:14" x14ac:dyDescent="0.2">
      <c r="A24" s="116" t="s">
        <v>77</v>
      </c>
      <c r="B24" s="193">
        <v>2018</v>
      </c>
      <c r="C24" s="69"/>
      <c r="D24" s="134">
        <v>130</v>
      </c>
      <c r="E24" s="14">
        <v>0.9</v>
      </c>
      <c r="F24" s="145">
        <v>112</v>
      </c>
      <c r="G24" s="147">
        <v>6</v>
      </c>
      <c r="H24" s="145">
        <v>12</v>
      </c>
      <c r="I24" s="154">
        <f t="shared" si="0"/>
        <v>86.2</v>
      </c>
      <c r="J24" s="154">
        <f t="shared" si="1"/>
        <v>4.5999999999999996</v>
      </c>
      <c r="K24" s="258">
        <f t="shared" si="1"/>
        <v>9.1999999999999993</v>
      </c>
      <c r="L24" s="191">
        <v>24</v>
      </c>
      <c r="M24" s="14">
        <v>-14.5</v>
      </c>
      <c r="N24" s="265">
        <v>1.1000000000000001</v>
      </c>
    </row>
    <row r="25" spans="1:14" x14ac:dyDescent="0.2">
      <c r="A25" s="153" t="s">
        <v>129</v>
      </c>
      <c r="B25" s="192">
        <v>2021</v>
      </c>
      <c r="C25" s="82"/>
      <c r="D25" s="134">
        <v>127</v>
      </c>
      <c r="E25" s="14">
        <v>0.9</v>
      </c>
      <c r="F25" s="145">
        <v>74</v>
      </c>
      <c r="G25" s="147">
        <v>22</v>
      </c>
      <c r="H25" s="145">
        <v>31</v>
      </c>
      <c r="I25" s="154">
        <f t="shared" si="0"/>
        <v>58.3</v>
      </c>
      <c r="J25" s="154">
        <f t="shared" si="1"/>
        <v>17.3</v>
      </c>
      <c r="K25" s="258">
        <f t="shared" si="1"/>
        <v>24.4</v>
      </c>
      <c r="L25" s="191">
        <v>22</v>
      </c>
      <c r="M25" s="14">
        <v>2.4</v>
      </c>
      <c r="N25" s="265">
        <v>5.5</v>
      </c>
    </row>
    <row r="26" spans="1:14" x14ac:dyDescent="0.2">
      <c r="A26" s="153" t="s">
        <v>130</v>
      </c>
      <c r="B26" s="190">
        <v>2018</v>
      </c>
      <c r="C26" s="81"/>
      <c r="D26" s="134">
        <v>123</v>
      </c>
      <c r="E26" s="14">
        <v>0.8</v>
      </c>
      <c r="F26" s="145">
        <v>54</v>
      </c>
      <c r="G26" s="147">
        <v>43</v>
      </c>
      <c r="H26" s="145">
        <v>26</v>
      </c>
      <c r="I26" s="154">
        <f t="shared" si="0"/>
        <v>43.9</v>
      </c>
      <c r="J26" s="154">
        <f t="shared" si="1"/>
        <v>35</v>
      </c>
      <c r="K26" s="258">
        <f t="shared" si="1"/>
        <v>21.1</v>
      </c>
      <c r="L26" s="191">
        <v>22</v>
      </c>
      <c r="M26" s="14">
        <v>-3.1</v>
      </c>
      <c r="N26" s="265">
        <v>3.3</v>
      </c>
    </row>
    <row r="27" spans="1:14" x14ac:dyDescent="0.2">
      <c r="A27" s="153" t="s">
        <v>131</v>
      </c>
      <c r="B27" s="192">
        <v>2015</v>
      </c>
      <c r="C27" s="82">
        <v>2024</v>
      </c>
      <c r="D27" s="134">
        <v>119</v>
      </c>
      <c r="E27" s="14">
        <v>0.8</v>
      </c>
      <c r="F27" s="145">
        <v>65</v>
      </c>
      <c r="G27" s="147">
        <v>40</v>
      </c>
      <c r="H27" s="145">
        <v>14</v>
      </c>
      <c r="I27" s="154">
        <f t="shared" si="0"/>
        <v>54.6</v>
      </c>
      <c r="J27" s="154">
        <f t="shared" si="1"/>
        <v>33.6</v>
      </c>
      <c r="K27" s="258">
        <f t="shared" si="1"/>
        <v>11.8</v>
      </c>
      <c r="L27" s="191">
        <v>17</v>
      </c>
      <c r="M27" s="14">
        <v>2.6</v>
      </c>
      <c r="N27" s="265">
        <v>3.2</v>
      </c>
    </row>
    <row r="28" spans="1:14" x14ac:dyDescent="0.2">
      <c r="A28" s="116" t="s">
        <v>78</v>
      </c>
      <c r="B28" s="192">
        <v>2014</v>
      </c>
      <c r="C28" s="82"/>
      <c r="D28" s="134">
        <v>113</v>
      </c>
      <c r="E28" s="14">
        <v>0.8</v>
      </c>
      <c r="F28" s="145">
        <v>87</v>
      </c>
      <c r="G28" s="147">
        <v>18</v>
      </c>
      <c r="H28" s="145">
        <v>8</v>
      </c>
      <c r="I28" s="154">
        <f t="shared" si="0"/>
        <v>77</v>
      </c>
      <c r="J28" s="154">
        <f t="shared" si="1"/>
        <v>15.9</v>
      </c>
      <c r="K28" s="258">
        <f t="shared" si="1"/>
        <v>7.1</v>
      </c>
      <c r="L28" s="191">
        <v>23</v>
      </c>
      <c r="M28" s="14">
        <v>-17.5</v>
      </c>
      <c r="N28" s="265">
        <v>1.8</v>
      </c>
    </row>
    <row r="29" spans="1:14" x14ac:dyDescent="0.2">
      <c r="A29" s="116" t="s">
        <v>84</v>
      </c>
      <c r="B29" s="193">
        <v>2022</v>
      </c>
      <c r="C29" s="69"/>
      <c r="D29" s="134">
        <v>112</v>
      </c>
      <c r="E29" s="14">
        <v>0.8</v>
      </c>
      <c r="F29" s="145">
        <v>73</v>
      </c>
      <c r="G29" s="147">
        <v>22</v>
      </c>
      <c r="H29" s="145">
        <v>17</v>
      </c>
      <c r="I29" s="154">
        <f t="shared" si="0"/>
        <v>65.2</v>
      </c>
      <c r="J29" s="154">
        <f t="shared" si="1"/>
        <v>19.600000000000001</v>
      </c>
      <c r="K29" s="258">
        <f t="shared" si="1"/>
        <v>15.2</v>
      </c>
      <c r="L29" s="191">
        <v>19</v>
      </c>
      <c r="M29" s="14">
        <v>-6.7</v>
      </c>
      <c r="N29" s="265">
        <v>2</v>
      </c>
    </row>
    <row r="30" spans="1:14" ht="12" customHeight="1" x14ac:dyDescent="0.2">
      <c r="A30" s="116" t="s">
        <v>100</v>
      </c>
      <c r="B30" s="193">
        <v>2021</v>
      </c>
      <c r="C30" s="69"/>
      <c r="D30" s="134">
        <v>110</v>
      </c>
      <c r="E30" s="14">
        <v>0.8</v>
      </c>
      <c r="F30" s="145">
        <v>75</v>
      </c>
      <c r="G30" s="147">
        <v>20</v>
      </c>
      <c r="H30" s="145">
        <v>15</v>
      </c>
      <c r="I30" s="154">
        <f t="shared" si="0"/>
        <v>68.2</v>
      </c>
      <c r="J30" s="154">
        <f t="shared" si="1"/>
        <v>18.2</v>
      </c>
      <c r="K30" s="258">
        <f t="shared" si="1"/>
        <v>13.6</v>
      </c>
      <c r="L30" s="191">
        <v>18</v>
      </c>
      <c r="M30" s="14">
        <v>-28.1</v>
      </c>
      <c r="N30" s="265">
        <v>37.9</v>
      </c>
    </row>
    <row r="31" spans="1:14" x14ac:dyDescent="0.2">
      <c r="A31" s="153" t="s">
        <v>132</v>
      </c>
      <c r="B31" s="192">
        <v>2022</v>
      </c>
      <c r="C31" s="82"/>
      <c r="D31" s="134">
        <v>109</v>
      </c>
      <c r="E31" s="14">
        <v>0.8</v>
      </c>
      <c r="F31" s="145">
        <v>59</v>
      </c>
      <c r="G31" s="147">
        <v>33</v>
      </c>
      <c r="H31" s="145">
        <v>17</v>
      </c>
      <c r="I31" s="154">
        <f t="shared" si="0"/>
        <v>54.1</v>
      </c>
      <c r="J31" s="154">
        <f t="shared" si="1"/>
        <v>30.3</v>
      </c>
      <c r="K31" s="258">
        <f t="shared" si="1"/>
        <v>15.6</v>
      </c>
      <c r="L31" s="191">
        <v>14</v>
      </c>
      <c r="M31" s="14"/>
      <c r="N31" s="265">
        <v>17.5</v>
      </c>
    </row>
    <row r="32" spans="1:14" x14ac:dyDescent="0.2">
      <c r="A32" s="153" t="s">
        <v>133</v>
      </c>
      <c r="B32" s="192">
        <v>2017</v>
      </c>
      <c r="C32" s="82"/>
      <c r="D32" s="134">
        <v>106</v>
      </c>
      <c r="E32" s="14">
        <v>0.7</v>
      </c>
      <c r="F32" s="145">
        <v>87</v>
      </c>
      <c r="G32" s="147">
        <v>15</v>
      </c>
      <c r="H32" s="145">
        <v>4</v>
      </c>
      <c r="I32" s="154">
        <f t="shared" si="0"/>
        <v>82.1</v>
      </c>
      <c r="J32" s="154">
        <f t="shared" si="1"/>
        <v>14.2</v>
      </c>
      <c r="K32" s="258">
        <f t="shared" si="1"/>
        <v>3.8</v>
      </c>
      <c r="L32" s="191">
        <v>20</v>
      </c>
      <c r="M32" s="14">
        <v>35.9</v>
      </c>
      <c r="N32" s="265">
        <v>1.1000000000000001</v>
      </c>
    </row>
    <row r="33" spans="1:14" x14ac:dyDescent="0.2">
      <c r="A33" s="111" t="s">
        <v>79</v>
      </c>
      <c r="B33" s="135"/>
      <c r="C33" s="94"/>
      <c r="D33" s="95">
        <f>SUM(D3:D32)</f>
        <v>11730</v>
      </c>
      <c r="E33" s="14">
        <v>80.900000000000006</v>
      </c>
      <c r="F33" s="119">
        <f>SUM(F3:F32)</f>
        <v>8028</v>
      </c>
      <c r="G33" s="16">
        <f>SUM(G3:G32)</f>
        <v>2440</v>
      </c>
      <c r="H33" s="119">
        <v>1262</v>
      </c>
      <c r="I33" s="154">
        <f t="shared" si="0"/>
        <v>68.400000000000006</v>
      </c>
      <c r="J33" s="154">
        <f t="shared" si="1"/>
        <v>20.8</v>
      </c>
      <c r="K33" s="258">
        <f t="shared" si="1"/>
        <v>10.8</v>
      </c>
      <c r="L33" s="267">
        <v>29</v>
      </c>
      <c r="M33" s="266">
        <v>-12.7</v>
      </c>
      <c r="N33" s="256">
        <v>3.8</v>
      </c>
    </row>
    <row r="34" spans="1:14" x14ac:dyDescent="0.2">
      <c r="A34" s="148" t="s">
        <v>18</v>
      </c>
      <c r="B34" s="136"/>
      <c r="C34" s="96"/>
      <c r="D34" s="149">
        <v>14500</v>
      </c>
      <c r="E34" s="151">
        <v>100</v>
      </c>
      <c r="F34" s="150">
        <v>9951</v>
      </c>
      <c r="G34" s="151">
        <v>2945</v>
      </c>
      <c r="H34" s="151">
        <v>1604</v>
      </c>
      <c r="I34" s="194">
        <f t="shared" si="0"/>
        <v>68.599999999999994</v>
      </c>
      <c r="J34" s="194">
        <f t="shared" si="1"/>
        <v>20.3</v>
      </c>
      <c r="K34" s="194">
        <f t="shared" si="1"/>
        <v>11.1</v>
      </c>
      <c r="L34" s="263">
        <v>29</v>
      </c>
      <c r="M34" s="138">
        <v>-12.3</v>
      </c>
      <c r="N34" s="138">
        <v>2</v>
      </c>
    </row>
    <row r="35" spans="1:14" x14ac:dyDescent="0.2">
      <c r="A35" s="106"/>
      <c r="B35" s="106"/>
      <c r="C35" s="13"/>
      <c r="D35" s="118"/>
      <c r="E35" s="93"/>
      <c r="F35" s="119"/>
      <c r="G35" s="120"/>
      <c r="H35" s="92"/>
      <c r="I35" s="87"/>
      <c r="J35" s="87"/>
      <c r="K35" s="87"/>
      <c r="L35" s="120"/>
      <c r="M35" s="93"/>
      <c r="N35" s="117"/>
    </row>
    <row r="36" spans="1:14" x14ac:dyDescent="0.2">
      <c r="A36" s="58" t="s">
        <v>182</v>
      </c>
      <c r="B36" s="58"/>
      <c r="C36" s="97"/>
      <c r="D36" s="59"/>
      <c r="E36" s="97"/>
      <c r="F36" s="59"/>
      <c r="G36" s="59"/>
      <c r="H36" s="53"/>
      <c r="I36" s="53"/>
      <c r="J36" s="53"/>
      <c r="K36" s="53"/>
      <c r="L36" s="53"/>
      <c r="M36" s="19"/>
      <c r="N36" s="19"/>
    </row>
    <row r="37" spans="1:14" x14ac:dyDescent="0.2">
      <c r="A37" s="60" t="s">
        <v>59</v>
      </c>
      <c r="B37" s="60"/>
      <c r="C37" s="98"/>
      <c r="D37" s="61"/>
      <c r="E37" s="79"/>
      <c r="F37" s="79"/>
      <c r="G37" s="53"/>
      <c r="H37" s="79"/>
      <c r="I37" s="79"/>
      <c r="J37" s="79"/>
      <c r="K37" s="53"/>
      <c r="L37" s="53"/>
      <c r="M37" s="19"/>
      <c r="N37" s="19"/>
    </row>
    <row r="38" spans="1:14" x14ac:dyDescent="0.2">
      <c r="A38" s="92" t="s">
        <v>180</v>
      </c>
      <c r="B38" s="11"/>
      <c r="C38" s="98"/>
      <c r="D38" s="62"/>
      <c r="E38" s="79"/>
      <c r="F38" s="79"/>
      <c r="G38" s="53"/>
      <c r="H38" s="79"/>
      <c r="I38" s="79"/>
      <c r="J38" s="79"/>
      <c r="K38" s="79"/>
      <c r="L38" s="53"/>
      <c r="M38" s="19"/>
      <c r="N38" s="19"/>
    </row>
    <row r="39" spans="1:14" ht="60" x14ac:dyDescent="0.2">
      <c r="A39" s="306" t="s">
        <v>183</v>
      </c>
      <c r="B39" s="11"/>
      <c r="C39" s="4"/>
      <c r="D39" s="1"/>
      <c r="E39" s="1"/>
      <c r="F39" s="1"/>
      <c r="G39" s="4"/>
      <c r="H39" s="4"/>
      <c r="I39" s="4"/>
      <c r="J39" s="1"/>
      <c r="K39" s="4"/>
      <c r="L39" s="4"/>
      <c r="M39" s="1"/>
      <c r="N39" s="1"/>
    </row>
    <row r="40" spans="1:14" x14ac:dyDescent="0.2">
      <c r="A40" s="296" t="s">
        <v>194</v>
      </c>
      <c r="B40" s="183"/>
      <c r="C40" s="4"/>
      <c r="D40" s="1"/>
      <c r="E40" s="1"/>
      <c r="F40" s="1"/>
      <c r="G40" s="4"/>
      <c r="H40" s="4"/>
      <c r="I40" s="4"/>
      <c r="J40" s="1"/>
      <c r="K40" s="4"/>
      <c r="L40" s="4"/>
      <c r="M40" s="1"/>
      <c r="N40" s="1"/>
    </row>
    <row r="41" spans="1:14" x14ac:dyDescent="0.2">
      <c r="A41" s="1"/>
      <c r="B41" s="1"/>
      <c r="C41" s="1"/>
      <c r="D41" s="1"/>
      <c r="E41" s="4"/>
      <c r="F41" s="1"/>
      <c r="G41" s="1"/>
      <c r="H41" s="99"/>
      <c r="I41" s="83"/>
      <c r="J41" s="83"/>
      <c r="K41" s="83"/>
      <c r="L41" s="1"/>
      <c r="M41" s="4"/>
      <c r="N41" s="4"/>
    </row>
    <row r="42" spans="1:14" x14ac:dyDescent="0.2">
      <c r="A42" s="1"/>
      <c r="B42" s="1"/>
      <c r="C42" s="1"/>
      <c r="D42" s="1"/>
      <c r="E42" s="4"/>
      <c r="F42" s="1"/>
      <c r="G42" s="1"/>
      <c r="H42" s="99"/>
      <c r="I42" s="83"/>
      <c r="J42" s="83"/>
      <c r="K42" s="83"/>
      <c r="L42" s="1"/>
      <c r="M42" s="4"/>
      <c r="N42" s="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opLeftCell="A22" zoomScale="115" zoomScaleNormal="115" workbookViewId="0">
      <pane xSplit="1" topLeftCell="B1" activePane="topRight" state="frozen"/>
      <selection pane="topRight" activeCell="A39" sqref="A39"/>
    </sheetView>
  </sheetViews>
  <sheetFormatPr baseColWidth="10" defaultRowHeight="12.75" x14ac:dyDescent="0.2"/>
  <cols>
    <col min="3" max="3" width="11.42578125" style="116"/>
    <col min="5" max="6" width="11.42578125" style="116"/>
    <col min="9" max="9" width="11.42578125" style="116"/>
  </cols>
  <sheetData>
    <row r="1" spans="1:18" s="5" customFormat="1" thickBot="1" x14ac:dyDescent="0.25">
      <c r="A1" s="260" t="s">
        <v>191</v>
      </c>
      <c r="B1" s="21"/>
      <c r="C1" s="21"/>
      <c r="D1" s="123"/>
      <c r="E1" s="21"/>
      <c r="F1" s="21"/>
      <c r="G1" s="22"/>
      <c r="H1" s="22"/>
      <c r="I1" s="22"/>
      <c r="J1" s="23"/>
      <c r="K1" s="23"/>
      <c r="L1" s="21"/>
      <c r="M1" s="21"/>
      <c r="N1" s="17"/>
      <c r="O1" s="17"/>
    </row>
    <row r="2" spans="1:18" s="5" customFormat="1" ht="12.75" customHeight="1" thickBot="1" x14ac:dyDescent="0.25">
      <c r="A2" s="327" t="s">
        <v>53</v>
      </c>
      <c r="B2" s="329" t="s">
        <v>11</v>
      </c>
      <c r="C2" s="330"/>
      <c r="D2" s="331" t="s">
        <v>22</v>
      </c>
      <c r="E2" s="332"/>
      <c r="F2" s="333"/>
      <c r="G2" s="337" t="s">
        <v>62</v>
      </c>
      <c r="H2" s="338"/>
      <c r="I2" s="338"/>
      <c r="J2" s="338"/>
      <c r="K2" s="338"/>
      <c r="L2" s="338"/>
      <c r="M2" s="338"/>
      <c r="N2" s="338"/>
      <c r="O2" s="339"/>
    </row>
    <row r="3" spans="1:18" s="5" customFormat="1" ht="84" x14ac:dyDescent="0.2">
      <c r="A3" s="328"/>
      <c r="B3" s="290" t="s">
        <v>103</v>
      </c>
      <c r="C3" s="285" t="s">
        <v>102</v>
      </c>
      <c r="D3" s="288" t="s">
        <v>143</v>
      </c>
      <c r="E3" s="291" t="s">
        <v>102</v>
      </c>
      <c r="F3" s="289" t="s">
        <v>104</v>
      </c>
      <c r="G3" s="56" t="s">
        <v>105</v>
      </c>
      <c r="H3" s="285" t="s">
        <v>102</v>
      </c>
      <c r="I3" s="286" t="s">
        <v>60</v>
      </c>
      <c r="J3" s="56" t="s">
        <v>14</v>
      </c>
      <c r="K3" s="56" t="s">
        <v>51</v>
      </c>
      <c r="L3" s="56" t="s">
        <v>52</v>
      </c>
      <c r="M3" s="56" t="s">
        <v>57</v>
      </c>
      <c r="N3" s="287" t="s">
        <v>144</v>
      </c>
      <c r="O3" s="286" t="s">
        <v>145</v>
      </c>
    </row>
    <row r="4" spans="1:18" s="5" customFormat="1" ht="12" x14ac:dyDescent="0.2">
      <c r="A4" s="107" t="s">
        <v>23</v>
      </c>
      <c r="B4" s="282">
        <v>1268</v>
      </c>
      <c r="C4" s="133">
        <v>-15.5</v>
      </c>
      <c r="D4" s="275">
        <v>757</v>
      </c>
      <c r="E4" s="133">
        <v>-4.8</v>
      </c>
      <c r="F4" s="75">
        <v>5.0999999999999996</v>
      </c>
      <c r="G4" s="173">
        <v>725</v>
      </c>
      <c r="H4" s="5">
        <v>-12.4</v>
      </c>
      <c r="I4" s="15">
        <f t="shared" ref="I4:I9" si="0">ROUND((G4/G$35)*100,1)</f>
        <v>5</v>
      </c>
      <c r="J4" s="73">
        <v>475</v>
      </c>
      <c r="K4" s="73">
        <v>126</v>
      </c>
      <c r="L4" s="73">
        <v>124</v>
      </c>
      <c r="M4" s="176">
        <v>38</v>
      </c>
      <c r="N4" s="277">
        <v>93</v>
      </c>
      <c r="O4" s="133">
        <v>104</v>
      </c>
      <c r="R4" s="104"/>
    </row>
    <row r="5" spans="1:18" s="5" customFormat="1" ht="12" x14ac:dyDescent="0.2">
      <c r="A5" s="105" t="s">
        <v>24</v>
      </c>
      <c r="B5" s="282">
        <v>563</v>
      </c>
      <c r="C5" s="85">
        <v>-23.8</v>
      </c>
      <c r="D5" s="275">
        <v>374</v>
      </c>
      <c r="E5" s="85">
        <v>-11.2</v>
      </c>
      <c r="F5" s="14">
        <v>2.5</v>
      </c>
      <c r="G5" s="173">
        <v>329</v>
      </c>
      <c r="H5" s="5">
        <v>-16.3</v>
      </c>
      <c r="I5" s="15">
        <f t="shared" si="0"/>
        <v>2.2999999999999998</v>
      </c>
      <c r="J5" s="73">
        <v>253</v>
      </c>
      <c r="K5" s="73">
        <v>49</v>
      </c>
      <c r="L5" s="73">
        <v>27</v>
      </c>
      <c r="M5" s="176">
        <v>6</v>
      </c>
      <c r="N5" s="13">
        <v>50</v>
      </c>
      <c r="O5" s="85">
        <v>54</v>
      </c>
    </row>
    <row r="6" spans="1:18" s="19" customFormat="1" ht="12" x14ac:dyDescent="0.2">
      <c r="A6" s="105" t="s">
        <v>25</v>
      </c>
      <c r="B6" s="283">
        <v>317</v>
      </c>
      <c r="C6" s="85">
        <v>-11.5</v>
      </c>
      <c r="D6" s="276">
        <v>212</v>
      </c>
      <c r="E6" s="85">
        <v>1.4</v>
      </c>
      <c r="F6" s="14">
        <v>1.4</v>
      </c>
      <c r="G6" s="173">
        <v>172</v>
      </c>
      <c r="H6" s="5">
        <v>1.2</v>
      </c>
      <c r="I6" s="15">
        <f t="shared" si="0"/>
        <v>1.2</v>
      </c>
      <c r="J6" s="73">
        <v>123</v>
      </c>
      <c r="K6" s="73">
        <v>44</v>
      </c>
      <c r="L6" s="73">
        <v>5</v>
      </c>
      <c r="M6" s="176">
        <v>2</v>
      </c>
      <c r="N6" s="13">
        <v>35</v>
      </c>
      <c r="O6" s="85">
        <v>36</v>
      </c>
    </row>
    <row r="7" spans="1:18" s="19" customFormat="1" ht="12" x14ac:dyDescent="0.2">
      <c r="A7" s="105" t="s">
        <v>26</v>
      </c>
      <c r="B7" s="283">
        <v>727</v>
      </c>
      <c r="C7" s="85">
        <v>-9.6</v>
      </c>
      <c r="D7" s="276">
        <v>493</v>
      </c>
      <c r="E7" s="85">
        <v>-34.4</v>
      </c>
      <c r="F7" s="14">
        <v>3.3</v>
      </c>
      <c r="G7" s="173">
        <v>479</v>
      </c>
      <c r="H7" s="5">
        <v>-35.4</v>
      </c>
      <c r="I7" s="15">
        <f t="shared" si="0"/>
        <v>3.3</v>
      </c>
      <c r="J7" s="73">
        <v>320</v>
      </c>
      <c r="K7" s="73">
        <v>77</v>
      </c>
      <c r="L7" s="73">
        <v>82</v>
      </c>
      <c r="M7" s="176">
        <v>14</v>
      </c>
      <c r="N7" s="13">
        <v>78</v>
      </c>
      <c r="O7" s="85">
        <v>82</v>
      </c>
    </row>
    <row r="8" spans="1:18" s="19" customFormat="1" ht="12" x14ac:dyDescent="0.2">
      <c r="A8" s="105" t="s">
        <v>27</v>
      </c>
      <c r="B8" s="283">
        <v>372</v>
      </c>
      <c r="C8" s="85">
        <v>-12.3</v>
      </c>
      <c r="D8" s="276">
        <v>200</v>
      </c>
      <c r="E8" s="85">
        <v>0.5</v>
      </c>
      <c r="F8" s="14">
        <v>1.4</v>
      </c>
      <c r="G8" s="174">
        <v>208</v>
      </c>
      <c r="H8" s="5">
        <v>1.5</v>
      </c>
      <c r="I8" s="15">
        <f t="shared" si="0"/>
        <v>1.4</v>
      </c>
      <c r="J8" s="73">
        <v>140</v>
      </c>
      <c r="K8" s="16">
        <v>52</v>
      </c>
      <c r="L8" s="16">
        <v>16</v>
      </c>
      <c r="M8" s="177">
        <v>1</v>
      </c>
      <c r="N8" s="13">
        <v>52</v>
      </c>
      <c r="O8" s="85">
        <v>56</v>
      </c>
    </row>
    <row r="9" spans="1:18" s="19" customFormat="1" ht="10.9" customHeight="1" x14ac:dyDescent="0.2">
      <c r="A9" s="105" t="s">
        <v>28</v>
      </c>
      <c r="B9" s="283">
        <v>141</v>
      </c>
      <c r="C9" s="85">
        <v>-9.6</v>
      </c>
      <c r="D9" s="276">
        <v>85</v>
      </c>
      <c r="E9" s="85">
        <v>-5.6</v>
      </c>
      <c r="F9" s="14">
        <v>0.6</v>
      </c>
      <c r="G9" s="173">
        <v>46</v>
      </c>
      <c r="H9" s="5">
        <v>-16.399999999999999</v>
      </c>
      <c r="I9" s="15">
        <f t="shared" si="0"/>
        <v>0.3</v>
      </c>
      <c r="J9" s="73">
        <v>35</v>
      </c>
      <c r="K9" s="73">
        <v>9</v>
      </c>
      <c r="L9" s="73">
        <v>2</v>
      </c>
      <c r="M9" s="176">
        <v>2</v>
      </c>
      <c r="N9" s="13">
        <v>24</v>
      </c>
      <c r="O9" s="85">
        <v>25</v>
      </c>
    </row>
    <row r="10" spans="1:18" s="19" customFormat="1" ht="12" x14ac:dyDescent="0.2">
      <c r="A10" s="105" t="s">
        <v>29</v>
      </c>
      <c r="B10" s="283">
        <v>1615</v>
      </c>
      <c r="C10" s="85">
        <v>-23.8</v>
      </c>
      <c r="D10" s="276">
        <v>1255</v>
      </c>
      <c r="E10" s="85">
        <v>-17.2</v>
      </c>
      <c r="F10" s="14">
        <v>8.4</v>
      </c>
      <c r="G10" s="175"/>
      <c r="H10" s="268"/>
      <c r="I10" s="269"/>
      <c r="J10" s="74"/>
      <c r="K10" s="74"/>
      <c r="L10" s="74"/>
      <c r="M10" s="178"/>
      <c r="N10" s="278"/>
      <c r="O10" s="279"/>
    </row>
    <row r="11" spans="1:18" s="19" customFormat="1" ht="12" x14ac:dyDescent="0.2">
      <c r="A11" s="105" t="s">
        <v>30</v>
      </c>
      <c r="B11" s="283">
        <v>479</v>
      </c>
      <c r="C11" s="85">
        <v>-21.6</v>
      </c>
      <c r="D11" s="276">
        <v>408</v>
      </c>
      <c r="E11" s="85">
        <v>13.6</v>
      </c>
      <c r="F11" s="14">
        <v>2.7</v>
      </c>
      <c r="G11" s="173">
        <v>383</v>
      </c>
      <c r="H11" s="5">
        <v>0</v>
      </c>
      <c r="I11" s="15">
        <f t="shared" ref="I11:I27" si="1">ROUND((G11/G$35)*100,1)</f>
        <v>2.6</v>
      </c>
      <c r="J11" s="73">
        <v>294</v>
      </c>
      <c r="K11" s="73">
        <v>41</v>
      </c>
      <c r="L11" s="73">
        <v>48</v>
      </c>
      <c r="M11" s="176">
        <v>7</v>
      </c>
      <c r="N11" s="13">
        <v>66</v>
      </c>
      <c r="O11" s="85">
        <v>70</v>
      </c>
    </row>
    <row r="12" spans="1:18" s="19" customFormat="1" ht="12" x14ac:dyDescent="0.2">
      <c r="A12" s="108" t="s">
        <v>31</v>
      </c>
      <c r="B12" s="283">
        <v>1190</v>
      </c>
      <c r="C12" s="85">
        <v>-21.1</v>
      </c>
      <c r="D12" s="276">
        <v>825</v>
      </c>
      <c r="E12" s="85">
        <v>-8.1</v>
      </c>
      <c r="F12" s="14">
        <v>5.6</v>
      </c>
      <c r="G12" s="173">
        <v>777</v>
      </c>
      <c r="H12" s="5">
        <v>-15</v>
      </c>
      <c r="I12" s="15">
        <f t="shared" si="1"/>
        <v>5.4</v>
      </c>
      <c r="J12" s="73">
        <v>521</v>
      </c>
      <c r="K12" s="73">
        <v>160</v>
      </c>
      <c r="L12" s="73">
        <v>96</v>
      </c>
      <c r="M12" s="177">
        <v>32</v>
      </c>
      <c r="N12" s="13">
        <v>99</v>
      </c>
      <c r="O12" s="85">
        <v>107</v>
      </c>
    </row>
    <row r="13" spans="1:18" s="19" customFormat="1" ht="12" x14ac:dyDescent="0.2">
      <c r="A13" s="108" t="s">
        <v>32</v>
      </c>
      <c r="B13" s="283">
        <v>268</v>
      </c>
      <c r="C13" s="85">
        <v>-19.8</v>
      </c>
      <c r="D13" s="276">
        <v>180</v>
      </c>
      <c r="E13" s="85">
        <v>28.6</v>
      </c>
      <c r="F13" s="14">
        <v>1.2</v>
      </c>
      <c r="G13" s="174">
        <v>74</v>
      </c>
      <c r="H13" s="5">
        <v>-39.299999999999997</v>
      </c>
      <c r="I13" s="15">
        <f t="shared" si="1"/>
        <v>0.5</v>
      </c>
      <c r="J13" s="16">
        <v>54</v>
      </c>
      <c r="K13" s="16">
        <v>16</v>
      </c>
      <c r="L13" s="16">
        <v>4</v>
      </c>
      <c r="M13" s="177">
        <v>5</v>
      </c>
      <c r="N13" s="13">
        <v>32</v>
      </c>
      <c r="O13" s="85">
        <v>32</v>
      </c>
    </row>
    <row r="14" spans="1:18" s="19" customFormat="1" ht="12" x14ac:dyDescent="0.2">
      <c r="A14" s="108" t="s">
        <v>33</v>
      </c>
      <c r="B14" s="283">
        <v>113</v>
      </c>
      <c r="C14" s="85">
        <v>-34.700000000000003</v>
      </c>
      <c r="D14" s="276">
        <v>79</v>
      </c>
      <c r="E14" s="85">
        <v>58</v>
      </c>
      <c r="F14" s="14">
        <v>0.5</v>
      </c>
      <c r="G14" s="173">
        <v>61</v>
      </c>
      <c r="H14" s="5">
        <v>19.600000000000001</v>
      </c>
      <c r="I14" s="15">
        <f t="shared" si="1"/>
        <v>0.4</v>
      </c>
      <c r="J14" s="73">
        <v>37</v>
      </c>
      <c r="K14" s="73">
        <v>15</v>
      </c>
      <c r="L14" s="73">
        <v>9</v>
      </c>
      <c r="M14" s="176">
        <v>0</v>
      </c>
      <c r="N14" s="13">
        <v>28</v>
      </c>
      <c r="O14" s="85">
        <v>28</v>
      </c>
    </row>
    <row r="15" spans="1:18" s="19" customFormat="1" ht="12" x14ac:dyDescent="0.2">
      <c r="A15" s="105" t="s">
        <v>63</v>
      </c>
      <c r="B15" s="283"/>
      <c r="C15" s="85"/>
      <c r="D15" s="276"/>
      <c r="E15" s="85"/>
      <c r="F15" s="284"/>
      <c r="G15" s="173">
        <v>3350</v>
      </c>
      <c r="H15" s="5">
        <v>-9.6</v>
      </c>
      <c r="I15" s="15">
        <f t="shared" si="1"/>
        <v>23.1</v>
      </c>
      <c r="J15" s="73">
        <v>2233</v>
      </c>
      <c r="K15" s="73">
        <v>726</v>
      </c>
      <c r="L15" s="73">
        <v>391</v>
      </c>
      <c r="M15" s="176">
        <v>33</v>
      </c>
      <c r="N15" s="13">
        <v>146</v>
      </c>
      <c r="O15" s="85">
        <v>165</v>
      </c>
    </row>
    <row r="16" spans="1:18" s="19" customFormat="1" ht="12" x14ac:dyDescent="0.2">
      <c r="A16" s="108" t="s">
        <v>34</v>
      </c>
      <c r="B16" s="283">
        <v>694</v>
      </c>
      <c r="C16" s="85">
        <v>-23.1</v>
      </c>
      <c r="D16" s="276">
        <v>426</v>
      </c>
      <c r="E16" s="85">
        <v>-1.4</v>
      </c>
      <c r="F16" s="14">
        <v>2.9</v>
      </c>
      <c r="G16" s="173">
        <v>411</v>
      </c>
      <c r="H16" s="5">
        <v>-4.9000000000000004</v>
      </c>
      <c r="I16" s="15">
        <f t="shared" si="1"/>
        <v>2.8</v>
      </c>
      <c r="J16" s="73">
        <v>266</v>
      </c>
      <c r="K16" s="73">
        <v>96</v>
      </c>
      <c r="L16" s="73">
        <v>49</v>
      </c>
      <c r="M16" s="176">
        <v>4</v>
      </c>
      <c r="N16" s="13">
        <v>71</v>
      </c>
      <c r="O16" s="85">
        <v>76</v>
      </c>
    </row>
    <row r="17" spans="1:15" s="19" customFormat="1" ht="12" x14ac:dyDescent="0.2">
      <c r="A17" s="108" t="s">
        <v>35</v>
      </c>
      <c r="B17" s="283">
        <v>1251</v>
      </c>
      <c r="C17" s="85">
        <v>-19.3</v>
      </c>
      <c r="D17" s="276">
        <v>802</v>
      </c>
      <c r="E17" s="85">
        <v>-10.199999999999999</v>
      </c>
      <c r="F17" s="14">
        <v>5.4</v>
      </c>
      <c r="G17" s="173">
        <v>772</v>
      </c>
      <c r="H17" s="5">
        <v>-8.6</v>
      </c>
      <c r="I17" s="15">
        <f t="shared" si="1"/>
        <v>5.3</v>
      </c>
      <c r="J17" s="73">
        <v>570</v>
      </c>
      <c r="K17" s="73">
        <v>146</v>
      </c>
      <c r="L17" s="73">
        <v>56</v>
      </c>
      <c r="M17" s="176">
        <v>14</v>
      </c>
      <c r="N17" s="13">
        <v>93</v>
      </c>
      <c r="O17" s="85">
        <v>99</v>
      </c>
    </row>
    <row r="18" spans="1:15" s="19" customFormat="1" ht="12" x14ac:dyDescent="0.2">
      <c r="A18" s="105" t="s">
        <v>36</v>
      </c>
      <c r="B18" s="283">
        <v>182</v>
      </c>
      <c r="C18" s="85">
        <v>-12.9</v>
      </c>
      <c r="D18" s="276">
        <v>167</v>
      </c>
      <c r="E18" s="85">
        <v>42.7</v>
      </c>
      <c r="F18" s="14">
        <v>1.1000000000000001</v>
      </c>
      <c r="G18" s="173">
        <v>144</v>
      </c>
      <c r="H18" s="5">
        <v>26.3</v>
      </c>
      <c r="I18" s="15">
        <f t="shared" si="1"/>
        <v>1</v>
      </c>
      <c r="J18" s="73">
        <v>111</v>
      </c>
      <c r="K18" s="73">
        <v>29</v>
      </c>
      <c r="L18" s="73">
        <v>4</v>
      </c>
      <c r="M18" s="176">
        <v>3</v>
      </c>
      <c r="N18" s="13">
        <v>34</v>
      </c>
      <c r="O18" s="85">
        <v>36</v>
      </c>
    </row>
    <row r="19" spans="1:15" s="19" customFormat="1" ht="12" x14ac:dyDescent="0.2">
      <c r="A19" s="105" t="s">
        <v>37</v>
      </c>
      <c r="B19" s="283">
        <v>1090</v>
      </c>
      <c r="C19" s="85">
        <v>-20.100000000000001</v>
      </c>
      <c r="D19" s="276">
        <v>884</v>
      </c>
      <c r="E19" s="85">
        <v>-11.3</v>
      </c>
      <c r="F19" s="14">
        <v>5.9</v>
      </c>
      <c r="G19" s="173">
        <v>846</v>
      </c>
      <c r="H19" s="5">
        <v>-12.6</v>
      </c>
      <c r="I19" s="15">
        <f t="shared" si="1"/>
        <v>5.8</v>
      </c>
      <c r="J19" s="73">
        <v>574</v>
      </c>
      <c r="K19" s="73">
        <v>194</v>
      </c>
      <c r="L19" s="73">
        <v>78</v>
      </c>
      <c r="M19" s="176">
        <v>16</v>
      </c>
      <c r="N19" s="13">
        <v>102</v>
      </c>
      <c r="O19" s="85">
        <v>108</v>
      </c>
    </row>
    <row r="20" spans="1:15" s="19" customFormat="1" ht="12" x14ac:dyDescent="0.2">
      <c r="A20" s="105" t="s">
        <v>38</v>
      </c>
      <c r="B20" s="283">
        <v>214</v>
      </c>
      <c r="C20" s="85">
        <v>-28.2</v>
      </c>
      <c r="D20" s="276">
        <v>192</v>
      </c>
      <c r="E20" s="85">
        <v>-22</v>
      </c>
      <c r="F20" s="14">
        <v>1.3</v>
      </c>
      <c r="G20" s="173">
        <v>164</v>
      </c>
      <c r="H20" s="5">
        <v>-24.1</v>
      </c>
      <c r="I20" s="15">
        <f t="shared" si="1"/>
        <v>1.1000000000000001</v>
      </c>
      <c r="J20" s="73">
        <v>107</v>
      </c>
      <c r="K20" s="73">
        <v>34</v>
      </c>
      <c r="L20" s="73">
        <v>23</v>
      </c>
      <c r="M20" s="176">
        <v>5</v>
      </c>
      <c r="N20" s="13">
        <v>49</v>
      </c>
      <c r="O20" s="85">
        <v>52</v>
      </c>
    </row>
    <row r="21" spans="1:15" s="19" customFormat="1" ht="12" x14ac:dyDescent="0.2">
      <c r="A21" s="105" t="s">
        <v>8</v>
      </c>
      <c r="B21" s="283">
        <v>193</v>
      </c>
      <c r="C21" s="69">
        <v>78.7</v>
      </c>
      <c r="D21" s="276">
        <v>69</v>
      </c>
      <c r="E21" s="85">
        <v>130</v>
      </c>
      <c r="F21" s="14">
        <v>0.5</v>
      </c>
      <c r="G21" s="173">
        <v>56</v>
      </c>
      <c r="H21" s="5">
        <v>133.30000000000001</v>
      </c>
      <c r="I21" s="15">
        <f t="shared" si="1"/>
        <v>0.4</v>
      </c>
      <c r="J21" s="73">
        <v>38</v>
      </c>
      <c r="K21" s="73">
        <v>15</v>
      </c>
      <c r="L21" s="73">
        <v>3</v>
      </c>
      <c r="M21" s="176">
        <v>6</v>
      </c>
      <c r="N21" s="13">
        <v>16</v>
      </c>
      <c r="O21" s="85">
        <v>16</v>
      </c>
    </row>
    <row r="22" spans="1:15" s="19" customFormat="1" ht="12" x14ac:dyDescent="0.2">
      <c r="A22" s="105" t="s">
        <v>39</v>
      </c>
      <c r="B22" s="283">
        <v>860</v>
      </c>
      <c r="C22" s="85">
        <v>-7.4</v>
      </c>
      <c r="D22" s="276">
        <v>621</v>
      </c>
      <c r="E22" s="85">
        <v>-18</v>
      </c>
      <c r="F22" s="14">
        <v>4.2</v>
      </c>
      <c r="G22" s="173">
        <v>582</v>
      </c>
      <c r="H22" s="5">
        <v>-19.3</v>
      </c>
      <c r="I22" s="15">
        <f t="shared" si="1"/>
        <v>4</v>
      </c>
      <c r="J22" s="73">
        <v>391</v>
      </c>
      <c r="K22" s="73">
        <v>118</v>
      </c>
      <c r="L22" s="73">
        <v>73</v>
      </c>
      <c r="M22" s="176">
        <v>4</v>
      </c>
      <c r="N22" s="13">
        <v>85</v>
      </c>
      <c r="O22" s="85">
        <v>95</v>
      </c>
    </row>
    <row r="23" spans="1:15" s="19" customFormat="1" ht="12" x14ac:dyDescent="0.2">
      <c r="A23" s="108" t="s">
        <v>40</v>
      </c>
      <c r="B23" s="283">
        <v>775</v>
      </c>
      <c r="C23" s="85">
        <v>-32.799999999999997</v>
      </c>
      <c r="D23" s="276">
        <v>492</v>
      </c>
      <c r="E23" s="85">
        <v>-24.7</v>
      </c>
      <c r="F23" s="14">
        <v>3.3</v>
      </c>
      <c r="G23" s="173">
        <v>481</v>
      </c>
      <c r="H23" s="5">
        <v>-25.3</v>
      </c>
      <c r="I23" s="15">
        <f t="shared" si="1"/>
        <v>3.3</v>
      </c>
      <c r="J23" s="73">
        <v>339</v>
      </c>
      <c r="K23" s="73">
        <v>94</v>
      </c>
      <c r="L23" s="73">
        <v>48</v>
      </c>
      <c r="M23" s="176">
        <v>11</v>
      </c>
      <c r="N23" s="13">
        <v>80</v>
      </c>
      <c r="O23" s="85">
        <v>86</v>
      </c>
    </row>
    <row r="24" spans="1:15" s="19" customFormat="1" ht="12" x14ac:dyDescent="0.2">
      <c r="A24" s="105" t="s">
        <v>86</v>
      </c>
      <c r="B24" s="283">
        <v>573</v>
      </c>
      <c r="C24" s="85">
        <v>-18.5</v>
      </c>
      <c r="D24" s="276">
        <v>446</v>
      </c>
      <c r="E24" s="85">
        <v>-4.3</v>
      </c>
      <c r="F24" s="14">
        <v>3</v>
      </c>
      <c r="G24" s="173">
        <v>464</v>
      </c>
      <c r="H24" s="5">
        <v>1.1000000000000001</v>
      </c>
      <c r="I24" s="15">
        <f t="shared" si="1"/>
        <v>3.2</v>
      </c>
      <c r="J24" s="73">
        <v>333</v>
      </c>
      <c r="K24" s="73">
        <v>97</v>
      </c>
      <c r="L24" s="73">
        <v>34</v>
      </c>
      <c r="M24" s="176">
        <v>7</v>
      </c>
      <c r="N24" s="13">
        <v>74</v>
      </c>
      <c r="O24" s="85">
        <v>81</v>
      </c>
    </row>
    <row r="25" spans="1:15" s="19" customFormat="1" ht="12" x14ac:dyDescent="0.2">
      <c r="A25" s="105" t="s">
        <v>41</v>
      </c>
      <c r="B25" s="283">
        <v>1163</v>
      </c>
      <c r="C25" s="85">
        <v>-19.899999999999999</v>
      </c>
      <c r="D25" s="276">
        <v>760</v>
      </c>
      <c r="E25" s="85">
        <v>-16.899999999999999</v>
      </c>
      <c r="F25" s="14">
        <v>5.0999999999999996</v>
      </c>
      <c r="G25" s="173">
        <v>769</v>
      </c>
      <c r="H25" s="5">
        <v>-10.6</v>
      </c>
      <c r="I25" s="15">
        <f t="shared" si="1"/>
        <v>5.3</v>
      </c>
      <c r="J25" s="73">
        <v>541</v>
      </c>
      <c r="K25" s="73">
        <v>151</v>
      </c>
      <c r="L25" s="73">
        <v>77</v>
      </c>
      <c r="M25" s="176">
        <v>36</v>
      </c>
      <c r="N25" s="13">
        <v>92</v>
      </c>
      <c r="O25" s="85">
        <v>99</v>
      </c>
    </row>
    <row r="26" spans="1:15" s="19" customFormat="1" ht="12" x14ac:dyDescent="0.2">
      <c r="A26" s="105" t="s">
        <v>64</v>
      </c>
      <c r="B26" s="283">
        <v>1370</v>
      </c>
      <c r="C26" s="85">
        <v>-4.0999999999999996</v>
      </c>
      <c r="D26" s="276">
        <v>736</v>
      </c>
      <c r="E26" s="85">
        <v>-9.5</v>
      </c>
      <c r="F26" s="14">
        <v>5</v>
      </c>
      <c r="G26" s="174">
        <v>720</v>
      </c>
      <c r="H26" s="5">
        <v>-17.399999999999999</v>
      </c>
      <c r="I26" s="15">
        <f t="shared" si="1"/>
        <v>5</v>
      </c>
      <c r="J26" s="73">
        <v>486</v>
      </c>
      <c r="K26" s="73">
        <v>150</v>
      </c>
      <c r="L26" s="73">
        <v>84</v>
      </c>
      <c r="M26" s="176">
        <v>19</v>
      </c>
      <c r="N26" s="13">
        <v>102</v>
      </c>
      <c r="O26" s="85">
        <v>112</v>
      </c>
    </row>
    <row r="27" spans="1:15" s="19" customFormat="1" ht="12" x14ac:dyDescent="0.2">
      <c r="A27" s="105" t="s">
        <v>42</v>
      </c>
      <c r="B27" s="283">
        <v>521</v>
      </c>
      <c r="C27" s="85">
        <v>-26.2</v>
      </c>
      <c r="D27" s="276">
        <v>472</v>
      </c>
      <c r="E27" s="85">
        <v>-7.8</v>
      </c>
      <c r="F27" s="14">
        <v>3.2</v>
      </c>
      <c r="G27" s="173">
        <v>428</v>
      </c>
      <c r="H27" s="5">
        <v>-21</v>
      </c>
      <c r="I27" s="15">
        <f t="shared" si="1"/>
        <v>3</v>
      </c>
      <c r="J27" s="73">
        <v>273</v>
      </c>
      <c r="K27" s="73">
        <v>96</v>
      </c>
      <c r="L27" s="73">
        <v>59</v>
      </c>
      <c r="M27" s="176">
        <v>22</v>
      </c>
      <c r="N27" s="13">
        <v>74</v>
      </c>
      <c r="O27" s="85">
        <v>81</v>
      </c>
    </row>
    <row r="28" spans="1:15" s="19" customFormat="1" ht="12" x14ac:dyDescent="0.2">
      <c r="A28" s="105" t="s">
        <v>43</v>
      </c>
      <c r="B28" s="283">
        <v>826</v>
      </c>
      <c r="C28" s="85">
        <v>-24.2</v>
      </c>
      <c r="D28" s="276">
        <v>624</v>
      </c>
      <c r="E28" s="85">
        <v>-12.1</v>
      </c>
      <c r="F28" s="14">
        <v>4.2</v>
      </c>
      <c r="G28" s="175"/>
      <c r="H28" s="268"/>
      <c r="I28" s="269"/>
      <c r="J28" s="74"/>
      <c r="K28" s="74"/>
      <c r="L28" s="74"/>
      <c r="M28" s="178"/>
      <c r="N28" s="278"/>
      <c r="O28" s="279"/>
    </row>
    <row r="29" spans="1:15" s="19" customFormat="1" ht="12" x14ac:dyDescent="0.2">
      <c r="A29" s="105" t="s">
        <v>44</v>
      </c>
      <c r="B29" s="283">
        <v>330</v>
      </c>
      <c r="C29" s="85">
        <v>-28.6</v>
      </c>
      <c r="D29" s="276">
        <v>257</v>
      </c>
      <c r="E29" s="85">
        <v>26.6</v>
      </c>
      <c r="F29" s="14">
        <v>1.7</v>
      </c>
      <c r="G29" s="173">
        <v>248</v>
      </c>
      <c r="H29" s="5">
        <v>23.4</v>
      </c>
      <c r="I29" s="15">
        <f>ROUND((G29/G$35)*100,1)</f>
        <v>1.7</v>
      </c>
      <c r="J29" s="73">
        <v>186</v>
      </c>
      <c r="K29" s="73">
        <v>44</v>
      </c>
      <c r="L29" s="73">
        <v>18</v>
      </c>
      <c r="M29" s="176">
        <v>3</v>
      </c>
      <c r="N29" s="17">
        <v>50</v>
      </c>
      <c r="O29" s="85">
        <v>54</v>
      </c>
    </row>
    <row r="30" spans="1:15" s="5" customFormat="1" ht="12" x14ac:dyDescent="0.2">
      <c r="A30" s="105" t="s">
        <v>45</v>
      </c>
      <c r="B30" s="282">
        <v>327</v>
      </c>
      <c r="C30" s="85">
        <v>-38.1</v>
      </c>
      <c r="D30" s="275">
        <v>297</v>
      </c>
      <c r="E30" s="85">
        <v>1.7</v>
      </c>
      <c r="F30" s="14">
        <v>2</v>
      </c>
      <c r="G30" s="173">
        <v>293</v>
      </c>
      <c r="H30" s="5">
        <v>4.3</v>
      </c>
      <c r="I30" s="15">
        <f>ROUND((G30/G$35)*100,1)</f>
        <v>2</v>
      </c>
      <c r="J30" s="73">
        <v>186</v>
      </c>
      <c r="K30" s="73">
        <v>72</v>
      </c>
      <c r="L30" s="73">
        <v>35</v>
      </c>
      <c r="M30" s="176">
        <v>3</v>
      </c>
      <c r="N30" s="17">
        <v>56</v>
      </c>
      <c r="O30" s="85">
        <v>59</v>
      </c>
    </row>
    <row r="31" spans="1:15" s="5" customFormat="1" ht="12" x14ac:dyDescent="0.2">
      <c r="A31" s="105" t="s">
        <v>46</v>
      </c>
      <c r="B31" s="282">
        <v>619</v>
      </c>
      <c r="C31" s="85">
        <v>-30.4</v>
      </c>
      <c r="D31" s="275">
        <v>519</v>
      </c>
      <c r="E31" s="85">
        <v>-8.6</v>
      </c>
      <c r="F31" s="14">
        <v>3.5</v>
      </c>
      <c r="G31" s="173">
        <v>487</v>
      </c>
      <c r="H31" s="5">
        <v>-10.1</v>
      </c>
      <c r="I31" s="15">
        <f>ROUND((G31/G$35)*100,1)</f>
        <v>3.4</v>
      </c>
      <c r="J31" s="73">
        <v>315</v>
      </c>
      <c r="K31" s="73">
        <v>107</v>
      </c>
      <c r="L31" s="73">
        <v>65</v>
      </c>
      <c r="M31" s="176">
        <v>14</v>
      </c>
      <c r="N31" s="17">
        <v>80</v>
      </c>
      <c r="O31" s="85">
        <v>86</v>
      </c>
    </row>
    <row r="32" spans="1:15" s="5" customFormat="1" ht="12" x14ac:dyDescent="0.2">
      <c r="A32" s="105" t="s">
        <v>47</v>
      </c>
      <c r="B32" s="282">
        <v>438</v>
      </c>
      <c r="C32" s="85">
        <v>-37.299999999999997</v>
      </c>
      <c r="D32" s="275">
        <v>391</v>
      </c>
      <c r="E32" s="85">
        <v>-27.2</v>
      </c>
      <c r="F32" s="14">
        <v>2.6</v>
      </c>
      <c r="G32" s="173">
        <v>381</v>
      </c>
      <c r="H32" s="5">
        <v>-28.7</v>
      </c>
      <c r="I32" s="15">
        <f>ROUND((G32/G$35)*100,1)</f>
        <v>2.6</v>
      </c>
      <c r="J32" s="73">
        <v>266</v>
      </c>
      <c r="K32" s="73">
        <v>76</v>
      </c>
      <c r="L32" s="73">
        <v>39</v>
      </c>
      <c r="M32" s="176">
        <v>13</v>
      </c>
      <c r="N32" s="17">
        <v>70</v>
      </c>
      <c r="O32" s="85">
        <v>75</v>
      </c>
    </row>
    <row r="33" spans="1:15" s="5" customFormat="1" ht="12" x14ac:dyDescent="0.2">
      <c r="A33" s="105" t="s">
        <v>48</v>
      </c>
      <c r="B33" s="282">
        <v>1046</v>
      </c>
      <c r="C33" s="85">
        <v>-16.399999999999999</v>
      </c>
      <c r="D33" s="275">
        <v>659</v>
      </c>
      <c r="E33" s="85">
        <v>-0.3</v>
      </c>
      <c r="F33" s="14">
        <v>4.4000000000000004</v>
      </c>
      <c r="G33" s="173">
        <v>650</v>
      </c>
      <c r="H33" s="5">
        <v>-9</v>
      </c>
      <c r="I33" s="15">
        <f>ROUND((G33/G$35)*100,1)</f>
        <v>4.5</v>
      </c>
      <c r="J33" s="73">
        <v>484</v>
      </c>
      <c r="K33" s="73">
        <v>111</v>
      </c>
      <c r="L33" s="73">
        <v>55</v>
      </c>
      <c r="M33" s="176">
        <v>16</v>
      </c>
      <c r="N33" s="17">
        <v>88</v>
      </c>
      <c r="O33" s="85">
        <v>95</v>
      </c>
    </row>
    <row r="34" spans="1:15" s="5" customFormat="1" ht="12" x14ac:dyDescent="0.2">
      <c r="A34" s="108" t="s">
        <v>49</v>
      </c>
      <c r="B34" s="282">
        <v>1545</v>
      </c>
      <c r="C34" s="85">
        <v>-20.7</v>
      </c>
      <c r="D34" s="275">
        <v>1195</v>
      </c>
      <c r="E34" s="85">
        <v>-8.6</v>
      </c>
      <c r="F34" s="14">
        <v>8</v>
      </c>
      <c r="G34" s="175"/>
      <c r="H34" s="268"/>
      <c r="I34" s="269"/>
      <c r="J34" s="74"/>
      <c r="K34" s="74"/>
      <c r="L34" s="74"/>
      <c r="M34" s="74"/>
      <c r="N34" s="278"/>
      <c r="O34" s="279"/>
    </row>
    <row r="35" spans="1:15" s="5" customFormat="1" ht="12" x14ac:dyDescent="0.2">
      <c r="A35" s="273" t="s">
        <v>18</v>
      </c>
      <c r="B35" s="281">
        <v>21070</v>
      </c>
      <c r="C35" s="280">
        <v>-20.2</v>
      </c>
      <c r="D35" s="274">
        <v>14877</v>
      </c>
      <c r="E35" s="280">
        <v>-10.3</v>
      </c>
      <c r="F35" s="138">
        <v>100</v>
      </c>
      <c r="G35" s="271">
        <f>SUM(G4:G34)</f>
        <v>14500</v>
      </c>
      <c r="H35" s="20">
        <v>-12.3</v>
      </c>
      <c r="I35" s="270">
        <f>ROUND((G35/G$35)*100,1)</f>
        <v>100</v>
      </c>
      <c r="J35" s="271">
        <f>SUM(J4:J34)</f>
        <v>9951</v>
      </c>
      <c r="K35" s="272">
        <f>SUM(K4:K34)</f>
        <v>2945</v>
      </c>
      <c r="L35" s="272">
        <f>SUM(L4:L34)</f>
        <v>1604</v>
      </c>
      <c r="M35" s="272">
        <f>SUM(M4:M34)</f>
        <v>336</v>
      </c>
      <c r="N35" s="280">
        <v>260</v>
      </c>
      <c r="O35" s="280">
        <v>293</v>
      </c>
    </row>
    <row r="36" spans="1:15" s="5" customFormat="1" ht="12" x14ac:dyDescent="0.2">
      <c r="A36" s="334" t="s">
        <v>184</v>
      </c>
      <c r="B36" s="335"/>
      <c r="C36" s="335"/>
      <c r="D36" s="335"/>
      <c r="E36" s="335"/>
      <c r="F36" s="336"/>
      <c r="G36" s="335"/>
      <c r="H36" s="335"/>
      <c r="I36" s="335"/>
      <c r="J36" s="335"/>
      <c r="K36" s="335"/>
      <c r="L36" s="335"/>
      <c r="M36" s="335"/>
    </row>
    <row r="37" spans="1:15" s="5" customFormat="1" ht="12" x14ac:dyDescent="0.2">
      <c r="A37" s="92" t="s">
        <v>180</v>
      </c>
      <c r="B37" s="122"/>
      <c r="C37" s="172"/>
      <c r="D37" s="122"/>
      <c r="E37" s="172"/>
      <c r="F37" s="172"/>
      <c r="G37" s="198"/>
      <c r="H37" s="122"/>
      <c r="I37" s="172"/>
      <c r="J37" s="196"/>
      <c r="K37" s="122"/>
      <c r="L37" s="122"/>
      <c r="M37" s="124"/>
    </row>
    <row r="38" spans="1:15" s="116" customFormat="1" x14ac:dyDescent="0.2">
      <c r="A38" s="11" t="s">
        <v>92</v>
      </c>
      <c r="B38" s="25"/>
      <c r="C38" s="25"/>
      <c r="D38" s="25"/>
      <c r="E38" s="25"/>
      <c r="F38" s="25"/>
      <c r="G38" s="25"/>
      <c r="H38" s="25"/>
      <c r="I38" s="25"/>
      <c r="J38" s="142"/>
      <c r="K38" s="143"/>
      <c r="L38" s="144"/>
      <c r="M38" s="25"/>
    </row>
    <row r="39" spans="1:15" s="116" customFormat="1" x14ac:dyDescent="0.2">
      <c r="A39" s="296" t="s">
        <v>194</v>
      </c>
      <c r="B39" s="25"/>
      <c r="C39" s="25"/>
      <c r="D39" s="25"/>
      <c r="E39" s="25"/>
      <c r="F39" s="25"/>
      <c r="G39" s="25"/>
      <c r="H39" s="25"/>
      <c r="I39" s="25"/>
      <c r="J39" s="197"/>
      <c r="K39" s="25"/>
      <c r="L39" s="24"/>
      <c r="M39" s="25"/>
    </row>
    <row r="40" spans="1:15" s="116" customFormat="1" x14ac:dyDescent="0.2"/>
  </sheetData>
  <mergeCells count="5">
    <mergeCell ref="A2:A3"/>
    <mergeCell ref="B2:C2"/>
    <mergeCell ref="D2:F2"/>
    <mergeCell ref="A36:M36"/>
    <mergeCell ref="G2:O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Figure 1</vt:lpstr>
      <vt:lpstr>Figure 2</vt:lpstr>
      <vt:lpstr> Figure 3</vt:lpstr>
      <vt:lpstr>Figure 4</vt:lpstr>
      <vt:lpstr>figure 5</vt:lpstr>
      <vt:lpstr>Figure 6 web</vt:lpstr>
      <vt:lpstr>Figure 7 web </vt:lpstr>
      <vt:lpstr>Figure 8 web </vt:lpstr>
      <vt:lpstr>Figure 9 web </vt:lpstr>
      <vt:lpstr>Encadré web</vt:lpstr>
      <vt:lpstr>Définitions</vt:lpstr>
      <vt:lpstr>Bibliographie</vt:lpstr>
      <vt:lpstr>'Figure 1'!Zone_d_impression</vt:lpstr>
      <vt:lpstr>'Figure 2'!Zone_d_impression</vt:lpstr>
      <vt:lpstr>'Figure 6 web'!Zone_d_impression</vt:lpstr>
    </vt:vector>
  </TitlesOfParts>
  <Company>DEPP-MENJS;direction de l'évaluation, de la prospective et de la performance;ministère de l'éducation nationale, de la Jeunesse et des Sports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validation des acquis de l’expérience : 251 000 diplômes délivrés en vingt ans</dc:title>
  <dc:creator>depp</dc:creator>
  <cp:keywords>enseignement supérieur, classe d'âge, sexe, baisse du nombre de candidature, niveau de qualification, validation des acquis de l'expérience, validation partielle , validation totale , poids des diplômes, statut du candidat, demandeur d’emploi, actif, inactif, baccalauréat professionnel, diplôme d'Etat de Moniteur Educateur (DEME), diplôme d'Etat d'Educateur Technique Spécialisé (DEETS), diplôme d’État d’éducateur spécialisé (DEES) , certificat d'aptitudes professionnelles (CAP), brevet professionnel (BP), brevet de technicien supérieur (BTS)</cp:keywords>
  <cp:lastModifiedBy>Administration centrale</cp:lastModifiedBy>
  <cp:lastPrinted>2021-12-22T10:38:52Z</cp:lastPrinted>
  <dcterms:created xsi:type="dcterms:W3CDTF">2012-09-14T07:54:09Z</dcterms:created>
  <dcterms:modified xsi:type="dcterms:W3CDTF">2024-07-08T07:33:30Z</dcterms:modified>
</cp:coreProperties>
</file>