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5580" windowWidth="20370" windowHeight="7245" tabRatio="525"/>
  </bookViews>
  <sheets>
    <sheet name="L'état de l'École 2019" sheetId="12335" r:id="rId1"/>
    <sheet name="Gra02old" sheetId="12324" state="hidden" r:id="rId2"/>
    <sheet name="Tableau 10.1" sheetId="1" r:id="rId3"/>
    <sheet name="Tableau 10.1-web" sheetId="12337" r:id="rId4"/>
    <sheet name="Figure 10.2" sheetId="12336" r:id="rId5"/>
    <sheet name="Figure 10.3" sheetId="12332" r:id="rId6"/>
    <sheet name="Figure 10.4" sheetId="12333" r:id="rId7"/>
  </sheets>
  <externalReferences>
    <externalReference r:id="rId8"/>
  </externalReferences>
  <definedNames>
    <definedName name="annee">'[1]PIB n'!$G$2</definedName>
    <definedName name="_xlnm.Print_Area" localSheetId="4">'Figure 10.2'!$A$1:$C$26</definedName>
    <definedName name="_xlnm.Print_Area" localSheetId="5">'Figure 10.3'!$A$1:$H$33</definedName>
    <definedName name="_xlnm.Print_Area" localSheetId="6">'Figure 10.4'!$A$1:$I$27</definedName>
    <definedName name="_xlnm.Print_Area" localSheetId="1">Gra02old!$A$42:$J$73</definedName>
    <definedName name="_xlnm.Print_Area" localSheetId="0">'L''état de l''École 2019'!$A$1:$A$18</definedName>
    <definedName name="_xlnm.Print_Area" localSheetId="2">'Tableau 10.1'!$A$1:$L$20</definedName>
    <definedName name="_xlnm.Print_Area" localSheetId="3">'Tableau 10.1-web'!$A$1:$L$21</definedName>
  </definedNames>
  <calcPr calcId="145621"/>
</workbook>
</file>

<file path=xl/calcChain.xml><?xml version="1.0" encoding="utf-8"?>
<calcChain xmlns="http://schemas.openxmlformats.org/spreadsheetml/2006/main">
  <c r="AK39" i="12324" l="1"/>
  <c r="AK40" i="12324"/>
  <c r="AM39" i="12324"/>
  <c r="AM40" i="12324"/>
  <c r="AI39" i="12324"/>
  <c r="AI40" i="12324"/>
  <c r="AG39" i="12324"/>
  <c r="AG40" i="12324"/>
  <c r="AE39" i="12324"/>
  <c r="AE40" i="12324"/>
  <c r="AE32" i="12324"/>
  <c r="AC40" i="12324"/>
  <c r="AM38" i="12324"/>
  <c r="AK38" i="12324"/>
  <c r="AI38" i="12324"/>
  <c r="AG38" i="12324"/>
  <c r="AE38" i="12324"/>
  <c r="AE37" i="12324"/>
  <c r="P32" i="12324"/>
  <c r="P25" i="12324"/>
  <c r="C25" i="12324"/>
  <c r="C6" i="12324"/>
  <c r="C40" i="12324"/>
  <c r="AM37" i="12324"/>
  <c r="AK37" i="12324"/>
  <c r="AI37" i="12324"/>
  <c r="AG37" i="12324"/>
  <c r="AE36" i="12324"/>
  <c r="AM36" i="12324"/>
  <c r="AK36" i="12324"/>
  <c r="AI36" i="12324"/>
  <c r="AG36" i="12324"/>
  <c r="C7" i="12324"/>
  <c r="C8" i="12324"/>
  <c r="C9" i="12324"/>
  <c r="C10" i="12324"/>
  <c r="C11" i="12324"/>
  <c r="C12" i="12324"/>
  <c r="C13" i="12324"/>
  <c r="C14" i="12324"/>
  <c r="C15" i="12324"/>
  <c r="C16" i="12324"/>
  <c r="C17" i="12324"/>
  <c r="C18" i="12324"/>
  <c r="C19" i="12324"/>
  <c r="C20" i="12324"/>
  <c r="C21" i="12324"/>
  <c r="C22" i="12324"/>
  <c r="C23" i="12324"/>
  <c r="C24" i="12324"/>
  <c r="AM35" i="12324"/>
  <c r="AK35" i="12324"/>
  <c r="AI35" i="12324"/>
  <c r="AG35" i="12324"/>
  <c r="AE35" i="12324"/>
  <c r="AK5" i="12324"/>
  <c r="AE5" i="12324"/>
  <c r="T5" i="12324"/>
  <c r="AI5" i="12324"/>
  <c r="R5" i="12324"/>
  <c r="AG5" i="12324"/>
  <c r="P5" i="12324"/>
  <c r="AE34" i="12324"/>
  <c r="AG34" i="12324"/>
  <c r="AI34" i="12324"/>
  <c r="AK34" i="12324"/>
  <c r="AM34" i="12324"/>
  <c r="P4" i="12324"/>
  <c r="R4" i="12324"/>
  <c r="AF4" i="12324"/>
  <c r="AL4" i="12324"/>
  <c r="AJ4" i="12324"/>
  <c r="AH4" i="12324"/>
  <c r="AM33" i="12324"/>
  <c r="AK33" i="12324"/>
  <c r="AI33" i="12324"/>
  <c r="AG33" i="12324"/>
  <c r="AE33" i="12324"/>
  <c r="AM32" i="12324"/>
  <c r="AK32" i="12324"/>
  <c r="AI32" i="12324"/>
  <c r="AG32" i="12324"/>
  <c r="X32" i="12324"/>
  <c r="V32" i="12324"/>
  <c r="T32" i="12324"/>
  <c r="R32" i="12324"/>
  <c r="T28" i="12324"/>
  <c r="X31" i="12324"/>
  <c r="V31" i="12324"/>
  <c r="T31" i="12324"/>
  <c r="R31" i="12324"/>
  <c r="P31" i="12324"/>
  <c r="X30" i="12324"/>
  <c r="V30" i="12324"/>
  <c r="T30" i="12324"/>
  <c r="T29" i="12324"/>
  <c r="R30" i="12324"/>
  <c r="P30" i="12324"/>
  <c r="P29" i="12324"/>
  <c r="AA4" i="12324"/>
  <c r="Z4" i="12324"/>
  <c r="AA8" i="12324"/>
  <c r="AA7" i="12324"/>
  <c r="AA6" i="12324"/>
  <c r="X29" i="12324"/>
  <c r="X28" i="12324"/>
  <c r="X27" i="12324"/>
  <c r="X26" i="12324"/>
  <c r="Q4" i="12324"/>
  <c r="W4" i="12324"/>
  <c r="U4" i="12324"/>
  <c r="S4" i="12324"/>
  <c r="I4" i="12324"/>
  <c r="H4" i="12324"/>
  <c r="G4" i="12324"/>
  <c r="F4" i="12324"/>
  <c r="E4" i="12324"/>
  <c r="D4" i="12324"/>
  <c r="V29" i="12324"/>
  <c r="V28" i="12324"/>
  <c r="V27" i="12324"/>
  <c r="V26" i="12324"/>
  <c r="T27" i="12324"/>
  <c r="T26" i="12324"/>
  <c r="R29" i="12324"/>
  <c r="R28" i="12324"/>
  <c r="R27" i="12324"/>
  <c r="R26" i="12324"/>
  <c r="P28" i="12324"/>
  <c r="P27" i="12324"/>
  <c r="P26" i="12324"/>
  <c r="K4" i="12324"/>
  <c r="J4" i="12324"/>
  <c r="AA24" i="12324"/>
  <c r="AA23" i="12324"/>
  <c r="AA22" i="12324"/>
  <c r="AA21" i="12324"/>
  <c r="AA20" i="12324"/>
  <c r="AA19" i="12324"/>
  <c r="AA18" i="12324"/>
  <c r="AA17" i="12324"/>
  <c r="AA16" i="12324"/>
  <c r="AA15" i="12324"/>
  <c r="AA14" i="12324"/>
  <c r="AA13" i="12324"/>
  <c r="AA12" i="12324"/>
  <c r="AA11" i="12324"/>
  <c r="AA10" i="12324"/>
  <c r="AA9" i="12324"/>
  <c r="AA25" i="12324"/>
  <c r="X25" i="12324"/>
  <c r="G25" i="12324"/>
  <c r="G24" i="12324"/>
  <c r="G23" i="12324"/>
  <c r="G22" i="12324"/>
  <c r="G21" i="12324"/>
  <c r="G20" i="12324"/>
  <c r="G19" i="12324"/>
  <c r="G18" i="12324"/>
  <c r="G17" i="12324"/>
  <c r="G16" i="12324"/>
  <c r="G15" i="12324"/>
  <c r="G14" i="12324"/>
  <c r="G13" i="12324"/>
  <c r="G12" i="12324"/>
  <c r="G11" i="12324"/>
  <c r="G10" i="12324"/>
  <c r="G9" i="12324"/>
  <c r="G40" i="12324"/>
  <c r="E25" i="12324"/>
  <c r="E24" i="12324"/>
  <c r="E23" i="12324"/>
  <c r="E22" i="12324"/>
  <c r="E21" i="12324"/>
  <c r="E20" i="12324"/>
  <c r="E19" i="12324"/>
  <c r="E18" i="12324"/>
  <c r="E17" i="12324"/>
  <c r="E16" i="12324"/>
  <c r="E15" i="12324"/>
  <c r="E14" i="12324"/>
  <c r="E13" i="12324"/>
  <c r="E12" i="12324"/>
  <c r="E11" i="12324"/>
  <c r="E10" i="12324"/>
  <c r="E9" i="12324"/>
  <c r="E40" i="12324"/>
  <c r="I24" i="12324"/>
  <c r="I23" i="12324"/>
  <c r="I22" i="12324"/>
  <c r="I21" i="12324"/>
  <c r="I20" i="12324"/>
  <c r="I19" i="12324"/>
  <c r="I18" i="12324"/>
  <c r="I17" i="12324"/>
  <c r="I16" i="12324"/>
  <c r="I15" i="12324"/>
  <c r="I14" i="12324"/>
  <c r="I13" i="12324"/>
  <c r="I12" i="12324"/>
  <c r="I11" i="12324"/>
  <c r="I10" i="12324"/>
  <c r="I9" i="12324"/>
  <c r="I40" i="12324"/>
  <c r="V25" i="12324"/>
  <c r="T25" i="12324"/>
  <c r="I25" i="12324"/>
  <c r="R25" i="12324"/>
  <c r="V4" i="12324"/>
  <c r="T4" i="12324"/>
  <c r="AE4" i="12324"/>
  <c r="X4" i="12324"/>
  <c r="AG4" i="12324"/>
  <c r="AM4" i="12324"/>
  <c r="AK4" i="12324"/>
  <c r="AI4" i="12324"/>
</calcChain>
</file>

<file path=xl/sharedStrings.xml><?xml version="1.0" encoding="utf-8"?>
<sst xmlns="http://schemas.openxmlformats.org/spreadsheetml/2006/main" count="223" uniqueCount="128">
  <si>
    <t>Produit Intérieur Brut</t>
  </si>
  <si>
    <t>(prix courants en euros)</t>
  </si>
  <si>
    <t>1er cycle</t>
  </si>
  <si>
    <t>2nd cycle général et technologique</t>
  </si>
  <si>
    <t>2nd cycle professionnel</t>
  </si>
  <si>
    <r>
      <t xml:space="preserve">Dépense moyenne pour un élève du 2nd cycle professionnel                         </t>
    </r>
    <r>
      <rPr>
        <sz val="9"/>
        <color indexed="10"/>
        <rFont val="CG Times (WN)"/>
      </rPr>
      <t>après rénovation</t>
    </r>
  </si>
  <si>
    <r>
      <t xml:space="preserve">Dépense moyenne pour un élève du 2nd cycle général et technologique                                   </t>
    </r>
    <r>
      <rPr>
        <sz val="9"/>
        <color indexed="10"/>
        <rFont val="CG Times (WN)"/>
      </rPr>
      <t>après rénovation</t>
    </r>
  </si>
  <si>
    <r>
      <t xml:space="preserve">Dépense moyenne pour un élève du 1er cycle                                           </t>
    </r>
    <r>
      <rPr>
        <sz val="9"/>
        <color indexed="10"/>
        <rFont val="CG Times (WN)"/>
      </rPr>
      <t>après rénovation</t>
    </r>
  </si>
  <si>
    <r>
      <t xml:space="preserve">Dépense moyenne pour un élève du 2nd degré                                           </t>
    </r>
    <r>
      <rPr>
        <sz val="9"/>
        <color indexed="10"/>
        <rFont val="CG Times (WN)"/>
      </rPr>
      <t>après rénovation</t>
    </r>
  </si>
  <si>
    <r>
      <t xml:space="preserve">Dépense moyenne pour un élève du 2nd degré                                           </t>
    </r>
    <r>
      <rPr>
        <sz val="9"/>
        <color indexed="10"/>
        <rFont val="CG Times (WN)"/>
      </rPr>
      <t>avant rénovation</t>
    </r>
  </si>
  <si>
    <r>
      <t xml:space="preserve">Dépense moyenne pour un élève du 1er cycle                                           </t>
    </r>
    <r>
      <rPr>
        <sz val="9"/>
        <color indexed="10"/>
        <rFont val="CG Times (WN)"/>
      </rPr>
      <t>avant rénovation</t>
    </r>
  </si>
  <si>
    <r>
      <t xml:space="preserve">Dépense moyenne pour un élève du 2nd cycle général et technologique                                   </t>
    </r>
    <r>
      <rPr>
        <sz val="9"/>
        <color indexed="10"/>
        <rFont val="CG Times (WN)"/>
      </rPr>
      <t>avant rénovation</t>
    </r>
  </si>
  <si>
    <r>
      <t xml:space="preserve">Dépense moyenne pour un élève du 2nd cycle professionnel                         </t>
    </r>
    <r>
      <rPr>
        <sz val="9"/>
        <color indexed="10"/>
        <rFont val="CG Times (WN)"/>
      </rPr>
      <t>avant rénovation</t>
    </r>
  </si>
  <si>
    <t>apprentissage</t>
  </si>
  <si>
    <r>
      <t xml:space="preserve">Dépense moyenne pour un élève en apprentissage niveau secondaire                                                 </t>
    </r>
    <r>
      <rPr>
        <sz val="9"/>
        <color indexed="10"/>
        <rFont val="CG Times (WN)"/>
      </rPr>
      <t>après rénovation</t>
    </r>
  </si>
  <si>
    <t>spécial</t>
  </si>
  <si>
    <r>
      <t xml:space="preserve">Dépense moyenne pour un élève du 2nd degré spécial                                              </t>
    </r>
    <r>
      <rPr>
        <sz val="9"/>
        <color indexed="10"/>
        <rFont val="CG Times (WN)"/>
      </rPr>
      <t>avant rénovation</t>
    </r>
  </si>
  <si>
    <r>
      <t xml:space="preserve">** Pour l'année </t>
    </r>
    <r>
      <rPr>
        <sz val="10"/>
        <color indexed="10"/>
        <rFont val="CG Times (WN)"/>
      </rPr>
      <t>2002</t>
    </r>
    <r>
      <rPr>
        <sz val="10"/>
        <rFont val="CG Times (WN)"/>
      </rPr>
      <t xml:space="preserve">, coûts moyens lissés en 2nd degré Professionnel et Général et Techno </t>
    </r>
  </si>
  <si>
    <t>Coût</t>
  </si>
  <si>
    <t>France</t>
  </si>
  <si>
    <t>Pays-Bas</t>
  </si>
  <si>
    <t>Royaume-Uni</t>
  </si>
  <si>
    <t>Australie</t>
  </si>
  <si>
    <t>Suède</t>
  </si>
  <si>
    <t>Collectivités territoriales</t>
  </si>
  <si>
    <t>Autres administrations publiques et CAF</t>
  </si>
  <si>
    <t>Entreprises</t>
  </si>
  <si>
    <t xml:space="preserve">Ménages </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</si>
  <si>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</si>
  <si>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</si>
  <si>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</si>
  <si>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</si>
  <si>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</si>
  <si>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</si>
  <si>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</si>
  <si>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</si>
  <si>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</si>
  <si>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</si>
  <si>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</si>
  <si>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</si>
  <si>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</si>
  <si>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</si>
  <si>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</si>
  <si>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</si>
  <si>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</si>
  <si>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</si>
  <si>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</si>
  <si>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</si>
  <si>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</si>
  <si>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</si>
  <si>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</si>
  <si>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</si>
  <si>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</si>
  <si>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</si>
  <si>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</si>
  <si>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</si>
  <si>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</si>
  <si>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2nd degré</t>
  </si>
  <si>
    <t>2009</t>
  </si>
  <si>
    <t>2012p</t>
  </si>
  <si>
    <t>début arr10</t>
  </si>
  <si>
    <t>2013p</t>
  </si>
  <si>
    <t>02 - Evolution de la dépense moyenne par élève du second degré aux prix 2013 (1980 - 2013) en euros</t>
  </si>
  <si>
    <t>(prix 2013 en euros)</t>
  </si>
  <si>
    <t>Source : MENESR - DEPP</t>
  </si>
  <si>
    <t>Allemagne</t>
  </si>
  <si>
    <t>test</t>
  </si>
  <si>
    <t>tst</t>
  </si>
  <si>
    <r>
      <t xml:space="preserve">02 - Evolution de la dépense moyenne par élève du second degré aux prix </t>
    </r>
    <r>
      <rPr>
        <b/>
        <sz val="12"/>
        <color indexed="56"/>
        <rFont val="CG Times (WN)"/>
      </rPr>
      <t>2013</t>
    </r>
    <r>
      <rPr>
        <b/>
        <sz val="12"/>
        <rFont val="CG Times (WN)"/>
      </rPr>
      <t xml:space="preserve"> (1980 -</t>
    </r>
    <r>
      <rPr>
        <b/>
        <sz val="12"/>
        <color indexed="56"/>
        <rFont val="CG Times (WN)"/>
      </rPr>
      <t>2013)</t>
    </r>
    <r>
      <rPr>
        <b/>
        <sz val="12"/>
        <rFont val="CG Times (WN)"/>
      </rPr>
      <t xml:space="preserve"> </t>
    </r>
  </si>
  <si>
    <t>Dépense moyenne pour un élève du 2nd degré</t>
  </si>
  <si>
    <t>DIE pour le second degré</t>
  </si>
  <si>
    <t>États-Unis</t>
  </si>
  <si>
    <t>moyenne OCDE</t>
  </si>
  <si>
    <t xml:space="preserve">www.education.gouv.fr/statistiques/etat-ecole  </t>
  </si>
  <si>
    <t>Sommaire</t>
  </si>
  <si>
    <t>Sources</t>
  </si>
  <si>
    <t>Dépense moyenne pour un élève en lycée général et technologique</t>
  </si>
  <si>
    <t>Dépense moyenne pour un élève au collège</t>
  </si>
  <si>
    <r>
      <rPr>
        <b/>
        <sz val="9"/>
        <rFont val="Arial"/>
        <family val="2"/>
      </rPr>
      <t xml:space="preserve">1. </t>
    </r>
    <r>
      <rPr>
        <sz val="9"/>
        <rFont val="Arial"/>
        <family val="2"/>
      </rPr>
      <t>Les formations en lycée post-baccalauréat ne sont pas prises en compte.</t>
    </r>
  </si>
  <si>
    <r>
      <rPr>
        <b/>
        <sz val="9"/>
        <rFont val="Arial"/>
        <family val="2"/>
      </rPr>
      <t xml:space="preserve">2. </t>
    </r>
    <r>
      <rPr>
        <sz val="9"/>
        <rFont val="Arial"/>
        <family val="2"/>
      </rPr>
      <t>Y compris l'apprentissage au niveau secondaire</t>
    </r>
  </si>
  <si>
    <t xml:space="preserve">aux prix courants (en milliards d'euros) </t>
  </si>
  <si>
    <t>Part dans la DIE (en %)</t>
  </si>
  <si>
    <t>Part (en %)</t>
  </si>
  <si>
    <t>Investissement</t>
  </si>
  <si>
    <t>Total</t>
  </si>
  <si>
    <t>10. La dépense d'éducation pour le second degré</t>
  </si>
  <si>
    <t>Nature de la dépense</t>
  </si>
  <si>
    <t>dépenses (en millions d'euros)</t>
  </si>
  <si>
    <t>Rémunérations des personnels enseignants</t>
  </si>
  <si>
    <t>Rémunérations des personnels non enseignants</t>
  </si>
  <si>
    <t>Fonctionnement</t>
  </si>
  <si>
    <r>
      <t xml:space="preserve">10.1 La dépense d'éducation pour le second degré </t>
    </r>
    <r>
      <rPr>
        <sz val="10"/>
        <rFont val="Arial"/>
        <family val="2"/>
      </rPr>
      <t>(y compris l'apprentissage au niveau secondaire)</t>
    </r>
  </si>
  <si>
    <t>Dépense moyenne pour un élève en lycée professionnel</t>
  </si>
  <si>
    <t>Irlande</t>
  </si>
  <si>
    <t>Norvège</t>
  </si>
  <si>
    <t xml:space="preserve">Japon </t>
  </si>
  <si>
    <t>Finlande</t>
  </si>
  <si>
    <t>Espagne</t>
  </si>
  <si>
    <t>Italie</t>
  </si>
  <si>
    <t>Structure du financement initial (en %)</t>
  </si>
  <si>
    <r>
      <t>État</t>
    </r>
    <r>
      <rPr>
        <b/>
        <vertAlign val="superscript"/>
        <sz val="10"/>
        <rFont val="Arial"/>
        <family val="2"/>
      </rPr>
      <t>1</t>
    </r>
  </si>
  <si>
    <r>
      <rPr>
        <b/>
        <sz val="9"/>
        <rFont val="Arial"/>
        <family val="2"/>
      </rPr>
      <t>Champ :</t>
    </r>
    <r>
      <rPr>
        <sz val="9"/>
        <rFont val="Arial"/>
        <family val="2"/>
      </rPr>
      <t xml:space="preserve"> France métropolitaine + DOM.</t>
    </r>
  </si>
  <si>
    <r>
      <rPr>
        <b/>
        <sz val="9"/>
        <rFont val="Arial"/>
        <family val="2"/>
      </rPr>
      <t xml:space="preserve">Champ : </t>
    </r>
    <r>
      <rPr>
        <sz val="9"/>
        <rFont val="Arial"/>
        <family val="2"/>
      </rPr>
      <t>France métropolitaine + DOM.</t>
    </r>
  </si>
  <si>
    <r>
      <rPr>
        <b/>
        <sz val="9"/>
        <rFont val="Arial"/>
        <family val="2"/>
      </rPr>
      <t>Source :</t>
    </r>
    <r>
      <rPr>
        <sz val="9"/>
        <rFont val="Arial"/>
        <family val="2"/>
      </rPr>
      <t xml:space="preserve"> MENJ-MESRI-DEPP, Compte de l'éducation.</t>
    </r>
  </si>
  <si>
    <t xml:space="preserve">L’état de l’École 2019 © DEPP </t>
  </si>
  <si>
    <t>aux prix 2018 (en milliards d'euros)</t>
  </si>
  <si>
    <t xml:space="preserve">Dépense moyenne par élève
aux prix 2018 (en euros) </t>
  </si>
  <si>
    <t>2018p</t>
  </si>
  <si>
    <t>Les données 2018 sont provisoires.</t>
  </si>
  <si>
    <r>
      <rPr>
        <b/>
        <sz val="9"/>
        <rFont val="Arial"/>
        <family val="2"/>
      </rPr>
      <t>Source :</t>
    </r>
    <r>
      <rPr>
        <sz val="9"/>
        <rFont val="Arial"/>
        <family val="2"/>
      </rPr>
      <t xml:space="preserve"> OCDE, </t>
    </r>
    <r>
      <rPr>
        <i/>
        <sz val="9"/>
        <rFont val="Arial"/>
        <family val="2"/>
      </rPr>
      <t>Regards sur l'éducation</t>
    </r>
    <r>
      <rPr>
        <sz val="9"/>
        <rFont val="Arial"/>
        <family val="2"/>
      </rPr>
      <t>, 2019.</t>
    </r>
  </si>
  <si>
    <r>
      <rPr>
        <i/>
        <sz val="8"/>
        <rFont val="Arial"/>
        <family val="2"/>
      </rPr>
      <t xml:space="preserve">L’état de l’École </t>
    </r>
    <r>
      <rPr>
        <sz val="8"/>
        <rFont val="Arial"/>
        <family val="2"/>
      </rPr>
      <t xml:space="preserve">2019 © DEPP </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</si>
  <si>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</si>
  <si>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</si>
  <si>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</si>
  <si>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</si>
  <si>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r>
      <rPr>
        <b/>
        <sz val="9"/>
        <rFont val="Arial"/>
        <family val="2"/>
      </rPr>
      <t>2018p</t>
    </r>
    <r>
      <rPr>
        <sz val="9"/>
        <rFont val="Arial"/>
        <family val="2"/>
      </rPr>
      <t xml:space="preserve"> : données provisoires.</t>
    </r>
  </si>
  <si>
    <r>
      <t xml:space="preserve">10.2 Structure de la dépense des établissements pour le second degré </t>
    </r>
    <r>
      <rPr>
        <sz val="10"/>
        <rFont val="Arial"/>
        <family val="2"/>
      </rPr>
      <t xml:space="preserve">(y compris l'apprentissage au niveau secondaire), </t>
    </r>
    <r>
      <rPr>
        <b/>
        <sz val="10"/>
        <rFont val="Arial"/>
        <family val="2"/>
      </rPr>
      <t>en 2018</t>
    </r>
  </si>
  <si>
    <r>
      <t xml:space="preserve">10.3 Évolution de la dépense moyenne par élève du second degré aux prix 2018 </t>
    </r>
    <r>
      <rPr>
        <sz val="10"/>
        <rFont val="Arial"/>
        <family val="2"/>
      </rPr>
      <t>(en euros)</t>
    </r>
  </si>
  <si>
    <r>
      <t xml:space="preserve">10.4 Dépense moyenne au titre des établissements d'enseignement pour un élève du secondaire, public et privé, </t>
    </r>
    <r>
      <rPr>
        <sz val="10"/>
        <color rgb="FF7030A0"/>
        <rFont val="Arial"/>
        <family val="2"/>
      </rPr>
      <t xml:space="preserve">en équivalents dollars </t>
    </r>
    <r>
      <rPr>
        <b/>
        <sz val="10"/>
        <color rgb="FF7030A0"/>
        <rFont val="Arial"/>
        <family val="2"/>
      </rPr>
      <t>(2016)</t>
    </r>
  </si>
  <si>
    <r>
      <t xml:space="preserve">MENJ-MESRI-DEPP Compte de l'éducation et OCDE, </t>
    </r>
    <r>
      <rPr>
        <i/>
        <sz val="9"/>
        <color rgb="FF000000"/>
        <rFont val="Arial"/>
        <family val="2"/>
      </rPr>
      <t>Regards sur l'Éducation,</t>
    </r>
    <r>
      <rPr>
        <sz val="9"/>
        <color rgb="FF000000"/>
        <rFont val="Arial"/>
        <family val="2"/>
      </rPr>
      <t xml:space="preserve"> 2019.</t>
    </r>
  </si>
  <si>
    <t xml:space="preserve">    dont MENJ-MESRI</t>
  </si>
  <si>
    <r>
      <t>1.</t>
    </r>
    <r>
      <rPr>
        <sz val="9"/>
        <rFont val="Arial"/>
        <family val="2"/>
      </rPr>
      <t xml:space="preserve"> État = MENJ + MESRI + autres ministères + reste du monde.</t>
    </r>
  </si>
  <si>
    <r>
      <t xml:space="preserve">Note : </t>
    </r>
    <r>
      <rPr>
        <sz val="9"/>
        <rFont val="Arial"/>
        <family val="2"/>
      </rPr>
      <t>la structure du financement initial du second degré n'a pas été rétropolée avant 2006.</t>
    </r>
  </si>
  <si>
    <t>10.1 – La dépense d'éducation pour le second degré (y compris l'apprentissage au niveau secondaire)</t>
  </si>
  <si>
    <r>
      <t xml:space="preserve">10.1-web – La dépense d'éducation pour le second degré </t>
    </r>
    <r>
      <rPr>
        <sz val="11"/>
        <rFont val="Arial"/>
        <family val="2"/>
      </rPr>
      <t>(y compris l'apprentissage au niveau secondaire)</t>
    </r>
  </si>
  <si>
    <r>
      <t xml:space="preserve">10.2 – Structure de la dépense des établissements pour le second degré
</t>
    </r>
    <r>
      <rPr>
        <sz val="11"/>
        <rFont val="Arial"/>
        <family val="2"/>
      </rPr>
      <t xml:space="preserve"> (y compris l'apprentissage au niveau secondaire)</t>
    </r>
    <r>
      <rPr>
        <b/>
        <sz val="11"/>
        <rFont val="Arial"/>
        <family val="2"/>
      </rPr>
      <t>, en 2018</t>
    </r>
  </si>
  <si>
    <r>
      <t xml:space="preserve">10.3 – Évolution de la dépense moyenne par élève du second degré aux prix 2018 </t>
    </r>
    <r>
      <rPr>
        <sz val="11"/>
        <rFont val="Arial"/>
        <family val="2"/>
      </rPr>
      <t>(en euros)</t>
    </r>
  </si>
  <si>
    <r>
      <t xml:space="preserve">10.4 – Dépense moyenne au titre des établissements d'enseignement pour un élève du secondaire, public et privé, </t>
    </r>
    <r>
      <rPr>
        <sz val="11"/>
        <color rgb="FF7030A0"/>
        <rFont val="Arial"/>
        <family val="2"/>
      </rPr>
      <t xml:space="preserve">en équivalents dollars </t>
    </r>
    <r>
      <rPr>
        <b/>
        <sz val="11"/>
        <color rgb="FF7030A0"/>
        <rFont val="Arial"/>
        <family val="2"/>
      </rPr>
      <t>(2016)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</si>
</sst>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0&quot;   &quot;"/>
    <numFmt numFmtId="165" formatCode="#,##0&quot;  &quot;"/>
    <numFmt numFmtId="166" formatCode="#,##0.0&quot;   &quot;"/>
    <numFmt numFmtId="167" formatCode="0.0%"/>
    <numFmt numFmtId="168" formatCode="0.000"/>
    <numFmt numFmtId="169" formatCode="#,##0.0000&quot;   &quot;"/>
    <numFmt numFmtId="170" formatCode="#,##0_ ;\-#,##0\ "/>
    <numFmt numFmtId="171" formatCode="0.0"/>
    <numFmt numFmtId="172" formatCode="_-* #,##0\ _€_-;\-* #,##0\ _€_-;_-* &quot;-&quot;??\ _€_-;_-@_-"/>
    <numFmt numFmtId="173" formatCode="0.0&quot; &quot;%"/>
  </numFmts>
  <fonts count="47">
    <font>
      <sz val="10"/>
      <name val="MS Sans Serif"/>
    </font>
    <font>
      <sz val="10"/>
      <name val="CG Times (WN)"/>
    </font>
    <font>
      <b/>
      <sz val="10"/>
      <name val="CG Times (WN)"/>
    </font>
    <font>
      <i/>
      <sz val="9"/>
      <name val="CG Times (WN)"/>
    </font>
    <font>
      <sz val="9"/>
      <name val="CG Times (WN)"/>
    </font>
    <font>
      <i/>
      <sz val="8"/>
      <name val="CG Times (WN)"/>
    </font>
    <font>
      <sz val="9"/>
      <color indexed="10"/>
      <name val="CG Times (WN)"/>
    </font>
    <font>
      <sz val="10"/>
      <color indexed="10"/>
      <name val="CG Times (WN)"/>
    </font>
    <font>
      <b/>
      <sz val="12"/>
      <name val="CG Times (WN)"/>
    </font>
    <font>
      <b/>
      <sz val="12"/>
      <name val="Times New Roman"/>
      <family val="1"/>
    </font>
    <font>
      <i/>
      <sz val="10"/>
      <name val="CG Times (WN)"/>
    </font>
    <font>
      <sz val="10"/>
      <name val="MS Sans Serif"/>
      <family val="2"/>
    </font>
    <font>
      <sz val="9"/>
      <color indexed="8"/>
      <name val="Arial"/>
      <family val="2"/>
    </font>
    <font>
      <sz val="10"/>
      <color indexed="56"/>
      <name val="CG Times (WN)"/>
    </font>
    <font>
      <b/>
      <sz val="12"/>
      <color indexed="56"/>
      <name val="CG Times (WN)"/>
    </font>
    <font>
      <sz val="9"/>
      <name val="Arial"/>
      <family val="2"/>
    </font>
    <font>
      <sz val="10"/>
      <name val="MS Sans Serif"/>
      <family val="2"/>
    </font>
    <font>
      <sz val="10"/>
      <name val="Arial"/>
      <family val="2"/>
    </font>
    <font>
      <sz val="11"/>
      <color rgb="FF9C6500"/>
      <name val="Calibri"/>
      <family val="2"/>
      <scheme val="minor"/>
    </font>
    <font>
      <b/>
      <sz val="12"/>
      <name val="Arial"/>
      <family val="2"/>
    </font>
    <font>
      <i/>
      <sz val="10"/>
      <name val="Arial"/>
      <family val="2"/>
    </font>
    <font>
      <i/>
      <sz val="9"/>
      <name val="Arial"/>
      <family val="2"/>
    </font>
    <font>
      <b/>
      <sz val="9"/>
      <name val="Arial"/>
      <family val="2"/>
    </font>
    <font>
      <b/>
      <sz val="11"/>
      <name val="Arial"/>
      <family val="2"/>
    </font>
    <font>
      <i/>
      <sz val="8"/>
      <name val="Arial"/>
      <family val="2"/>
    </font>
    <font>
      <sz val="8"/>
      <name val="Arial"/>
      <family val="2"/>
    </font>
    <font>
      <b/>
      <sz val="10"/>
      <name val="Arial"/>
      <family val="2"/>
    </font>
    <font>
      <b/>
      <sz val="11"/>
      <color rgb="FF333399"/>
      <name val="Calibri"/>
      <family val="2"/>
    </font>
    <font>
      <sz val="10"/>
      <color rgb="FFFF0000"/>
      <name val="Arial"/>
      <family val="2"/>
    </font>
    <font>
      <b/>
      <sz val="10"/>
      <color theme="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sz val="9"/>
      <color rgb="FF000000"/>
      <name val="Arial"/>
      <family val="2"/>
    </font>
    <font>
      <i/>
      <sz val="9"/>
      <color rgb="FF000000"/>
      <name val="Arial"/>
      <family val="2"/>
    </font>
    <font>
      <b/>
      <sz val="10"/>
      <name val="Arial Narrow"/>
      <family val="2"/>
    </font>
    <font>
      <b/>
      <sz val="10"/>
      <color rgb="FF7030A0"/>
      <name val="Arial"/>
      <family val="2"/>
    </font>
    <font>
      <b/>
      <sz val="11"/>
      <color rgb="FF7030A0"/>
      <name val="Arial"/>
      <family val="2"/>
    </font>
    <font>
      <sz val="10"/>
      <color rgb="FF7030A0"/>
      <name val="Arial"/>
      <family val="2"/>
    </font>
    <font>
      <b/>
      <vertAlign val="superscript"/>
      <sz val="10"/>
      <name val="Arial"/>
      <family val="2"/>
    </font>
    <font>
      <b/>
      <i/>
      <sz val="10"/>
      <name val="Arial"/>
      <family val="2"/>
    </font>
    <font>
      <b/>
      <sz val="20"/>
      <color rgb="FF0070C0"/>
      <name val="Arial"/>
      <family val="2"/>
    </font>
    <font>
      <u/>
      <sz val="8"/>
      <color theme="10"/>
      <name val="Arial"/>
      <family val="2"/>
    </font>
    <font>
      <b/>
      <sz val="12"/>
      <color theme="4"/>
      <name val="Arial"/>
      <family val="2"/>
    </font>
    <font>
      <sz val="11"/>
      <name val="Arial"/>
      <family val="2"/>
    </font>
    <font>
      <sz val="11"/>
      <color rgb="FF7030A0"/>
      <name val="Arial"/>
      <family val="2"/>
    </font>
  </fonts>
  <fills count="1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26"/>
        <bgColor indexed="64"/>
      </patternFill>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39997558519241921"/>
        <bgColor indexed="64"/>
      </patternFill>
    </fill>
  </fills>
  <borders count="4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1" tint="0.499984740745262"/>
      </left>
      <right/>
      <top style="thin">
        <color theme="1" tint="0.499984740745262"/>
      </top>
      <bottom style="thin">
        <color indexed="64"/>
      </bottom>
      <diagonal/>
    </border>
    <border>
      <left style="thin">
        <color theme="0"/>
      </left>
      <right style="thin">
        <color theme="0"/>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0"/>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3"/>
      </top>
      <bottom/>
      <diagonal/>
    </border>
    <border>
      <left/>
      <right/>
      <top style="thin">
        <color theme="3"/>
      </top>
      <bottom/>
      <diagonal/>
    </border>
    <border>
      <left style="thin">
        <color theme="0"/>
      </left>
      <right style="thin">
        <color theme="0"/>
      </right>
      <top style="thin">
        <color theme="3"/>
      </top>
      <bottom/>
      <diagonal/>
    </border>
    <border>
      <left style="thin">
        <color theme="0"/>
      </left>
      <right style="thin">
        <color theme="1" tint="0.499984740745262"/>
      </right>
      <top style="thin">
        <color theme="3"/>
      </top>
      <bottom/>
      <diagonal/>
    </border>
  </borders>
  <cellStyleXfs count="9">
    <xf numFmtId="0" fontId="0" fillId="0" borderId="0"/>
    <xf numFmtId="43" fontId="16" fillId="0" borderId="0" applyFont="0" applyFill="0" applyBorder="0" applyAlignment="0" applyProtection="0"/>
    <xf numFmtId="0" fontId="18" fillId="7" borderId="0" applyNumberFormat="0" applyBorder="0" applyAlignment="0" applyProtection="0"/>
    <xf numFmtId="0" fontId="11" fillId="0" borderId="0"/>
    <xf numFmtId="0" fontId="17" fillId="0" borderId="0"/>
    <xf numFmtId="9" fontId="16" fillId="0" borderId="0" applyFont="0" applyFill="0" applyBorder="0" applyAlignment="0" applyProtection="0"/>
    <xf numFmtId="0" fontId="30" fillId="0" borderId="0" applyNumberFormat="0" applyFill="0" applyBorder="0" applyAlignment="0" applyProtection="0">
      <alignment vertical="top"/>
      <protection locked="0"/>
    </xf>
    <xf numFmtId="0" fontId="17" fillId="0" borderId="0"/>
    <xf numFmtId="9" fontId="11" fillId="0" borderId="0" applyFont="0" applyFill="0" applyBorder="0" applyAlignment="0" applyProtection="0"/>
  </cellStyleXfs>
  <cellXfs count="238">
    <xf numFmtId="0" fontId="0" fillId="0" borderId="0" xfId="0"/>
    <xf numFmtId="0" fontId="1" fillId="0" borderId="0" xfId="0" applyFont="1"/>
    <xf numFmtId="0" fontId="2" fillId="0" borderId="0" xfId="0" quotePrefix="1" applyFont="1" applyAlignment="1">
      <alignment horizontal="left"/>
    </xf>
    <xf numFmtId="0" fontId="1" fillId="0" borderId="0" xfId="0" applyFont="1" applyAlignment="1">
      <alignment horizontal="center"/>
    </xf>
    <xf numFmtId="3" fontId="1" fillId="0" borderId="0" xfId="0" applyNumberFormat="1" applyFont="1"/>
    <xf numFmtId="0" fontId="1" fillId="0" borderId="1" xfId="0" applyFont="1" applyBorder="1" applyAlignment="1">
      <alignment horizontal="centerContinuous" vertical="center"/>
    </xf>
    <xf numFmtId="0" fontId="1" fillId="0" borderId="1" xfId="0" applyFont="1" applyBorder="1" applyAlignment="1">
      <alignment horizontal="centerContinuous"/>
    </xf>
    <xf numFmtId="0" fontId="3" fillId="0" borderId="1" xfId="0" quotePrefix="1" applyFont="1" applyBorder="1" applyAlignment="1">
      <alignment horizontal="center" vertical="center" wrapText="1"/>
    </xf>
    <xf numFmtId="0" fontId="3" fillId="0" borderId="2" xfId="0" applyFont="1" applyBorder="1" applyAlignment="1">
      <alignment horizontal="center" vertical="center" wrapText="1"/>
    </xf>
    <xf numFmtId="0" fontId="1" fillId="0" borderId="3" xfId="0" applyFont="1" applyBorder="1" applyAlignment="1">
      <alignment horizontal="center"/>
    </xf>
    <xf numFmtId="0" fontId="5" fillId="0" borderId="0" xfId="0" quotePrefix="1" applyFont="1" applyAlignment="1">
      <alignment horizontal="left"/>
    </xf>
    <xf numFmtId="165" fontId="1" fillId="0" borderId="3" xfId="0" applyNumberFormat="1" applyFont="1" applyBorder="1"/>
    <xf numFmtId="164" fontId="1" fillId="0" borderId="4" xfId="0" applyNumberFormat="1" applyFont="1" applyBorder="1"/>
    <xf numFmtId="164" fontId="1" fillId="0" borderId="3" xfId="0" applyNumberFormat="1" applyFont="1" applyBorder="1"/>
    <xf numFmtId="164" fontId="1" fillId="0" borderId="5" xfId="0" applyNumberFormat="1" applyFont="1" applyBorder="1"/>
    <xf numFmtId="0" fontId="4" fillId="0" borderId="6" xfId="0" applyFont="1" applyBorder="1" applyAlignment="1">
      <alignment horizontal="centerContinuous" vertical="center" wrapText="1"/>
    </xf>
    <xf numFmtId="164" fontId="1" fillId="0" borderId="3" xfId="0" applyNumberFormat="1" applyFont="1" applyBorder="1" applyAlignment="1" applyProtection="1">
      <alignment horizontal="right"/>
      <protection locked="0"/>
    </xf>
    <xf numFmtId="164" fontId="1" fillId="0" borderId="3" xfId="0" applyNumberFormat="1" applyFont="1" applyBorder="1" applyAlignment="1">
      <alignment horizontal="centerContinuous"/>
    </xf>
    <xf numFmtId="164" fontId="1" fillId="0" borderId="7" xfId="0" applyNumberFormat="1" applyFont="1" applyBorder="1" applyAlignment="1" applyProtection="1">
      <alignment horizontal="right"/>
      <protection locked="0"/>
    </xf>
    <xf numFmtId="164" fontId="1" fillId="0" borderId="8" xfId="0" applyNumberFormat="1" applyFont="1" applyBorder="1" applyAlignment="1" applyProtection="1">
      <alignment horizontal="right"/>
      <protection locked="0"/>
    </xf>
    <xf numFmtId="0" fontId="1" fillId="0" borderId="1" xfId="0" applyFont="1" applyBorder="1" applyAlignment="1">
      <alignment horizontal="centerContinuous" vertical="center" wrapText="1"/>
    </xf>
    <xf numFmtId="164" fontId="1" fillId="0" borderId="3" xfId="0" quotePrefix="1" applyNumberFormat="1" applyFont="1" applyBorder="1" applyAlignment="1">
      <alignment horizontal="center"/>
    </xf>
    <xf numFmtId="164" fontId="1" fillId="2" borderId="3" xfId="0" applyNumberFormat="1" applyFont="1" applyFill="1" applyBorder="1"/>
    <xf numFmtId="164" fontId="1" fillId="2" borderId="9" xfId="0" applyNumberFormat="1" applyFont="1" applyFill="1" applyBorder="1"/>
    <xf numFmtId="164" fontId="1" fillId="2" borderId="7" xfId="0" applyNumberFormat="1" applyFont="1" applyFill="1" applyBorder="1" applyAlignment="1" applyProtection="1">
      <alignment horizontal="right"/>
      <protection locked="0"/>
    </xf>
    <xf numFmtId="164" fontId="1" fillId="2" borderId="3" xfId="0" applyNumberFormat="1" applyFont="1" applyFill="1" applyBorder="1" applyAlignment="1" applyProtection="1">
      <alignment horizontal="right"/>
      <protection locked="0"/>
    </xf>
    <xf numFmtId="164" fontId="1" fillId="0" borderId="3" xfId="0" applyNumberFormat="1" applyFont="1" applyBorder="1" applyAlignment="1">
      <alignment horizontal="center"/>
    </xf>
    <xf numFmtId="164" fontId="1" fillId="3" borderId="3" xfId="0" applyNumberFormat="1" applyFont="1" applyFill="1" applyBorder="1" applyAlignment="1">
      <alignment horizontal="right"/>
    </xf>
    <xf numFmtId="165" fontId="1" fillId="3" borderId="3" xfId="0" applyNumberFormat="1" applyFont="1" applyFill="1" applyBorder="1"/>
    <xf numFmtId="164" fontId="1" fillId="3" borderId="3" xfId="0" applyNumberFormat="1" applyFont="1" applyFill="1" applyBorder="1"/>
    <xf numFmtId="164" fontId="1" fillId="3" borderId="3" xfId="0" applyNumberFormat="1" applyFont="1" applyFill="1" applyBorder="1" applyAlignment="1" applyProtection="1">
      <alignment horizontal="right"/>
      <protection locked="0"/>
    </xf>
    <xf numFmtId="164" fontId="1" fillId="0" borderId="0" xfId="0" applyNumberFormat="1" applyFont="1" applyBorder="1"/>
    <xf numFmtId="164" fontId="1" fillId="0" borderId="0" xfId="0" applyNumberFormat="1" applyFont="1" applyBorder="1" applyAlignment="1" applyProtection="1">
      <alignment horizontal="right"/>
      <protection locked="0"/>
    </xf>
    <xf numFmtId="0" fontId="1" fillId="0" borderId="7" xfId="0" applyFont="1" applyBorder="1" applyAlignment="1">
      <alignment horizontal="center"/>
    </xf>
    <xf numFmtId="0" fontId="1" fillId="0" borderId="0" xfId="0" applyFont="1" applyBorder="1"/>
    <xf numFmtId="0" fontId="3" fillId="0" borderId="4" xfId="0" applyFont="1" applyBorder="1" applyAlignment="1">
      <alignment horizontal="center" vertical="center" wrapText="1"/>
    </xf>
    <xf numFmtId="0" fontId="1" fillId="0" borderId="10" xfId="0" applyFont="1" applyBorder="1" applyAlignment="1">
      <alignment horizontal="centerContinuous" vertical="center"/>
    </xf>
    <xf numFmtId="164" fontId="7" fillId="3" borderId="3" xfId="0" applyNumberFormat="1" applyFont="1" applyFill="1" applyBorder="1"/>
    <xf numFmtId="164" fontId="1" fillId="4" borderId="3" xfId="0" applyNumberFormat="1" applyFont="1" applyFill="1" applyBorder="1" applyAlignment="1">
      <alignment horizontal="right"/>
    </xf>
    <xf numFmtId="165" fontId="1" fillId="4" borderId="3" xfId="0" applyNumberFormat="1" applyFont="1" applyFill="1" applyBorder="1"/>
    <xf numFmtId="164" fontId="1" fillId="4" borderId="3" xfId="0" applyNumberFormat="1" applyFont="1" applyFill="1" applyBorder="1"/>
    <xf numFmtId="164" fontId="1" fillId="4" borderId="3" xfId="0" applyNumberFormat="1" applyFont="1" applyFill="1" applyBorder="1" applyAlignment="1" applyProtection="1">
      <alignment horizontal="right"/>
      <protection locked="0"/>
    </xf>
    <xf numFmtId="0" fontId="2" fillId="0" borderId="0" xfId="0" applyFont="1"/>
    <xf numFmtId="0" fontId="1" fillId="0" borderId="3" xfId="0" applyFont="1" applyBorder="1"/>
    <xf numFmtId="0" fontId="8" fillId="0" borderId="0" xfId="0" applyFont="1" applyAlignment="1">
      <alignment horizontal="left"/>
    </xf>
    <xf numFmtId="0" fontId="3" fillId="0" borderId="4" xfId="0" quotePrefix="1" applyFont="1" applyBorder="1" applyAlignment="1">
      <alignment horizontal="center" vertical="center" wrapText="1"/>
    </xf>
    <xf numFmtId="164" fontId="1" fillId="2" borderId="3" xfId="0" applyNumberFormat="1" applyFont="1" applyFill="1" applyBorder="1" applyAlignment="1">
      <alignment horizontal="right"/>
    </xf>
    <xf numFmtId="165" fontId="1" fillId="2" borderId="3" xfId="0" applyNumberFormat="1" applyFont="1" applyFill="1" applyBorder="1"/>
    <xf numFmtId="164" fontId="7" fillId="2" borderId="3" xfId="0" applyNumberFormat="1" applyFont="1" applyFill="1" applyBorder="1"/>
    <xf numFmtId="164" fontId="7" fillId="2" borderId="3" xfId="0" applyNumberFormat="1" applyFont="1" applyFill="1" applyBorder="1" applyAlignment="1" applyProtection="1">
      <alignment horizontal="right"/>
      <protection locked="0"/>
    </xf>
    <xf numFmtId="0" fontId="1" fillId="0" borderId="7" xfId="0" quotePrefix="1" applyFont="1" applyBorder="1" applyAlignment="1">
      <alignment horizontal="center"/>
    </xf>
    <xf numFmtId="0" fontId="1" fillId="0" borderId="0" xfId="0" quotePrefix="1" applyFont="1" applyBorder="1" applyAlignment="1">
      <alignment horizontal="center"/>
    </xf>
    <xf numFmtId="164" fontId="1" fillId="5" borderId="3" xfId="0" applyNumberFormat="1" applyFont="1" applyFill="1" applyBorder="1"/>
    <xf numFmtId="0" fontId="9" fillId="0" borderId="0" xfId="0" applyFont="1" applyAlignment="1">
      <alignment horizontal="left"/>
    </xf>
    <xf numFmtId="164" fontId="1" fillId="0" borderId="7" xfId="0" applyNumberFormat="1" applyFont="1" applyBorder="1"/>
    <xf numFmtId="164" fontId="1" fillId="5" borderId="7" xfId="0" applyNumberFormat="1" applyFont="1" applyFill="1" applyBorder="1"/>
    <xf numFmtId="0" fontId="3" fillId="0" borderId="10" xfId="0" quotePrefix="1" applyFont="1" applyBorder="1" applyAlignment="1">
      <alignment horizontal="center" vertical="center" wrapText="1"/>
    </xf>
    <xf numFmtId="0" fontId="1" fillId="0" borderId="4" xfId="0" applyFont="1" applyBorder="1" applyAlignment="1">
      <alignment horizontal="center"/>
    </xf>
    <xf numFmtId="164" fontId="1" fillId="0" borderId="4" xfId="0" applyNumberFormat="1" applyFont="1" applyBorder="1" applyAlignment="1">
      <alignment horizontal="centerContinuous"/>
    </xf>
    <xf numFmtId="164" fontId="1" fillId="0" borderId="4" xfId="0" quotePrefix="1" applyNumberFormat="1" applyFont="1" applyBorder="1" applyAlignment="1">
      <alignment horizontal="center"/>
    </xf>
    <xf numFmtId="164" fontId="1" fillId="0" borderId="4" xfId="0" applyNumberFormat="1" applyFont="1" applyBorder="1" applyAlignment="1">
      <alignment horizontal="center"/>
    </xf>
    <xf numFmtId="0" fontId="1" fillId="0" borderId="3" xfId="0" quotePrefix="1" applyFont="1" applyBorder="1" applyAlignment="1">
      <alignment horizontal="center"/>
    </xf>
    <xf numFmtId="164" fontId="7" fillId="3" borderId="3" xfId="0" applyNumberFormat="1" applyFont="1" applyFill="1" applyBorder="1" applyAlignment="1" applyProtection="1">
      <alignment horizontal="right"/>
      <protection locked="0"/>
    </xf>
    <xf numFmtId="0" fontId="0" fillId="2" borderId="3" xfId="0" applyFill="1" applyBorder="1"/>
    <xf numFmtId="164" fontId="7" fillId="3" borderId="3" xfId="0" applyNumberFormat="1" applyFont="1" applyFill="1" applyBorder="1" applyAlignment="1">
      <alignment horizontal="right"/>
    </xf>
    <xf numFmtId="165" fontId="7" fillId="3" borderId="3" xfId="0" applyNumberFormat="1" applyFont="1" applyFill="1" applyBorder="1"/>
    <xf numFmtId="0" fontId="1" fillId="0" borderId="0" xfId="0" applyFont="1" applyFill="1"/>
    <xf numFmtId="0" fontId="10" fillId="0" borderId="0" xfId="0" applyFont="1"/>
    <xf numFmtId="168" fontId="10" fillId="0" borderId="0" xfId="0" applyNumberFormat="1" applyFont="1"/>
    <xf numFmtId="0" fontId="1" fillId="0" borderId="0" xfId="0" applyFont="1" applyBorder="1" applyAlignment="1">
      <alignment horizontal="center"/>
    </xf>
    <xf numFmtId="0" fontId="0" fillId="0" borderId="3" xfId="0" applyBorder="1"/>
    <xf numFmtId="0" fontId="1" fillId="0" borderId="3" xfId="0" applyFont="1" applyFill="1" applyBorder="1" applyAlignment="1">
      <alignment horizontal="center"/>
    </xf>
    <xf numFmtId="0" fontId="5" fillId="2" borderId="3" xfId="0" quotePrefix="1" applyFont="1" applyFill="1" applyBorder="1" applyAlignment="1">
      <alignment horizontal="left"/>
    </xf>
    <xf numFmtId="0" fontId="1" fillId="2" borderId="3" xfId="0" applyFont="1" applyFill="1" applyBorder="1"/>
    <xf numFmtId="1" fontId="1" fillId="0" borderId="3" xfId="0" applyNumberFormat="1" applyFont="1" applyBorder="1" applyAlignment="1">
      <alignment horizontal="center"/>
    </xf>
    <xf numFmtId="0" fontId="1" fillId="2" borderId="0" xfId="0" applyFont="1" applyFill="1" applyBorder="1"/>
    <xf numFmtId="164" fontId="0" fillId="0" borderId="0" xfId="0" applyNumberFormat="1"/>
    <xf numFmtId="3" fontId="12" fillId="0" borderId="11" xfId="0" applyNumberFormat="1" applyFont="1" applyFill="1" applyBorder="1" applyAlignment="1"/>
    <xf numFmtId="3" fontId="12" fillId="0" borderId="10" xfId="0" applyNumberFormat="1" applyFont="1" applyFill="1" applyBorder="1" applyAlignment="1"/>
    <xf numFmtId="3" fontId="12" fillId="0" borderId="7" xfId="0" applyNumberFormat="1" applyFont="1" applyFill="1" applyBorder="1" applyAlignment="1"/>
    <xf numFmtId="3" fontId="12" fillId="0" borderId="9" xfId="0" applyNumberFormat="1" applyFont="1" applyFill="1" applyBorder="1" applyAlignment="1"/>
    <xf numFmtId="3" fontId="12" fillId="0" borderId="8" xfId="0" applyNumberFormat="1" applyFont="1" applyFill="1" applyBorder="1" applyAlignment="1"/>
    <xf numFmtId="3" fontId="12" fillId="0" borderId="12" xfId="0" applyNumberFormat="1" applyFont="1" applyFill="1" applyBorder="1" applyAlignment="1"/>
    <xf numFmtId="0" fontId="1" fillId="0" borderId="9" xfId="0" applyFont="1" applyBorder="1" applyAlignment="1">
      <alignment horizontal="center"/>
    </xf>
    <xf numFmtId="164" fontId="0" fillId="0" borderId="3" xfId="0" applyNumberFormat="1" applyBorder="1"/>
    <xf numFmtId="0" fontId="1" fillId="0" borderId="9" xfId="0" applyFont="1" applyBorder="1"/>
    <xf numFmtId="0" fontId="5" fillId="2" borderId="9" xfId="0" quotePrefix="1" applyFont="1" applyFill="1" applyBorder="1" applyAlignment="1">
      <alignment horizontal="left"/>
    </xf>
    <xf numFmtId="164" fontId="1" fillId="3" borderId="9" xfId="0" applyNumberFormat="1" applyFont="1" applyFill="1" applyBorder="1" applyAlignment="1" applyProtection="1">
      <alignment horizontal="right"/>
      <protection locked="0"/>
    </xf>
    <xf numFmtId="0" fontId="0" fillId="6" borderId="3" xfId="0" applyFill="1" applyBorder="1"/>
    <xf numFmtId="165" fontId="1" fillId="6" borderId="3" xfId="0" applyNumberFormat="1" applyFont="1" applyFill="1" applyBorder="1"/>
    <xf numFmtId="164" fontId="1" fillId="6" borderId="3" xfId="0" applyNumberFormat="1" applyFont="1" applyFill="1" applyBorder="1"/>
    <xf numFmtId="164" fontId="1" fillId="6" borderId="3" xfId="0" applyNumberFormat="1" applyFont="1" applyFill="1" applyBorder="1" applyAlignment="1" applyProtection="1">
      <alignment horizontal="right"/>
      <protection locked="0"/>
    </xf>
    <xf numFmtId="164" fontId="1" fillId="6" borderId="0" xfId="0" applyNumberFormat="1" applyFont="1" applyFill="1" applyBorder="1"/>
    <xf numFmtId="0" fontId="1" fillId="6" borderId="3" xfId="0" applyFont="1" applyFill="1" applyBorder="1"/>
    <xf numFmtId="0" fontId="1" fillId="6" borderId="0" xfId="0" applyFont="1" applyFill="1"/>
    <xf numFmtId="164" fontId="1" fillId="6" borderId="3" xfId="0" applyNumberFormat="1" applyFont="1" applyFill="1" applyBorder="1" applyAlignment="1">
      <alignment horizontal="right"/>
    </xf>
    <xf numFmtId="164" fontId="1" fillId="6" borderId="7" xfId="0" applyNumberFormat="1" applyFont="1" applyFill="1" applyBorder="1"/>
    <xf numFmtId="0" fontId="11" fillId="6" borderId="3" xfId="0" applyFont="1" applyFill="1" applyBorder="1"/>
    <xf numFmtId="0" fontId="13" fillId="0" borderId="0" xfId="0" applyFont="1"/>
    <xf numFmtId="0" fontId="11" fillId="0" borderId="0" xfId="3" applyBorder="1"/>
    <xf numFmtId="0" fontId="17" fillId="0" borderId="0" xfId="0" applyFont="1"/>
    <xf numFmtId="0" fontId="15" fillId="0" borderId="0" xfId="0" applyFont="1"/>
    <xf numFmtId="0" fontId="21" fillId="0" borderId="13" xfId="0" quotePrefix="1" applyFont="1" applyBorder="1" applyAlignment="1">
      <alignment horizontal="center" vertical="center" wrapText="1"/>
    </xf>
    <xf numFmtId="0" fontId="15" fillId="0" borderId="14" xfId="0" applyFont="1" applyBorder="1" applyAlignment="1">
      <alignment horizontal="centerContinuous" vertical="center" wrapText="1"/>
    </xf>
    <xf numFmtId="0" fontId="17" fillId="0" borderId="0" xfId="0" applyFont="1" applyAlignment="1"/>
    <xf numFmtId="164" fontId="17" fillId="0" borderId="3" xfId="0" applyNumberFormat="1" applyFont="1" applyFill="1" applyBorder="1"/>
    <xf numFmtId="0" fontId="17" fillId="0" borderId="0" xfId="0" applyFont="1" applyAlignment="1">
      <alignment horizontal="right"/>
    </xf>
    <xf numFmtId="172" fontId="17" fillId="0" borderId="0" xfId="1" applyNumberFormat="1" applyFont="1"/>
    <xf numFmtId="164" fontId="17" fillId="0" borderId="0" xfId="0" applyNumberFormat="1" applyFont="1"/>
    <xf numFmtId="0" fontId="15" fillId="0" borderId="0" xfId="0" quotePrefix="1" applyFont="1" applyBorder="1" applyAlignment="1">
      <alignment horizontal="left"/>
    </xf>
    <xf numFmtId="167" fontId="22" fillId="0" borderId="0" xfId="0" applyNumberFormat="1" applyFont="1" applyFill="1" applyBorder="1"/>
    <xf numFmtId="169" fontId="15" fillId="0" borderId="0" xfId="0" applyNumberFormat="1" applyFont="1"/>
    <xf numFmtId="0" fontId="17" fillId="0" borderId="0" xfId="0" applyFont="1" applyBorder="1"/>
    <xf numFmtId="0" fontId="26" fillId="0" borderId="0" xfId="0" applyFont="1"/>
    <xf numFmtId="0" fontId="11" fillId="0" borderId="0" xfId="3" applyFont="1"/>
    <xf numFmtId="0" fontId="17" fillId="0" borderId="0" xfId="3" applyFont="1"/>
    <xf numFmtId="0" fontId="15" fillId="0" borderId="0" xfId="3" applyFont="1" applyAlignment="1"/>
    <xf numFmtId="0" fontId="15" fillId="0" borderId="0" xfId="0" applyFont="1" applyAlignment="1">
      <alignment horizontal="left"/>
    </xf>
    <xf numFmtId="164" fontId="17" fillId="0" borderId="5" xfId="0" applyNumberFormat="1" applyFont="1" applyFill="1" applyBorder="1"/>
    <xf numFmtId="0" fontId="15" fillId="0" borderId="0" xfId="3" applyFont="1"/>
    <xf numFmtId="0" fontId="19" fillId="0" borderId="0" xfId="3" applyFont="1" applyAlignment="1"/>
    <xf numFmtId="0" fontId="17" fillId="0" borderId="2" xfId="3" applyFont="1" applyBorder="1" applyAlignment="1">
      <alignment horizontal="center"/>
    </xf>
    <xf numFmtId="0" fontId="17" fillId="0" borderId="4" xfId="3" applyFont="1" applyBorder="1" applyAlignment="1">
      <alignment horizontal="center"/>
    </xf>
    <xf numFmtId="170" fontId="17" fillId="0" borderId="4" xfId="3" applyNumberFormat="1" applyFont="1" applyBorder="1" applyAlignment="1">
      <alignment horizontal="right"/>
    </xf>
    <xf numFmtId="0" fontId="17" fillId="0" borderId="3" xfId="3" applyFont="1" applyBorder="1" applyAlignment="1">
      <alignment horizontal="center"/>
    </xf>
    <xf numFmtId="170" fontId="17" fillId="0" borderId="3" xfId="3" applyNumberFormat="1" applyFont="1" applyBorder="1" applyAlignment="1">
      <alignment horizontal="right"/>
    </xf>
    <xf numFmtId="0" fontId="17" fillId="0" borderId="3" xfId="3" quotePrefix="1" applyFont="1" applyBorder="1" applyAlignment="1">
      <alignment horizontal="center"/>
    </xf>
    <xf numFmtId="0" fontId="17" fillId="0" borderId="5" xfId="3" applyFont="1" applyBorder="1" applyAlignment="1">
      <alignment horizontal="center"/>
    </xf>
    <xf numFmtId="170" fontId="17" fillId="0" borderId="5" xfId="3" applyNumberFormat="1" applyFont="1" applyBorder="1" applyAlignment="1">
      <alignment horizontal="right"/>
    </xf>
    <xf numFmtId="0" fontId="23" fillId="0" borderId="0" xfId="0" applyFont="1" applyAlignment="1">
      <alignment wrapText="1"/>
    </xf>
    <xf numFmtId="0" fontId="17" fillId="0" borderId="0" xfId="0" applyFont="1"/>
    <xf numFmtId="49" fontId="20" fillId="0" borderId="33" xfId="0" applyNumberFormat="1" applyFont="1" applyBorder="1"/>
    <xf numFmtId="49" fontId="17" fillId="0" borderId="34" xfId="0" applyNumberFormat="1" applyFont="1" applyBorder="1"/>
    <xf numFmtId="49" fontId="31" fillId="0" borderId="34" xfId="6" applyNumberFormat="1" applyFont="1" applyBorder="1" applyAlignment="1" applyProtection="1">
      <alignment vertical="center"/>
    </xf>
    <xf numFmtId="49" fontId="32" fillId="0" borderId="34" xfId="0" applyNumberFormat="1" applyFont="1" applyBorder="1" applyAlignment="1">
      <alignment vertical="center"/>
    </xf>
    <xf numFmtId="49" fontId="29" fillId="10" borderId="34" xfId="0" applyNumberFormat="1" applyFont="1" applyFill="1" applyBorder="1" applyAlignment="1">
      <alignment vertical="center"/>
    </xf>
    <xf numFmtId="49" fontId="26" fillId="0" borderId="34" xfId="0" applyNumberFormat="1" applyFont="1" applyBorder="1" applyAlignment="1">
      <alignment vertical="center"/>
    </xf>
    <xf numFmtId="49" fontId="15" fillId="0" borderId="34" xfId="0" applyNumberFormat="1" applyFont="1" applyBorder="1" applyAlignment="1"/>
    <xf numFmtId="49" fontId="33" fillId="10" borderId="34" xfId="0" applyNumberFormat="1" applyFont="1" applyFill="1" applyBorder="1" applyAlignment="1">
      <alignment horizontal="left" vertical="center"/>
    </xf>
    <xf numFmtId="49" fontId="34" fillId="0" borderId="34" xfId="0" applyNumberFormat="1" applyFont="1" applyBorder="1" applyAlignment="1">
      <alignment horizontal="justify" vertical="center"/>
    </xf>
    <xf numFmtId="49" fontId="25" fillId="0" borderId="35" xfId="0" applyNumberFormat="1" applyFont="1" applyBorder="1" applyAlignment="1">
      <alignment wrapText="1"/>
    </xf>
    <xf numFmtId="0" fontId="27" fillId="0" borderId="36" xfId="2" applyFont="1" applyFill="1" applyBorder="1" applyAlignment="1">
      <alignment vertical="center" wrapText="1"/>
    </xf>
    <xf numFmtId="0" fontId="27" fillId="0" borderId="0" xfId="2" applyFont="1" applyFill="1" applyBorder="1" applyAlignment="1">
      <alignment vertical="center" wrapText="1"/>
    </xf>
    <xf numFmtId="0" fontId="15" fillId="0" borderId="0" xfId="3" applyFont="1" applyAlignment="1">
      <alignment vertical="center"/>
    </xf>
    <xf numFmtId="0" fontId="22" fillId="0" borderId="0" xfId="0" applyFont="1" applyAlignment="1">
      <alignment vertical="center"/>
    </xf>
    <xf numFmtId="0" fontId="15" fillId="0" borderId="0" xfId="0" applyFont="1" applyAlignment="1">
      <alignment horizontal="left" vertical="center"/>
    </xf>
    <xf numFmtId="0" fontId="15" fillId="0" borderId="0" xfId="0" quotePrefix="1" applyFont="1" applyBorder="1" applyAlignment="1">
      <alignment horizontal="left" vertical="center"/>
    </xf>
    <xf numFmtId="0" fontId="25" fillId="0" borderId="0" xfId="0" applyFont="1" applyAlignment="1">
      <alignment horizontal="right"/>
    </xf>
    <xf numFmtId="0" fontId="17" fillId="0" borderId="0" xfId="0" applyFont="1"/>
    <xf numFmtId="0" fontId="17" fillId="0" borderId="4" xfId="0" quotePrefix="1" applyFont="1" applyFill="1" applyBorder="1" applyAlignment="1">
      <alignment horizontal="center"/>
    </xf>
    <xf numFmtId="0" fontId="17" fillId="0" borderId="3" xfId="0" quotePrefix="1" applyFont="1" applyFill="1" applyBorder="1" applyAlignment="1">
      <alignment horizontal="center"/>
    </xf>
    <xf numFmtId="0" fontId="17" fillId="0" borderId="5" xfId="0" quotePrefix="1" applyFont="1" applyFill="1" applyBorder="1" applyAlignment="1">
      <alignment horizontal="center"/>
    </xf>
    <xf numFmtId="164" fontId="17" fillId="0" borderId="4" xfId="0" applyNumberFormat="1" applyFont="1" applyFill="1" applyBorder="1"/>
    <xf numFmtId="0" fontId="36" fillId="0" borderId="0" xfId="7" applyFont="1" applyBorder="1"/>
    <xf numFmtId="0" fontId="17" fillId="0" borderId="0" xfId="0" applyFont="1"/>
    <xf numFmtId="49" fontId="37" fillId="0" borderId="34" xfId="0" applyNumberFormat="1" applyFont="1" applyBorder="1" applyAlignment="1">
      <alignment vertical="center"/>
    </xf>
    <xf numFmtId="0" fontId="29" fillId="10" borderId="16" xfId="0" applyFont="1" applyFill="1" applyBorder="1" applyAlignment="1">
      <alignment horizontal="center" vertical="center"/>
    </xf>
    <xf numFmtId="0" fontId="29" fillId="10" borderId="17" xfId="0" applyFont="1" applyFill="1" applyBorder="1" applyAlignment="1">
      <alignment horizontal="center" vertical="center"/>
    </xf>
    <xf numFmtId="0" fontId="29" fillId="10" borderId="18" xfId="0" applyFont="1" applyFill="1" applyBorder="1" applyAlignment="1">
      <alignment horizontal="center" vertical="center"/>
    </xf>
    <xf numFmtId="0" fontId="26" fillId="8" borderId="19" xfId="0" applyFont="1" applyFill="1" applyBorder="1" applyAlignment="1">
      <alignment vertical="center"/>
    </xf>
    <xf numFmtId="0" fontId="17" fillId="8" borderId="20" xfId="0" applyFont="1" applyFill="1" applyBorder="1" applyAlignment="1">
      <alignment horizontal="center" vertical="center"/>
    </xf>
    <xf numFmtId="0" fontId="26" fillId="8" borderId="20" xfId="0" applyFont="1" applyFill="1" applyBorder="1" applyAlignment="1">
      <alignment horizontal="center" vertical="center"/>
    </xf>
    <xf numFmtId="0" fontId="26" fillId="8" borderId="21" xfId="0" applyFont="1" applyFill="1" applyBorder="1" applyAlignment="1">
      <alignment horizontal="center" vertical="center"/>
    </xf>
    <xf numFmtId="0" fontId="17" fillId="9" borderId="25" xfId="0" quotePrefix="1" applyFont="1" applyFill="1" applyBorder="1" applyAlignment="1">
      <alignment horizontal="left" vertical="center"/>
    </xf>
    <xf numFmtId="166" fontId="17" fillId="9" borderId="26" xfId="0" applyNumberFormat="1" applyFont="1" applyFill="1" applyBorder="1" applyAlignment="1">
      <alignment horizontal="right" vertical="center"/>
    </xf>
    <xf numFmtId="0" fontId="17" fillId="9" borderId="27" xfId="0" applyFont="1" applyFill="1" applyBorder="1" applyAlignment="1">
      <alignment vertical="center"/>
    </xf>
    <xf numFmtId="173" fontId="17" fillId="9" borderId="28" xfId="5" applyNumberFormat="1" applyFont="1" applyFill="1" applyBorder="1" applyAlignment="1">
      <alignment horizontal="center" vertical="center"/>
    </xf>
    <xf numFmtId="173" fontId="26" fillId="9" borderId="29" xfId="5" applyNumberFormat="1" applyFont="1" applyFill="1" applyBorder="1" applyAlignment="1">
      <alignment horizontal="center" vertical="center"/>
    </xf>
    <xf numFmtId="0" fontId="20" fillId="0" borderId="27" xfId="0" quotePrefix="1" applyFont="1" applyBorder="1" applyAlignment="1">
      <alignment horizontal="left" vertical="center"/>
    </xf>
    <xf numFmtId="173" fontId="20" fillId="0" borderId="28" xfId="5" applyNumberFormat="1" applyFont="1" applyBorder="1" applyAlignment="1">
      <alignment horizontal="center" vertical="center"/>
    </xf>
    <xf numFmtId="173" fontId="41" fillId="0" borderId="29" xfId="5" applyNumberFormat="1" applyFont="1" applyBorder="1" applyAlignment="1">
      <alignment horizontal="center" vertical="center"/>
    </xf>
    <xf numFmtId="0" fontId="17" fillId="9" borderId="27" xfId="0" quotePrefix="1" applyFont="1" applyFill="1" applyBorder="1" applyAlignment="1">
      <alignment horizontal="left" vertical="center"/>
    </xf>
    <xf numFmtId="0" fontId="17" fillId="0" borderId="27" xfId="0" quotePrefix="1" applyFont="1" applyBorder="1" applyAlignment="1">
      <alignment horizontal="left" vertical="center"/>
    </xf>
    <xf numFmtId="173" fontId="17" fillId="0" borderId="28" xfId="5" applyNumberFormat="1" applyFont="1" applyBorder="1" applyAlignment="1">
      <alignment horizontal="center" vertical="center"/>
    </xf>
    <xf numFmtId="173" fontId="26" fillId="0" borderId="29" xfId="5" applyNumberFormat="1" applyFont="1" applyBorder="1" applyAlignment="1">
      <alignment horizontal="center" vertical="center"/>
    </xf>
    <xf numFmtId="0" fontId="17" fillId="0" borderId="30" xfId="0" quotePrefix="1" applyFont="1" applyBorder="1" applyAlignment="1">
      <alignment horizontal="left" vertical="center"/>
    </xf>
    <xf numFmtId="173" fontId="17" fillId="0" borderId="31" xfId="5" applyNumberFormat="1" applyFont="1" applyBorder="1" applyAlignment="1">
      <alignment horizontal="center" vertical="center"/>
    </xf>
    <xf numFmtId="173" fontId="26" fillId="0" borderId="32" xfId="5" applyNumberFormat="1" applyFont="1" applyBorder="1" applyAlignment="1">
      <alignment horizontal="center" vertical="center"/>
    </xf>
    <xf numFmtId="0" fontId="15" fillId="0" borderId="0" xfId="0" applyFont="1" applyAlignment="1"/>
    <xf numFmtId="49" fontId="42" fillId="0" borderId="34" xfId="0" applyNumberFormat="1" applyFont="1" applyBorder="1" applyAlignment="1">
      <alignment horizontal="center" vertical="center" wrapText="1"/>
    </xf>
    <xf numFmtId="0" fontId="11" fillId="0" borderId="0" xfId="3" applyBorder="1" applyAlignment="1">
      <alignment vertical="center"/>
    </xf>
    <xf numFmtId="49" fontId="26" fillId="0" borderId="34" xfId="0" applyNumberFormat="1" applyFont="1" applyBorder="1" applyAlignment="1">
      <alignment horizontal="left" vertical="center"/>
    </xf>
    <xf numFmtId="49" fontId="17" fillId="0" borderId="34" xfId="0" applyNumberFormat="1" applyFont="1" applyBorder="1" applyAlignment="1">
      <alignment horizontal="left" vertical="center" wrapText="1"/>
    </xf>
    <xf numFmtId="49" fontId="43" fillId="0" borderId="0" xfId="6" applyNumberFormat="1" applyFont="1" applyAlignment="1" applyProtection="1">
      <alignment horizontal="center"/>
    </xf>
    <xf numFmtId="0" fontId="28" fillId="0" borderId="0" xfId="3" applyFont="1"/>
    <xf numFmtId="0" fontId="15" fillId="0" borderId="0" xfId="3" applyFont="1" applyFill="1" applyBorder="1" applyAlignment="1">
      <alignment vertical="center"/>
    </xf>
    <xf numFmtId="0" fontId="17" fillId="0" borderId="0" xfId="3" applyFont="1" applyAlignment="1">
      <alignment vertical="center"/>
    </xf>
    <xf numFmtId="0" fontId="17" fillId="0" borderId="6" xfId="3" applyFont="1" applyBorder="1" applyAlignment="1">
      <alignment horizontal="left"/>
    </xf>
    <xf numFmtId="0" fontId="17" fillId="0" borderId="2" xfId="3" applyFont="1" applyBorder="1"/>
    <xf numFmtId="0" fontId="17" fillId="0" borderId="2" xfId="3" applyFont="1" applyBorder="1" applyAlignment="1">
      <alignment horizontal="left" wrapText="1"/>
    </xf>
    <xf numFmtId="3" fontId="17" fillId="0" borderId="2" xfId="3" applyNumberFormat="1" applyFont="1" applyBorder="1"/>
    <xf numFmtId="0" fontId="17" fillId="0" borderId="2" xfId="3" applyFont="1" applyBorder="1" applyAlignment="1">
      <alignment horizontal="left"/>
    </xf>
    <xf numFmtId="0" fontId="17" fillId="0" borderId="6" xfId="3" applyFont="1" applyBorder="1" applyAlignment="1"/>
    <xf numFmtId="0" fontId="19" fillId="0" borderId="0" xfId="0" applyFont="1" applyAlignment="1">
      <alignment horizontal="left" vertical="center"/>
    </xf>
    <xf numFmtId="0" fontId="15" fillId="0" borderId="15" xfId="0" applyFont="1" applyBorder="1" applyAlignment="1">
      <alignment horizontal="centerContinuous" vertical="center" wrapText="1"/>
    </xf>
    <xf numFmtId="0" fontId="24" fillId="0" borderId="0" xfId="3" applyFont="1" applyAlignment="1">
      <alignment horizontal="right"/>
    </xf>
    <xf numFmtId="171" fontId="24" fillId="0" borderId="0" xfId="0" applyNumberFormat="1" applyFont="1" applyAlignment="1">
      <alignment horizontal="right" vertical="center"/>
    </xf>
    <xf numFmtId="167" fontId="17" fillId="0" borderId="2" xfId="8" applyNumberFormat="1" applyFont="1" applyBorder="1"/>
    <xf numFmtId="0" fontId="19" fillId="0" borderId="0" xfId="0" applyFont="1" applyAlignment="1">
      <alignment vertical="center"/>
    </xf>
    <xf numFmtId="0" fontId="24" fillId="0" borderId="0" xfId="0" applyFont="1" applyAlignment="1">
      <alignment horizontal="right"/>
    </xf>
    <xf numFmtId="0" fontId="17" fillId="0" borderId="0" xfId="0" applyFont="1"/>
    <xf numFmtId="0" fontId="22" fillId="0" borderId="0" xfId="3" applyFont="1" applyAlignment="1">
      <alignment vertical="center"/>
    </xf>
    <xf numFmtId="0" fontId="11" fillId="0" borderId="0" xfId="0" applyFont="1"/>
    <xf numFmtId="173" fontId="17" fillId="9" borderId="28" xfId="8" applyNumberFormat="1" applyFont="1" applyFill="1" applyBorder="1" applyAlignment="1">
      <alignment horizontal="center" vertical="center"/>
    </xf>
    <xf numFmtId="173" fontId="20" fillId="0" borderId="28" xfId="8" applyNumberFormat="1" applyFont="1" applyBorder="1" applyAlignment="1">
      <alignment horizontal="center" vertical="center"/>
    </xf>
    <xf numFmtId="173" fontId="17" fillId="0" borderId="28" xfId="8" applyNumberFormat="1" applyFont="1" applyFill="1" applyBorder="1" applyAlignment="1">
      <alignment horizontal="center" vertical="center"/>
    </xf>
    <xf numFmtId="173" fontId="17" fillId="0" borderId="28" xfId="8" applyNumberFormat="1" applyFont="1" applyBorder="1" applyAlignment="1">
      <alignment horizontal="center" vertical="center"/>
    </xf>
    <xf numFmtId="173" fontId="17" fillId="0" borderId="31" xfId="8" applyNumberFormat="1" applyFont="1" applyBorder="1" applyAlignment="1">
      <alignment horizontal="center" vertical="center"/>
    </xf>
    <xf numFmtId="0" fontId="17" fillId="0" borderId="0" xfId="0" applyFont="1"/>
    <xf numFmtId="0" fontId="17" fillId="11" borderId="22" xfId="0" quotePrefix="1" applyFont="1" applyFill="1" applyBorder="1" applyAlignment="1">
      <alignment horizontal="left" vertical="center"/>
    </xf>
    <xf numFmtId="166" fontId="17" fillId="11" borderId="23" xfId="0" applyNumberFormat="1" applyFont="1" applyFill="1" applyBorder="1" applyAlignment="1">
      <alignment horizontal="right" vertical="center"/>
    </xf>
    <xf numFmtId="166" fontId="26" fillId="11" borderId="24" xfId="0" applyNumberFormat="1" applyFont="1" applyFill="1" applyBorder="1" applyAlignment="1">
      <alignment horizontal="right" vertical="center"/>
    </xf>
    <xf numFmtId="166" fontId="17" fillId="9" borderId="28" xfId="0" applyNumberFormat="1" applyFont="1" applyFill="1" applyBorder="1" applyAlignment="1">
      <alignment horizontal="right" vertical="center"/>
    </xf>
    <xf numFmtId="166" fontId="26" fillId="9" borderId="29" xfId="0" applyNumberFormat="1" applyFont="1" applyFill="1" applyBorder="1" applyAlignment="1">
      <alignment horizontal="right" vertical="center"/>
    </xf>
    <xf numFmtId="0" fontId="26" fillId="0" borderId="37" xfId="0" quotePrefix="1" applyFont="1" applyBorder="1" applyAlignment="1">
      <alignment horizontal="left" vertical="center"/>
    </xf>
    <xf numFmtId="173" fontId="17" fillId="0" borderId="38" xfId="5" applyNumberFormat="1" applyFont="1" applyFill="1" applyBorder="1" applyAlignment="1">
      <alignment horizontal="right" vertical="center" indent="1"/>
    </xf>
    <xf numFmtId="173" fontId="26" fillId="0" borderId="39" xfId="5" applyNumberFormat="1" applyFont="1" applyFill="1" applyBorder="1" applyAlignment="1">
      <alignment horizontal="right" vertical="center" indent="1"/>
    </xf>
    <xf numFmtId="0" fontId="26" fillId="9" borderId="27" xfId="0" quotePrefix="1" applyFont="1" applyFill="1" applyBorder="1" applyAlignment="1">
      <alignment horizontal="left" vertical="center" wrapText="1"/>
    </xf>
    <xf numFmtId="164" fontId="17" fillId="9" borderId="28" xfId="0" applyNumberFormat="1" applyFont="1" applyFill="1" applyBorder="1" applyAlignment="1">
      <alignment vertical="center"/>
    </xf>
    <xf numFmtId="164" fontId="26" fillId="9" borderId="29" xfId="0" applyNumberFormat="1" applyFont="1" applyFill="1" applyBorder="1" applyAlignment="1">
      <alignment vertical="center"/>
    </xf>
    <xf numFmtId="0" fontId="26" fillId="8" borderId="40" xfId="0" quotePrefix="1" applyFont="1" applyFill="1" applyBorder="1" applyAlignment="1">
      <alignment horizontal="left" vertical="center"/>
    </xf>
    <xf numFmtId="0" fontId="17" fillId="0" borderId="41" xfId="0" applyFont="1" applyBorder="1"/>
    <xf numFmtId="0" fontId="26" fillId="8" borderId="42" xfId="0" applyFont="1" applyFill="1" applyBorder="1" applyAlignment="1">
      <alignment horizontal="center" vertical="center"/>
    </xf>
    <xf numFmtId="0" fontId="26" fillId="8" borderId="43" xfId="0" applyFont="1" applyFill="1" applyBorder="1" applyAlignment="1">
      <alignment horizontal="center" vertical="center"/>
    </xf>
    <xf numFmtId="173" fontId="17" fillId="0" borderId="38" xfId="8" applyNumberFormat="1" applyFont="1" applyFill="1" applyBorder="1" applyAlignment="1">
      <alignment horizontal="right" vertical="center" indent="1"/>
    </xf>
    <xf numFmtId="0" fontId="17" fillId="8" borderId="42" xfId="0" applyFont="1" applyFill="1" applyBorder="1" applyAlignment="1">
      <alignment horizontal="center" vertical="center"/>
    </xf>
    <xf numFmtId="0" fontId="11" fillId="0" borderId="41" xfId="0" applyFont="1" applyBorder="1"/>
    <xf numFmtId="0" fontId="44" fillId="0" borderId="0" xfId="3" applyFont="1" applyAlignment="1">
      <alignment vertical="center"/>
    </xf>
    <xf numFmtId="0" fontId="41" fillId="0" borderId="3" xfId="3" applyFont="1" applyBorder="1" applyAlignment="1">
      <alignment horizontal="center"/>
    </xf>
    <xf numFmtId="170" fontId="41" fillId="0" borderId="3" xfId="3" applyNumberFormat="1" applyFont="1" applyBorder="1" applyAlignment="1">
      <alignment horizontal="right"/>
    </xf>
    <xf numFmtId="0" fontId="26" fillId="12" borderId="3" xfId="3" applyFont="1" applyFill="1" applyBorder="1" applyAlignment="1">
      <alignment horizontal="center"/>
    </xf>
    <xf numFmtId="170" fontId="26" fillId="12" borderId="3" xfId="3" applyNumberFormat="1" applyFont="1" applyFill="1" applyBorder="1" applyAlignment="1">
      <alignment horizontal="right"/>
    </xf>
    <xf numFmtId="0" fontId="27" fillId="0" borderId="0" xfId="2" applyFont="1" applyFill="1" applyBorder="1" applyAlignment="1">
      <alignment horizontal="center" vertical="center" wrapText="1"/>
    </xf>
    <xf numFmtId="0" fontId="17" fillId="0" borderId="0" xfId="0" applyFont="1"/>
    <xf numFmtId="0" fontId="23" fillId="0" borderId="0" xfId="0" applyFont="1" applyAlignment="1">
      <alignment horizontal="left" vertical="center"/>
    </xf>
    <xf numFmtId="0" fontId="23" fillId="0" borderId="0" xfId="3" applyFont="1" applyAlignment="1">
      <alignment vertical="center"/>
    </xf>
    <xf numFmtId="0" fontId="23" fillId="0" borderId="0" xfId="0" applyFont="1" applyAlignment="1">
      <alignment vertical="center"/>
    </xf>
    <xf numFmtId="0" fontId="38" fillId="0" borderId="0" xfId="3" applyFont="1" applyAlignment="1"/>
  </cellXfs>
  <cellStyles count="9">
    <cellStyle name="Lien hypertexte" xfId="6" builtinId="8"/>
    <cellStyle name="Milliers" xfId="1" builtinId="3"/>
    <cellStyle name="Neutre 2" xfId="2"/>
    <cellStyle name="Normal" xfId="0" builtinId="0"/>
    <cellStyle name="Normal 2" xfId="3"/>
    <cellStyle name="Normal 3" xfId="4"/>
    <cellStyle name="Normal 3 2" xfId="7"/>
    <cellStyle name="Pourcentage" xfId="5" builtinId="5"/>
    <cellStyle name="Pourcentage 2"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6600"/>
      <color rgb="FFFFCC99"/>
      <color rgb="FFCCECFF"/>
      <color rgb="FFFFFF99"/>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42715477921E-2"/>
          <c:y val="5.8004640371229703E-2"/>
          <c:w val="0.87500114851251265"/>
          <c:h val="0.74013921113689396"/>
        </c:manualLayout>
      </c:layout>
      <c:lineChart>
        <c:grouping val="standard"/>
        <c:varyColors val="0"/>
        <c:ser>
          <c:idx val="0"/>
          <c:order val="0"/>
          <c:tx>
            <c:strRef>
              <c:f>Gra02old!$C$5</c:f>
              <c:strCache>
                <c:ptCount val="1"/>
                <c:pt idx="0">
                  <c:v>2nd degré</c:v>
                </c:pt>
              </c:strCache>
            </c:strRef>
          </c:tx>
          <c:spPr>
            <a:ln w="25400">
              <a:solidFill>
                <a:srgbClr val="339933"/>
              </a:solidFill>
              <a:prstDash val="solid"/>
            </a:ln>
          </c:spPr>
          <c:marker>
            <c:symbol val="diamond"/>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Gra02old!$C$6:$C$38</c:f>
              <c:numCache>
                <c:formatCode>#,##0"   "</c:formatCode>
                <c:ptCount val="33"/>
                <c:pt idx="0">
                  <c:v>5981</c:v>
                </c:pt>
                <c:pt idx="1">
                  <c:v>6143</c:v>
                </c:pt>
                <c:pt idx="2">
                  <c:v>6421</c:v>
                </c:pt>
                <c:pt idx="3">
                  <c:v>6416</c:v>
                </c:pt>
                <c:pt idx="4">
                  <c:v>6415</c:v>
                </c:pt>
                <c:pt idx="5">
                  <c:v>6397</c:v>
                </c:pt>
                <c:pt idx="6">
                  <c:v>6386</c:v>
                </c:pt>
                <c:pt idx="7">
                  <c:v>6425</c:v>
                </c:pt>
                <c:pt idx="8">
                  <c:v>6603</c:v>
                </c:pt>
                <c:pt idx="9">
                  <c:v>6849</c:v>
                </c:pt>
                <c:pt idx="10">
                  <c:v>7177</c:v>
                </c:pt>
                <c:pt idx="11">
                  <c:v>7445</c:v>
                </c:pt>
                <c:pt idx="12">
                  <c:v>7862</c:v>
                </c:pt>
                <c:pt idx="13">
                  <c:v>8087</c:v>
                </c:pt>
                <c:pt idx="14">
                  <c:v>8233</c:v>
                </c:pt>
                <c:pt idx="15">
                  <c:v>8445</c:v>
                </c:pt>
                <c:pt idx="16">
                  <c:v>8572</c:v>
                </c:pt>
                <c:pt idx="17">
                  <c:v>8755</c:v>
                </c:pt>
                <c:pt idx="18">
                  <c:v>8948</c:v>
                </c:pt>
                <c:pt idx="19">
                  <c:v>9237</c:v>
                </c:pt>
              </c:numCache>
            </c:numRef>
          </c:val>
          <c:smooth val="0"/>
        </c:ser>
        <c:ser>
          <c:idx val="1"/>
          <c:order val="1"/>
          <c:tx>
            <c:strRef>
              <c:f>Gra02old!$E$5</c:f>
              <c:strCache>
                <c:ptCount val="1"/>
                <c:pt idx="0">
                  <c:v>1er cycle</c:v>
                </c:pt>
              </c:strCache>
            </c:strRef>
          </c:tx>
          <c:spPr>
            <a:ln w="25400">
              <a:solidFill>
                <a:srgbClr val="FF0000"/>
              </a:solidFill>
              <a:prstDash val="solid"/>
            </a:ln>
          </c:spPr>
          <c:marker>
            <c:symbol val="square"/>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Gra02old!$E$6:$E$38</c:f>
              <c:numCache>
                <c:formatCode>#,##0"   "</c:formatCode>
                <c:ptCount val="33"/>
                <c:pt idx="3">
                  <c:v>5613</c:v>
                </c:pt>
                <c:pt idx="4">
                  <c:v>5578</c:v>
                </c:pt>
                <c:pt idx="5">
                  <c:v>5641</c:v>
                </c:pt>
                <c:pt idx="6">
                  <c:v>5697</c:v>
                </c:pt>
                <c:pt idx="7">
                  <c:v>5804</c:v>
                </c:pt>
                <c:pt idx="8">
                  <c:v>5869</c:v>
                </c:pt>
                <c:pt idx="9">
                  <c:v>6139</c:v>
                </c:pt>
                <c:pt idx="10">
                  <c:v>6375</c:v>
                </c:pt>
                <c:pt idx="11">
                  <c:v>6767</c:v>
                </c:pt>
                <c:pt idx="12">
                  <c:v>6940</c:v>
                </c:pt>
                <c:pt idx="13">
                  <c:v>7082</c:v>
                </c:pt>
                <c:pt idx="14">
                  <c:v>7182</c:v>
                </c:pt>
                <c:pt idx="15">
                  <c:v>7370</c:v>
                </c:pt>
                <c:pt idx="16">
                  <c:v>7536</c:v>
                </c:pt>
                <c:pt idx="17">
                  <c:v>7674</c:v>
                </c:pt>
                <c:pt idx="18">
                  <c:v>7915</c:v>
                </c:pt>
                <c:pt idx="19">
                  <c:v>8175</c:v>
                </c:pt>
              </c:numCache>
            </c:numRef>
          </c:val>
          <c:smooth val="0"/>
        </c:ser>
        <c:ser>
          <c:idx val="2"/>
          <c:order val="2"/>
          <c:tx>
            <c:strRef>
              <c:f>Gra02old!$G$5</c:f>
              <c:strCache>
                <c:ptCount val="1"/>
                <c:pt idx="0">
                  <c:v>2nd cycle général et technologique</c:v>
                </c:pt>
              </c:strCache>
            </c:strRef>
          </c:tx>
          <c:spPr>
            <a:ln w="25400">
              <a:solidFill>
                <a:srgbClr val="0080C0"/>
              </a:solidFill>
              <a:prstDash val="solid"/>
            </a:ln>
          </c:spPr>
          <c:marker>
            <c:symbol val="triangle"/>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Gra02old!$G$6:$G$38</c:f>
              <c:numCache>
                <c:formatCode>#,##0"   "</c:formatCode>
                <c:ptCount val="33"/>
                <c:pt idx="3">
                  <c:v>7817</c:v>
                </c:pt>
                <c:pt idx="4">
                  <c:v>7851</c:v>
                </c:pt>
                <c:pt idx="5">
                  <c:v>7459</c:v>
                </c:pt>
                <c:pt idx="6">
                  <c:v>7280</c:v>
                </c:pt>
                <c:pt idx="7">
                  <c:v>7098</c:v>
                </c:pt>
                <c:pt idx="8">
                  <c:v>7304</c:v>
                </c:pt>
                <c:pt idx="9">
                  <c:v>7347</c:v>
                </c:pt>
                <c:pt idx="10">
                  <c:v>7702</c:v>
                </c:pt>
                <c:pt idx="11">
                  <c:v>7941</c:v>
                </c:pt>
                <c:pt idx="12">
                  <c:v>8641</c:v>
                </c:pt>
                <c:pt idx="13">
                  <c:v>8972</c:v>
                </c:pt>
                <c:pt idx="14">
                  <c:v>9241</c:v>
                </c:pt>
                <c:pt idx="15">
                  <c:v>9512</c:v>
                </c:pt>
                <c:pt idx="16">
                  <c:v>9589</c:v>
                </c:pt>
                <c:pt idx="17">
                  <c:v>9841</c:v>
                </c:pt>
                <c:pt idx="18">
                  <c:v>9990</c:v>
                </c:pt>
                <c:pt idx="19">
                  <c:v>10325</c:v>
                </c:pt>
              </c:numCache>
            </c:numRef>
          </c:val>
          <c:smooth val="0"/>
        </c:ser>
        <c:ser>
          <c:idx val="3"/>
          <c:order val="3"/>
          <c:tx>
            <c:strRef>
              <c:f>Gra02old!$I$5</c:f>
              <c:strCache>
                <c:ptCount val="1"/>
                <c:pt idx="0">
                  <c:v>2nd cycle professionnel</c:v>
                </c:pt>
              </c:strCache>
            </c:strRef>
          </c:tx>
          <c:spPr>
            <a:ln w="25400">
              <a:solidFill>
                <a:srgbClr val="FFFF00"/>
              </a:solidFill>
              <a:prstDash val="solid"/>
            </a:ln>
          </c:spPr>
          <c:marker>
            <c:symbol val="x"/>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Gra02old!$I$6:$I$38</c:f>
              <c:numCache>
                <c:formatCode>#,##0"   "</c:formatCode>
                <c:ptCount val="33"/>
                <c:pt idx="3">
                  <c:v>7250</c:v>
                </c:pt>
                <c:pt idx="4">
                  <c:v>7247</c:v>
                </c:pt>
                <c:pt idx="5">
                  <c:v>7346</c:v>
                </c:pt>
                <c:pt idx="6">
                  <c:v>7233</c:v>
                </c:pt>
                <c:pt idx="7">
                  <c:v>7236</c:v>
                </c:pt>
                <c:pt idx="8">
                  <c:v>7833</c:v>
                </c:pt>
                <c:pt idx="9">
                  <c:v>8387</c:v>
                </c:pt>
                <c:pt idx="10">
                  <c:v>8914</c:v>
                </c:pt>
                <c:pt idx="11">
                  <c:v>8629</c:v>
                </c:pt>
                <c:pt idx="12">
                  <c:v>9608</c:v>
                </c:pt>
                <c:pt idx="13">
                  <c:v>10009</c:v>
                </c:pt>
                <c:pt idx="14">
                  <c:v>10158</c:v>
                </c:pt>
                <c:pt idx="15">
                  <c:v>10347</c:v>
                </c:pt>
                <c:pt idx="16">
                  <c:v>10300</c:v>
                </c:pt>
                <c:pt idx="17">
                  <c:v>10384</c:v>
                </c:pt>
                <c:pt idx="18">
                  <c:v>10411</c:v>
                </c:pt>
                <c:pt idx="19">
                  <c:v>10717</c:v>
                </c:pt>
              </c:numCache>
            </c:numRef>
          </c:val>
          <c:smooth val="0"/>
        </c:ser>
        <c:ser>
          <c:idx val="4"/>
          <c:order val="4"/>
          <c:tx>
            <c:strRef>
              <c:f>Gra02old!$P$5</c:f>
              <c:strCache>
                <c:ptCount val="1"/>
                <c:pt idx="0">
                  <c:v>2nd degré</c:v>
                </c:pt>
              </c:strCache>
            </c:strRef>
          </c:tx>
          <c:spPr>
            <a:ln w="25400">
              <a:solidFill>
                <a:srgbClr val="339933"/>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Gra02old!$P$6:$P$38</c:f>
              <c:numCache>
                <c:formatCode>#,##0"   "</c:formatCode>
                <c:ptCount val="33"/>
                <c:pt idx="19">
                  <c:v>9137</c:v>
                </c:pt>
                <c:pt idx="20">
                  <c:v>9308</c:v>
                </c:pt>
                <c:pt idx="21">
                  <c:v>9405</c:v>
                </c:pt>
                <c:pt idx="22">
                  <c:v>9503</c:v>
                </c:pt>
                <c:pt idx="23">
                  <c:v>9523</c:v>
                </c:pt>
                <c:pt idx="24">
                  <c:v>9528</c:v>
                </c:pt>
                <c:pt idx="25">
                  <c:v>9527</c:v>
                </c:pt>
                <c:pt idx="26">
                  <c:v>9680</c:v>
                </c:pt>
              </c:numCache>
            </c:numRef>
          </c:val>
          <c:smooth val="0"/>
        </c:ser>
        <c:ser>
          <c:idx val="5"/>
          <c:order val="5"/>
          <c:tx>
            <c:strRef>
              <c:f>Gra02old!$R$5</c:f>
              <c:strCache>
                <c:ptCount val="1"/>
                <c:pt idx="0">
                  <c:v>1er cycle</c:v>
                </c:pt>
              </c:strCache>
            </c:strRef>
          </c:tx>
          <c:spPr>
            <a:ln w="25400">
              <a:solidFill>
                <a:srgbClr val="FF00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Gra02old!$R$6:$R$38</c:f>
              <c:numCache>
                <c:formatCode>#,##0"   "</c:formatCode>
                <c:ptCount val="33"/>
                <c:pt idx="19">
                  <c:v>7961</c:v>
                </c:pt>
                <c:pt idx="20">
                  <c:v>8076</c:v>
                </c:pt>
                <c:pt idx="21">
                  <c:v>8122</c:v>
                </c:pt>
                <c:pt idx="22">
                  <c:v>8231</c:v>
                </c:pt>
                <c:pt idx="23">
                  <c:v>8393</c:v>
                </c:pt>
                <c:pt idx="24">
                  <c:v>8442</c:v>
                </c:pt>
                <c:pt idx="25">
                  <c:v>8499</c:v>
                </c:pt>
                <c:pt idx="26">
                  <c:v>8703</c:v>
                </c:pt>
              </c:numCache>
            </c:numRef>
          </c:val>
          <c:smooth val="0"/>
        </c:ser>
        <c:ser>
          <c:idx val="6"/>
          <c:order val="6"/>
          <c:tx>
            <c:strRef>
              <c:f>Gra02old!$T$5</c:f>
              <c:strCache>
                <c:ptCount val="1"/>
                <c:pt idx="0">
                  <c:v>2nd cycle général et technologique</c:v>
                </c:pt>
              </c:strCache>
            </c:strRef>
          </c:tx>
          <c:spPr>
            <a:ln w="25400">
              <a:solidFill>
                <a:srgbClr val="0080C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Gra02old!$T$6:$T$38</c:f>
              <c:numCache>
                <c:formatCode>#,##0"   "</c:formatCode>
                <c:ptCount val="33"/>
                <c:pt idx="19">
                  <c:v>11085</c:v>
                </c:pt>
                <c:pt idx="20">
                  <c:v>11255</c:v>
                </c:pt>
                <c:pt idx="21">
                  <c:v>11371</c:v>
                </c:pt>
                <c:pt idx="22">
                  <c:v>11266</c:v>
                </c:pt>
                <c:pt idx="23">
                  <c:v>11183</c:v>
                </c:pt>
                <c:pt idx="24">
                  <c:v>11163</c:v>
                </c:pt>
                <c:pt idx="25">
                  <c:v>11097</c:v>
                </c:pt>
                <c:pt idx="26">
                  <c:v>11279</c:v>
                </c:pt>
              </c:numCache>
            </c:numRef>
          </c:val>
          <c:smooth val="0"/>
        </c:ser>
        <c:ser>
          <c:idx val="7"/>
          <c:order val="7"/>
          <c:tx>
            <c:strRef>
              <c:f>Gra02old!$V$5</c:f>
              <c:strCache>
                <c:ptCount val="1"/>
                <c:pt idx="0">
                  <c:v>2nd cycle professionnel</c:v>
                </c:pt>
              </c:strCache>
            </c:strRef>
          </c:tx>
          <c:spPr>
            <a:ln w="25400">
              <a:solidFill>
                <a:srgbClr val="FFFF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Gra02old!$V$6:$V$38</c:f>
              <c:numCache>
                <c:formatCode>#,##0"   "</c:formatCode>
                <c:ptCount val="33"/>
                <c:pt idx="19">
                  <c:v>11092</c:v>
                </c:pt>
                <c:pt idx="20">
                  <c:v>11556</c:v>
                </c:pt>
                <c:pt idx="21">
                  <c:v>11915</c:v>
                </c:pt>
                <c:pt idx="22">
                  <c:v>11784</c:v>
                </c:pt>
                <c:pt idx="23">
                  <c:v>11677</c:v>
                </c:pt>
                <c:pt idx="24">
                  <c:v>11468</c:v>
                </c:pt>
                <c:pt idx="25">
                  <c:v>11356</c:v>
                </c:pt>
                <c:pt idx="26">
                  <c:v>11344</c:v>
                </c:pt>
              </c:numCache>
            </c:numRef>
          </c:val>
          <c:smooth val="0"/>
        </c:ser>
        <c:ser>
          <c:idx val="8"/>
          <c:order val="8"/>
          <c:tx>
            <c:strRef>
              <c:f>Gra02old!$AE$5</c:f>
              <c:strCache>
                <c:ptCount val="1"/>
                <c:pt idx="0">
                  <c:v>2nd degré</c:v>
                </c:pt>
              </c:strCache>
            </c:strRef>
          </c:tx>
          <c:spPr>
            <a:ln w="25400">
              <a:solidFill>
                <a:srgbClr val="339933"/>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Gra02old!$AE$6:$AE$38</c:f>
              <c:numCache>
                <c:formatCode>#,##0"   "</c:formatCode>
                <c:ptCount val="33"/>
                <c:pt idx="26">
                  <c:v>9529</c:v>
                </c:pt>
                <c:pt idx="27">
                  <c:v>9507</c:v>
                </c:pt>
                <c:pt idx="28">
                  <c:v>9649</c:v>
                </c:pt>
                <c:pt idx="29">
                  <c:v>9894</c:v>
                </c:pt>
                <c:pt idx="30">
                  <c:v>9974</c:v>
                </c:pt>
                <c:pt idx="31">
                  <c:v>9747</c:v>
                </c:pt>
                <c:pt idx="32">
                  <c:v>9485</c:v>
                </c:pt>
              </c:numCache>
            </c:numRef>
          </c:val>
          <c:smooth val="0"/>
        </c:ser>
        <c:ser>
          <c:idx val="9"/>
          <c:order val="9"/>
          <c:tx>
            <c:strRef>
              <c:f>Gra02old!$AG$5</c:f>
              <c:strCache>
                <c:ptCount val="1"/>
                <c:pt idx="0">
                  <c:v>1er cycle</c:v>
                </c:pt>
              </c:strCache>
            </c:strRef>
          </c:tx>
          <c:spPr>
            <a:ln w="25400">
              <a:solidFill>
                <a:srgbClr val="FF00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Gra02old!$AG$6:$AG$38</c:f>
              <c:numCache>
                <c:formatCode>#,##0"   "</c:formatCode>
                <c:ptCount val="33"/>
                <c:pt idx="26">
                  <c:v>8597</c:v>
                </c:pt>
                <c:pt idx="27">
                  <c:v>8405</c:v>
                </c:pt>
                <c:pt idx="28">
                  <c:v>8402</c:v>
                </c:pt>
                <c:pt idx="29">
                  <c:v>8489</c:v>
                </c:pt>
                <c:pt idx="30">
                  <c:v>8641</c:v>
                </c:pt>
                <c:pt idx="31">
                  <c:v>8564</c:v>
                </c:pt>
                <c:pt idx="32">
                  <c:v>8315</c:v>
                </c:pt>
              </c:numCache>
            </c:numRef>
          </c:val>
          <c:smooth val="0"/>
        </c:ser>
        <c:ser>
          <c:idx val="10"/>
          <c:order val="10"/>
          <c:tx>
            <c:strRef>
              <c:f>Gra02old!$AI$5</c:f>
              <c:strCache>
                <c:ptCount val="1"/>
                <c:pt idx="0">
                  <c:v>2nd cycle général et technologique</c:v>
                </c:pt>
              </c:strCache>
            </c:strRef>
          </c:tx>
          <c:spPr>
            <a:ln w="25400">
              <a:solidFill>
                <a:srgbClr val="0080C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Gra02old!$AI$6:$AI$38</c:f>
              <c:numCache>
                <c:formatCode>#,##0"   "</c:formatCode>
                <c:ptCount val="33"/>
                <c:pt idx="26">
                  <c:v>10839</c:v>
                </c:pt>
                <c:pt idx="27">
                  <c:v>11080</c:v>
                </c:pt>
                <c:pt idx="28">
                  <c:v>11473</c:v>
                </c:pt>
                <c:pt idx="29">
                  <c:v>11915</c:v>
                </c:pt>
                <c:pt idx="30">
                  <c:v>11921</c:v>
                </c:pt>
                <c:pt idx="31">
                  <c:v>11507</c:v>
                </c:pt>
                <c:pt idx="32">
                  <c:v>11106</c:v>
                </c:pt>
              </c:numCache>
            </c:numRef>
          </c:val>
          <c:smooth val="0"/>
        </c:ser>
        <c:ser>
          <c:idx val="11"/>
          <c:order val="11"/>
          <c:tx>
            <c:strRef>
              <c:f>Gra02old!$AK$5</c:f>
              <c:strCache>
                <c:ptCount val="1"/>
                <c:pt idx="0">
                  <c:v>2nd cycle professionnel</c:v>
                </c:pt>
              </c:strCache>
            </c:strRef>
          </c:tx>
          <c:spPr>
            <a:ln w="25400">
              <a:solidFill>
                <a:srgbClr val="FFFF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Gra02old!$AK$6:$AK$38</c:f>
              <c:numCache>
                <c:formatCode>#,##0"   "</c:formatCode>
                <c:ptCount val="33"/>
                <c:pt idx="26">
                  <c:v>11536</c:v>
                </c:pt>
                <c:pt idx="27">
                  <c:v>11595</c:v>
                </c:pt>
                <c:pt idx="28">
                  <c:v>11948</c:v>
                </c:pt>
                <c:pt idx="29">
                  <c:v>12366</c:v>
                </c:pt>
                <c:pt idx="30">
                  <c:v>12255</c:v>
                </c:pt>
                <c:pt idx="31">
                  <c:v>11870</c:v>
                </c:pt>
                <c:pt idx="32">
                  <c:v>12048</c:v>
                </c:pt>
              </c:numCache>
            </c:numRef>
          </c:val>
          <c:smooth val="0"/>
        </c:ser>
        <c:dLbls>
          <c:showLegendKey val="0"/>
          <c:showVal val="0"/>
          <c:showCatName val="0"/>
          <c:showSerName val="0"/>
          <c:showPercent val="0"/>
          <c:showBubbleSize val="0"/>
        </c:dLbls>
        <c:marker val="1"/>
        <c:smooth val="0"/>
        <c:axId val="108316544"/>
        <c:axId val="108326912"/>
      </c:lineChart>
      <c:catAx>
        <c:axId val="108316544"/>
        <c:scaling>
          <c:orientation val="minMax"/>
        </c:scaling>
        <c:delete val="0"/>
        <c:axPos val="b"/>
        <c:title>
          <c:tx>
            <c:rich>
              <a:bodyPr/>
              <a:lstStyle/>
              <a:p>
                <a:pPr>
                  <a:defRPr sz="800" b="0" i="0" u="none" strike="noStrike" baseline="0">
                    <a:solidFill>
                      <a:schemeClr val="accent1"/>
                    </a:solidFill>
                    <a:latin typeface="CG Times (W1)"/>
                    <a:ea typeface="CG Times (W1)"/>
                    <a:cs typeface="CG Times (W1)"/>
                  </a:defRPr>
                </a:pPr>
                <a:r>
                  <a:rPr lang="fr-FR">
                    <a:solidFill>
                      <a:schemeClr val="accent1"/>
                    </a:solidFill>
                  </a:rPr>
                  <a:t>Euros 2013</a:t>
                </a:r>
              </a:p>
            </c:rich>
          </c:tx>
          <c:layout>
            <c:manualLayout>
              <c:xMode val="edge"/>
              <c:yMode val="edge"/>
              <c:x val="8.1989388423221288E-2"/>
              <c:y val="1.1600931373420309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08326912"/>
        <c:crossesAt val="3000"/>
        <c:auto val="1"/>
        <c:lblAlgn val="ctr"/>
        <c:lblOffset val="100"/>
        <c:tickLblSkip val="5"/>
        <c:tickMarkSkip val="1"/>
        <c:noMultiLvlLbl val="0"/>
      </c:catAx>
      <c:valAx>
        <c:axId val="108326912"/>
        <c:scaling>
          <c:orientation val="minMax"/>
          <c:max val="13000"/>
          <c:min val="3000"/>
        </c:scaling>
        <c:delete val="0"/>
        <c:axPos val="l"/>
        <c:majorGridlines>
          <c:spPr>
            <a:ln w="12700">
              <a:solidFill>
                <a:srgbClr val="C0C0C0"/>
              </a:solidFill>
              <a:prstDash val="solid"/>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8316544"/>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dPt>
          <c:dPt>
            <c:idx val="1"/>
            <c:bubble3D val="0"/>
            <c:spPr>
              <a:solidFill>
                <a:srgbClr val="FFCC99"/>
              </a:solidFill>
              <a:ln>
                <a:solidFill>
                  <a:schemeClr val="tx1">
                    <a:lumMod val="75000"/>
                    <a:lumOff val="25000"/>
                  </a:schemeClr>
                </a:solidFill>
              </a:ln>
            </c:spPr>
          </c:dPt>
          <c:dPt>
            <c:idx val="2"/>
            <c:bubble3D val="0"/>
            <c:spPr>
              <a:solidFill>
                <a:srgbClr val="FFFF99"/>
              </a:solidFill>
              <a:ln>
                <a:solidFill>
                  <a:schemeClr val="tx1">
                    <a:lumMod val="75000"/>
                    <a:lumOff val="25000"/>
                  </a:schemeClr>
                </a:solidFill>
              </a:ln>
            </c:spPr>
          </c:dPt>
          <c:dPt>
            <c:idx val="3"/>
            <c:bubble3D val="0"/>
            <c:spPr>
              <a:solidFill>
                <a:srgbClr val="CCECFF"/>
              </a:solidFill>
              <a:ln>
                <a:solidFill>
                  <a:schemeClr val="tx1">
                    <a:lumMod val="75000"/>
                    <a:lumOff val="25000"/>
                  </a:schemeClr>
                </a:solidFill>
              </a:ln>
            </c:spPr>
          </c:dPt>
          <c:dLbls>
            <c:txPr>
              <a:bodyPr/>
              <a:lstStyle/>
              <a:p>
                <a:pPr>
                  <a:defRPr sz="10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dLbls>
          <c:cat>
            <c:strRef>
              <c:f>'Figure 10.2'!$A$21:$A$24</c:f>
              <c:strCache>
                <c:ptCount val="4"/>
                <c:pt idx="0">
                  <c:v>Rémunérations des personnels enseignants</c:v>
                </c:pt>
                <c:pt idx="1">
                  <c:v>Rémunérations des personnels non enseignants</c:v>
                </c:pt>
                <c:pt idx="2">
                  <c:v>Fonctionnement</c:v>
                </c:pt>
                <c:pt idx="3">
                  <c:v>Investissement</c:v>
                </c:pt>
              </c:strCache>
            </c:strRef>
          </c:cat>
          <c:val>
            <c:numRef>
              <c:f>'Figure 10.2'!$C$21:$C$24</c:f>
              <c:numCache>
                <c:formatCode>0.0%</c:formatCode>
                <c:ptCount val="4"/>
                <c:pt idx="0">
                  <c:v>0.55575339692768133</c:v>
                </c:pt>
                <c:pt idx="1">
                  <c:v>0.2060243699606937</c:v>
                </c:pt>
                <c:pt idx="2">
                  <c:v>0.15860489981747836</c:v>
                </c:pt>
                <c:pt idx="3">
                  <c:v>7.9617333294146636E-2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42715478059E-2"/>
          <c:y val="5.8004640371229703E-2"/>
          <c:w val="0.86442368059727037"/>
          <c:h val="0.86495893719806771"/>
        </c:manualLayout>
      </c:layout>
      <c:lineChart>
        <c:grouping val="standard"/>
        <c:varyColors val="0"/>
        <c:ser>
          <c:idx val="0"/>
          <c:order val="0"/>
          <c:tx>
            <c:strRef>
              <c:f>'Figure 10.3'!$B$36</c:f>
              <c:strCache>
                <c:ptCount val="1"/>
                <c:pt idx="0">
                  <c:v>Dépense moyenne pour un élève du 2nd degré</c:v>
                </c:pt>
              </c:strCache>
            </c:strRef>
          </c:tx>
          <c:spPr>
            <a:ln w="28575">
              <a:solidFill>
                <a:srgbClr val="FF0000"/>
              </a:solidFill>
              <a:prstDash val="solid"/>
            </a:ln>
          </c:spPr>
          <c:marker>
            <c:symbol val="diamond"/>
            <c:size val="5"/>
            <c:spPr>
              <a:noFill/>
              <a:ln w="9525">
                <a:noFill/>
              </a:ln>
            </c:spPr>
          </c:marker>
          <c:cat>
            <c:strRef>
              <c:f>'Figure 10.3'!$A$37:$A$75</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10.3'!$B$37:$B$75</c:f>
              <c:numCache>
                <c:formatCode>#,##0"   "</c:formatCode>
                <c:ptCount val="39"/>
                <c:pt idx="0">
                  <c:v>5970</c:v>
                </c:pt>
                <c:pt idx="1">
                  <c:v>6130</c:v>
                </c:pt>
                <c:pt idx="2">
                  <c:v>6410</c:v>
                </c:pt>
                <c:pt idx="3">
                  <c:v>6400</c:v>
                </c:pt>
                <c:pt idx="4">
                  <c:v>6400</c:v>
                </c:pt>
                <c:pt idx="5">
                  <c:v>6380</c:v>
                </c:pt>
                <c:pt idx="6">
                  <c:v>6370</c:v>
                </c:pt>
                <c:pt idx="7">
                  <c:v>6410</c:v>
                </c:pt>
                <c:pt idx="8">
                  <c:v>6590</c:v>
                </c:pt>
                <c:pt idx="9">
                  <c:v>6840</c:v>
                </c:pt>
                <c:pt idx="10">
                  <c:v>7170</c:v>
                </c:pt>
                <c:pt idx="11">
                  <c:v>7440</c:v>
                </c:pt>
                <c:pt idx="12">
                  <c:v>7860</c:v>
                </c:pt>
                <c:pt idx="13">
                  <c:v>8080</c:v>
                </c:pt>
                <c:pt idx="14">
                  <c:v>8230</c:v>
                </c:pt>
                <c:pt idx="15">
                  <c:v>8440</c:v>
                </c:pt>
                <c:pt idx="16">
                  <c:v>8570</c:v>
                </c:pt>
                <c:pt idx="17">
                  <c:v>8750</c:v>
                </c:pt>
                <c:pt idx="18">
                  <c:v>8950</c:v>
                </c:pt>
                <c:pt idx="19">
                  <c:v>9240</c:v>
                </c:pt>
                <c:pt idx="20">
                  <c:v>9410</c:v>
                </c:pt>
                <c:pt idx="21">
                  <c:v>9500</c:v>
                </c:pt>
                <c:pt idx="22">
                  <c:v>9600</c:v>
                </c:pt>
                <c:pt idx="23">
                  <c:v>9630</c:v>
                </c:pt>
                <c:pt idx="24">
                  <c:v>9630</c:v>
                </c:pt>
                <c:pt idx="25">
                  <c:v>9630</c:v>
                </c:pt>
                <c:pt idx="26">
                  <c:v>9790</c:v>
                </c:pt>
                <c:pt idx="27">
                  <c:v>9750</c:v>
                </c:pt>
                <c:pt idx="28">
                  <c:v>9900</c:v>
                </c:pt>
                <c:pt idx="29">
                  <c:v>10160</c:v>
                </c:pt>
                <c:pt idx="30">
                  <c:v>10200</c:v>
                </c:pt>
                <c:pt idx="31">
                  <c:v>9960</c:v>
                </c:pt>
                <c:pt idx="32">
                  <c:v>9820</c:v>
                </c:pt>
                <c:pt idx="33">
                  <c:v>9800</c:v>
                </c:pt>
                <c:pt idx="34">
                  <c:v>9840</c:v>
                </c:pt>
                <c:pt idx="35">
                  <c:v>9790</c:v>
                </c:pt>
                <c:pt idx="36">
                  <c:v>9800</c:v>
                </c:pt>
                <c:pt idx="37">
                  <c:v>9900</c:v>
                </c:pt>
                <c:pt idx="38">
                  <c:v>9930</c:v>
                </c:pt>
              </c:numCache>
            </c:numRef>
          </c:val>
          <c:smooth val="0"/>
        </c:ser>
        <c:ser>
          <c:idx val="1"/>
          <c:order val="1"/>
          <c:tx>
            <c:strRef>
              <c:f>'Figure 10.3'!$C$36</c:f>
              <c:strCache>
                <c:ptCount val="1"/>
                <c:pt idx="0">
                  <c:v>Dépense moyenne pour un élève au collège</c:v>
                </c:pt>
              </c:strCache>
            </c:strRef>
          </c:tx>
          <c:spPr>
            <a:ln w="28575">
              <a:solidFill>
                <a:srgbClr val="FFFF00"/>
              </a:solidFill>
              <a:prstDash val="solid"/>
            </a:ln>
          </c:spPr>
          <c:marker>
            <c:symbol val="square"/>
            <c:size val="5"/>
            <c:spPr>
              <a:noFill/>
              <a:ln w="9525">
                <a:noFill/>
              </a:ln>
            </c:spPr>
          </c:marker>
          <c:cat>
            <c:strRef>
              <c:f>'Figure 10.3'!$A$37:$A$75</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10.3'!$C$37:$C$75</c:f>
              <c:numCache>
                <c:formatCode>#,##0"   "</c:formatCode>
                <c:ptCount val="39"/>
                <c:pt idx="3">
                  <c:v>5490</c:v>
                </c:pt>
                <c:pt idx="4">
                  <c:v>5460</c:v>
                </c:pt>
                <c:pt idx="5">
                  <c:v>5520</c:v>
                </c:pt>
                <c:pt idx="6">
                  <c:v>5570</c:v>
                </c:pt>
                <c:pt idx="7">
                  <c:v>5680</c:v>
                </c:pt>
                <c:pt idx="8">
                  <c:v>5740</c:v>
                </c:pt>
                <c:pt idx="9">
                  <c:v>6010</c:v>
                </c:pt>
                <c:pt idx="10">
                  <c:v>6240</c:v>
                </c:pt>
                <c:pt idx="11">
                  <c:v>6630</c:v>
                </c:pt>
                <c:pt idx="12">
                  <c:v>6800</c:v>
                </c:pt>
                <c:pt idx="13">
                  <c:v>6940</c:v>
                </c:pt>
                <c:pt idx="14">
                  <c:v>7040</c:v>
                </c:pt>
                <c:pt idx="15">
                  <c:v>7220</c:v>
                </c:pt>
                <c:pt idx="16">
                  <c:v>7390</c:v>
                </c:pt>
                <c:pt idx="17">
                  <c:v>7520</c:v>
                </c:pt>
                <c:pt idx="18">
                  <c:v>7760</c:v>
                </c:pt>
                <c:pt idx="19">
                  <c:v>8010</c:v>
                </c:pt>
                <c:pt idx="20">
                  <c:v>8130</c:v>
                </c:pt>
                <c:pt idx="21">
                  <c:v>8170</c:v>
                </c:pt>
                <c:pt idx="22">
                  <c:v>8280</c:v>
                </c:pt>
                <c:pt idx="23">
                  <c:v>8450</c:v>
                </c:pt>
                <c:pt idx="24">
                  <c:v>8500</c:v>
                </c:pt>
                <c:pt idx="25">
                  <c:v>8560</c:v>
                </c:pt>
                <c:pt idx="26">
                  <c:v>8760</c:v>
                </c:pt>
                <c:pt idx="27">
                  <c:v>8580</c:v>
                </c:pt>
                <c:pt idx="28">
                  <c:v>8560</c:v>
                </c:pt>
                <c:pt idx="29">
                  <c:v>8670</c:v>
                </c:pt>
                <c:pt idx="30">
                  <c:v>8780</c:v>
                </c:pt>
                <c:pt idx="31">
                  <c:v>8700</c:v>
                </c:pt>
                <c:pt idx="32">
                  <c:v>8610</c:v>
                </c:pt>
                <c:pt idx="33">
                  <c:v>8560</c:v>
                </c:pt>
                <c:pt idx="34">
                  <c:v>8630</c:v>
                </c:pt>
                <c:pt idx="35">
                  <c:v>8590</c:v>
                </c:pt>
                <c:pt idx="36">
                  <c:v>8610</c:v>
                </c:pt>
                <c:pt idx="37">
                  <c:v>8770</c:v>
                </c:pt>
                <c:pt idx="38">
                  <c:v>8780</c:v>
                </c:pt>
              </c:numCache>
            </c:numRef>
          </c:val>
          <c:smooth val="0"/>
        </c:ser>
        <c:ser>
          <c:idx val="2"/>
          <c:order val="2"/>
          <c:tx>
            <c:strRef>
              <c:f>'Figure 10.3'!$D$36</c:f>
              <c:strCache>
                <c:ptCount val="1"/>
                <c:pt idx="0">
                  <c:v>Dépense moyenne pour un élève en lycée général et technologique</c:v>
                </c:pt>
              </c:strCache>
            </c:strRef>
          </c:tx>
          <c:spPr>
            <a:ln w="28575">
              <a:solidFill>
                <a:srgbClr val="FFC000"/>
              </a:solidFill>
              <a:prstDash val="solid"/>
            </a:ln>
          </c:spPr>
          <c:marker>
            <c:symbol val="triangle"/>
            <c:size val="5"/>
            <c:spPr>
              <a:noFill/>
              <a:ln w="9525">
                <a:noFill/>
              </a:ln>
            </c:spPr>
          </c:marker>
          <c:cat>
            <c:strRef>
              <c:f>'Figure 10.3'!$A$37:$A$75</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10.3'!$D$37:$D$75</c:f>
              <c:numCache>
                <c:formatCode>#,##0"   "</c:formatCode>
                <c:ptCount val="39"/>
                <c:pt idx="3">
                  <c:v>8210</c:v>
                </c:pt>
                <c:pt idx="4">
                  <c:v>8250</c:v>
                </c:pt>
                <c:pt idx="5">
                  <c:v>7840</c:v>
                </c:pt>
                <c:pt idx="6">
                  <c:v>7650</c:v>
                </c:pt>
                <c:pt idx="7">
                  <c:v>7460</c:v>
                </c:pt>
                <c:pt idx="8">
                  <c:v>7680</c:v>
                </c:pt>
                <c:pt idx="9">
                  <c:v>7720</c:v>
                </c:pt>
                <c:pt idx="10">
                  <c:v>8100</c:v>
                </c:pt>
                <c:pt idx="11">
                  <c:v>8350</c:v>
                </c:pt>
                <c:pt idx="12">
                  <c:v>9090</c:v>
                </c:pt>
                <c:pt idx="13">
                  <c:v>9440</c:v>
                </c:pt>
                <c:pt idx="14">
                  <c:v>9720</c:v>
                </c:pt>
                <c:pt idx="15">
                  <c:v>10010</c:v>
                </c:pt>
                <c:pt idx="16">
                  <c:v>10090</c:v>
                </c:pt>
                <c:pt idx="17">
                  <c:v>10360</c:v>
                </c:pt>
                <c:pt idx="18">
                  <c:v>10520</c:v>
                </c:pt>
                <c:pt idx="19">
                  <c:v>10870</c:v>
                </c:pt>
                <c:pt idx="20">
                  <c:v>11040</c:v>
                </c:pt>
                <c:pt idx="21">
                  <c:v>11150</c:v>
                </c:pt>
                <c:pt idx="22">
                  <c:v>11050</c:v>
                </c:pt>
                <c:pt idx="23">
                  <c:v>10970</c:v>
                </c:pt>
                <c:pt idx="24">
                  <c:v>10950</c:v>
                </c:pt>
                <c:pt idx="25">
                  <c:v>10880</c:v>
                </c:pt>
                <c:pt idx="26">
                  <c:v>11060</c:v>
                </c:pt>
                <c:pt idx="27">
                  <c:v>11280</c:v>
                </c:pt>
                <c:pt idx="28">
                  <c:v>11700</c:v>
                </c:pt>
                <c:pt idx="29">
                  <c:v>12150</c:v>
                </c:pt>
                <c:pt idx="30">
                  <c:v>12120</c:v>
                </c:pt>
                <c:pt idx="31">
                  <c:v>11670</c:v>
                </c:pt>
                <c:pt idx="32">
                  <c:v>11500</c:v>
                </c:pt>
                <c:pt idx="33">
                  <c:v>11440</c:v>
                </c:pt>
                <c:pt idx="34">
                  <c:v>11390</c:v>
                </c:pt>
                <c:pt idx="35">
                  <c:v>11180</c:v>
                </c:pt>
                <c:pt idx="36">
                  <c:v>11100</c:v>
                </c:pt>
                <c:pt idx="37">
                  <c:v>11060</c:v>
                </c:pt>
                <c:pt idx="38">
                  <c:v>11090</c:v>
                </c:pt>
              </c:numCache>
            </c:numRef>
          </c:val>
          <c:smooth val="0"/>
        </c:ser>
        <c:ser>
          <c:idx val="3"/>
          <c:order val="3"/>
          <c:tx>
            <c:strRef>
              <c:f>'Figure 10.3'!$E$36</c:f>
              <c:strCache>
                <c:ptCount val="1"/>
                <c:pt idx="0">
                  <c:v>Dépense moyenne pour un élève en lycée professionnel</c:v>
                </c:pt>
              </c:strCache>
            </c:strRef>
          </c:tx>
          <c:spPr>
            <a:ln w="28575">
              <a:solidFill>
                <a:srgbClr val="CC6600"/>
              </a:solidFill>
              <a:prstDash val="solid"/>
            </a:ln>
          </c:spPr>
          <c:marker>
            <c:symbol val="none"/>
          </c:marker>
          <c:cat>
            <c:strRef>
              <c:f>'Figure 10.3'!$A$37:$A$75</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10.3'!$E$37:$E$75</c:f>
              <c:numCache>
                <c:formatCode>#,##0"   "</c:formatCode>
                <c:ptCount val="39"/>
                <c:pt idx="3">
                  <c:v>8020</c:v>
                </c:pt>
                <c:pt idx="4">
                  <c:v>8010</c:v>
                </c:pt>
                <c:pt idx="5">
                  <c:v>8120</c:v>
                </c:pt>
                <c:pt idx="6">
                  <c:v>8000</c:v>
                </c:pt>
                <c:pt idx="7">
                  <c:v>8010</c:v>
                </c:pt>
                <c:pt idx="8">
                  <c:v>8670</c:v>
                </c:pt>
                <c:pt idx="9">
                  <c:v>9280</c:v>
                </c:pt>
                <c:pt idx="10">
                  <c:v>9870</c:v>
                </c:pt>
                <c:pt idx="11">
                  <c:v>9550</c:v>
                </c:pt>
                <c:pt idx="12">
                  <c:v>10640</c:v>
                </c:pt>
                <c:pt idx="13">
                  <c:v>11080</c:v>
                </c:pt>
                <c:pt idx="14">
                  <c:v>11250</c:v>
                </c:pt>
                <c:pt idx="15">
                  <c:v>11460</c:v>
                </c:pt>
                <c:pt idx="16">
                  <c:v>11410</c:v>
                </c:pt>
                <c:pt idx="17">
                  <c:v>11510</c:v>
                </c:pt>
                <c:pt idx="18">
                  <c:v>11540</c:v>
                </c:pt>
                <c:pt idx="19">
                  <c:v>11880</c:v>
                </c:pt>
                <c:pt idx="20">
                  <c:v>12370</c:v>
                </c:pt>
                <c:pt idx="21">
                  <c:v>12760</c:v>
                </c:pt>
                <c:pt idx="22">
                  <c:v>12620</c:v>
                </c:pt>
                <c:pt idx="23">
                  <c:v>12500</c:v>
                </c:pt>
                <c:pt idx="24">
                  <c:v>12280</c:v>
                </c:pt>
                <c:pt idx="25">
                  <c:v>12160</c:v>
                </c:pt>
                <c:pt idx="26">
                  <c:v>12150</c:v>
                </c:pt>
                <c:pt idx="27">
                  <c:v>12200</c:v>
                </c:pt>
                <c:pt idx="28">
                  <c:v>12580</c:v>
                </c:pt>
                <c:pt idx="29">
                  <c:v>13020</c:v>
                </c:pt>
                <c:pt idx="30">
                  <c:v>12880</c:v>
                </c:pt>
                <c:pt idx="31">
                  <c:v>12470</c:v>
                </c:pt>
                <c:pt idx="32">
                  <c:v>12470</c:v>
                </c:pt>
                <c:pt idx="33">
                  <c:v>12490</c:v>
                </c:pt>
                <c:pt idx="34">
                  <c:v>12470</c:v>
                </c:pt>
                <c:pt idx="35">
                  <c:v>12480</c:v>
                </c:pt>
                <c:pt idx="36">
                  <c:v>12460</c:v>
                </c:pt>
                <c:pt idx="37">
                  <c:v>12630</c:v>
                </c:pt>
                <c:pt idx="38">
                  <c:v>12810</c:v>
                </c:pt>
              </c:numCache>
            </c:numRef>
          </c:val>
          <c:smooth val="0"/>
        </c:ser>
        <c:dLbls>
          <c:showLegendKey val="0"/>
          <c:showVal val="0"/>
          <c:showCatName val="0"/>
          <c:showSerName val="0"/>
          <c:showPercent val="0"/>
          <c:showBubbleSize val="0"/>
        </c:dLbls>
        <c:marker val="1"/>
        <c:smooth val="0"/>
        <c:axId val="114146304"/>
        <c:axId val="114156672"/>
      </c:lineChart>
      <c:catAx>
        <c:axId val="114146304"/>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2018</a:t>
                </a:r>
              </a:p>
            </c:rich>
          </c:tx>
          <c:layout>
            <c:manualLayout>
              <c:xMode val="edge"/>
              <c:yMode val="edge"/>
              <c:x val="3.9371357119172889E-2"/>
              <c:y val="9.4786729857819912E-3"/>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14156672"/>
        <c:crossesAt val="3000"/>
        <c:auto val="1"/>
        <c:lblAlgn val="ctr"/>
        <c:lblOffset val="100"/>
        <c:tickLblSkip val="5"/>
        <c:tickMarkSkip val="1"/>
        <c:noMultiLvlLbl val="0"/>
      </c:catAx>
      <c:valAx>
        <c:axId val="114156672"/>
        <c:scaling>
          <c:orientation val="minMax"/>
          <c:max val="13100"/>
          <c:min val="3000"/>
        </c:scaling>
        <c:delete val="0"/>
        <c:axPos val="l"/>
        <c:majorGridlines>
          <c:spPr>
            <a:ln w="12700">
              <a:solidFill>
                <a:srgbClr val="C0C0C0"/>
              </a:solidFill>
              <a:prstDash val="dash"/>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4146304"/>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5565389037114"/>
          <c:y val="4.8831334562711359E-3"/>
          <c:w val="0.77351706036745405"/>
          <c:h val="0.95956679099323106"/>
        </c:manualLayout>
      </c:layout>
      <c:barChart>
        <c:barDir val="bar"/>
        <c:grouping val="clustered"/>
        <c:varyColors val="0"/>
        <c:ser>
          <c:idx val="0"/>
          <c:order val="0"/>
          <c:spPr>
            <a:solidFill>
              <a:schemeClr val="accent1">
                <a:lumMod val="75000"/>
              </a:schemeClr>
            </a:solidFill>
            <a:ln w="12700">
              <a:solidFill>
                <a:srgbClr val="000000"/>
              </a:solidFill>
              <a:prstDash val="solid"/>
            </a:ln>
          </c:spPr>
          <c:invertIfNegative val="0"/>
          <c:dPt>
            <c:idx val="1"/>
            <c:invertIfNegative val="0"/>
            <c:bubble3D val="0"/>
          </c:dPt>
          <c:dPt>
            <c:idx val="2"/>
            <c:invertIfNegative val="0"/>
            <c:bubble3D val="0"/>
          </c:dPt>
          <c:dPt>
            <c:idx val="3"/>
            <c:invertIfNegative val="0"/>
            <c:bubble3D val="0"/>
            <c:spPr>
              <a:solidFill>
                <a:srgbClr val="92D050"/>
              </a:solidFill>
              <a:ln w="12700">
                <a:solidFill>
                  <a:srgbClr val="000000"/>
                </a:solidFill>
                <a:prstDash val="solid"/>
              </a:ln>
            </c:spPr>
          </c:dPt>
          <c:dPt>
            <c:idx val="7"/>
            <c:invertIfNegative val="0"/>
            <c:bubble3D val="0"/>
            <c:spPr>
              <a:solidFill>
                <a:schemeClr val="accent1">
                  <a:lumMod val="75000"/>
                </a:schemeClr>
              </a:solidFill>
              <a:ln w="12700">
                <a:solidFill>
                  <a:schemeClr val="tx1"/>
                </a:solidFill>
                <a:prstDash val="solid"/>
              </a:ln>
            </c:spPr>
          </c:dPt>
          <c:dPt>
            <c:idx val="8"/>
            <c:invertIfNegative val="0"/>
            <c:bubble3D val="0"/>
          </c:dPt>
          <c:dPt>
            <c:idx val="9"/>
            <c:invertIfNegative val="0"/>
            <c:bubble3D val="0"/>
            <c:spPr>
              <a:solidFill>
                <a:srgbClr val="C00000"/>
              </a:solidFill>
              <a:ln w="12700">
                <a:solidFill>
                  <a:srgbClr val="000000"/>
                </a:solidFill>
                <a:prstDash val="solid"/>
              </a:ln>
            </c:spPr>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10.4'!$A$31:$A$44</c:f>
              <c:strCache>
                <c:ptCount val="14"/>
                <c:pt idx="0">
                  <c:v>Italie</c:v>
                </c:pt>
                <c:pt idx="1">
                  <c:v>Espagne</c:v>
                </c:pt>
                <c:pt idx="2">
                  <c:v>Irlande</c:v>
                </c:pt>
                <c:pt idx="3">
                  <c:v>moyenne OCDE</c:v>
                </c:pt>
                <c:pt idx="4">
                  <c:v>Finlande</c:v>
                </c:pt>
                <c:pt idx="5">
                  <c:v>Royaume-Uni</c:v>
                </c:pt>
                <c:pt idx="6">
                  <c:v>Japon </c:v>
                </c:pt>
                <c:pt idx="7">
                  <c:v>Australie</c:v>
                </c:pt>
                <c:pt idx="8">
                  <c:v>Suède</c:v>
                </c:pt>
                <c:pt idx="9">
                  <c:v>France</c:v>
                </c:pt>
                <c:pt idx="10">
                  <c:v>Allemagne</c:v>
                </c:pt>
                <c:pt idx="11">
                  <c:v>Pays-Bas</c:v>
                </c:pt>
                <c:pt idx="12">
                  <c:v>États-Unis</c:v>
                </c:pt>
                <c:pt idx="13">
                  <c:v>Norvège</c:v>
                </c:pt>
              </c:strCache>
            </c:strRef>
          </c:cat>
          <c:val>
            <c:numRef>
              <c:f>'Figure 10.4'!$B$31:$B$44</c:f>
              <c:numCache>
                <c:formatCode>#,##0_ ;\-#,##0\ </c:formatCode>
                <c:ptCount val="14"/>
                <c:pt idx="0">
                  <c:v>9190</c:v>
                </c:pt>
                <c:pt idx="1">
                  <c:v>9500</c:v>
                </c:pt>
                <c:pt idx="2">
                  <c:v>9950</c:v>
                </c:pt>
                <c:pt idx="3">
                  <c:v>9970</c:v>
                </c:pt>
                <c:pt idx="4">
                  <c:v>10430</c:v>
                </c:pt>
                <c:pt idx="5">
                  <c:v>10960</c:v>
                </c:pt>
                <c:pt idx="6">
                  <c:v>11220</c:v>
                </c:pt>
                <c:pt idx="7">
                  <c:v>11650</c:v>
                </c:pt>
                <c:pt idx="8">
                  <c:v>11890</c:v>
                </c:pt>
                <c:pt idx="9">
                  <c:v>12100</c:v>
                </c:pt>
                <c:pt idx="10">
                  <c:v>12270</c:v>
                </c:pt>
                <c:pt idx="11">
                  <c:v>13000</c:v>
                </c:pt>
                <c:pt idx="12">
                  <c:v>13840</c:v>
                </c:pt>
                <c:pt idx="13">
                  <c:v>14860</c:v>
                </c:pt>
              </c:numCache>
            </c:numRef>
          </c:val>
        </c:ser>
        <c:dLbls>
          <c:showLegendKey val="0"/>
          <c:showVal val="0"/>
          <c:showCatName val="0"/>
          <c:showSerName val="0"/>
          <c:showPercent val="0"/>
          <c:showBubbleSize val="0"/>
        </c:dLbls>
        <c:gapWidth val="100"/>
        <c:axId val="115725440"/>
        <c:axId val="115726976"/>
      </c:barChart>
      <c:catAx>
        <c:axId val="115725440"/>
        <c:scaling>
          <c:orientation val="minMax"/>
        </c:scaling>
        <c:delete val="0"/>
        <c:axPos val="l"/>
        <c:numFmt formatCode="General" sourceLinked="1"/>
        <c:majorTickMark val="cross"/>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5726976"/>
        <c:crosses val="autoZero"/>
        <c:auto val="0"/>
        <c:lblAlgn val="ctr"/>
        <c:lblOffset val="100"/>
        <c:tickLblSkip val="1"/>
        <c:tickMarkSkip val="1"/>
        <c:noMultiLvlLbl val="0"/>
      </c:catAx>
      <c:valAx>
        <c:axId val="115726976"/>
        <c:scaling>
          <c:orientation val="minMax"/>
        </c:scaling>
        <c:delete val="1"/>
        <c:axPos val="b"/>
        <c:numFmt formatCode="#,##0_ ;\-#,##0\ " sourceLinked="1"/>
        <c:majorTickMark val="out"/>
        <c:minorTickMark val="none"/>
        <c:tickLblPos val="nextTo"/>
        <c:crossAx val="115725440"/>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78" r="0.75000000000000078" t="0.98425196899999956" header="0.492125984500001" footer="0.4921259845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114300</xdr:colOff>
      <xdr:row>43</xdr:row>
      <xdr:rowOff>142875</xdr:rowOff>
    </xdr:from>
    <xdr:to>
      <xdr:col>9</xdr:col>
      <xdr:colOff>152400</xdr:colOff>
      <xdr:row>69</xdr:row>
      <xdr:rowOff>152400</xdr:rowOff>
    </xdr:to>
    <xdr:graphicFrame macro="">
      <xdr:nvGraphicFramePr>
        <xdr:cNvPr id="10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0.60236</cdr:x>
      <cdr:y>0.04869</cdr:y>
    </cdr:from>
    <cdr:to>
      <cdr:x>0.60581</cdr:x>
      <cdr:y>0.80258</cdr:y>
    </cdr:to>
    <cdr:sp macro="" textlink="">
      <cdr:nvSpPr>
        <cdr:cNvPr id="2058" name="Line 10"/>
        <cdr:cNvSpPr>
          <a:spLocks xmlns:a="http://schemas.openxmlformats.org/drawingml/2006/main" noChangeShapeType="1"/>
        </cdr:cNvSpPr>
      </cdr:nvSpPr>
      <cdr:spPr bwMode="auto">
        <a:xfrm xmlns:a="http://schemas.openxmlformats.org/drawingml/2006/main" flipV="1">
          <a:off x="4277578" y="203543"/>
          <a:ext cx="24503" cy="3102088"/>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0.59003</cdr:x>
      <cdr:y>0.54371</cdr:y>
    </cdr:from>
    <cdr:to>
      <cdr:x>0.62135</cdr:x>
      <cdr:y>0.56667</cdr:y>
    </cdr:to>
    <cdr:sp macro="" textlink="">
      <cdr:nvSpPr>
        <cdr:cNvPr id="2059" name="Text Box 11"/>
        <cdr:cNvSpPr txBox="1">
          <a:spLocks xmlns:a="http://schemas.openxmlformats.org/drawingml/2006/main" noChangeArrowheads="1"/>
        </cdr:cNvSpPr>
      </cdr:nvSpPr>
      <cdr:spPr bwMode="auto">
        <a:xfrm xmlns:a="http://schemas.openxmlformats.org/drawingml/2006/main">
          <a:off x="4190067" y="2240450"/>
          <a:ext cx="222278" cy="944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0.59446</cdr:x>
      <cdr:y>0.34199</cdr:y>
    </cdr:from>
    <cdr:to>
      <cdr:x>0.62135</cdr:x>
      <cdr:y>0.36348</cdr:y>
    </cdr:to>
    <cdr:sp macro="" textlink="">
      <cdr:nvSpPr>
        <cdr:cNvPr id="2063" name="Text Box 15"/>
        <cdr:cNvSpPr txBox="1">
          <a:spLocks xmlns:a="http://schemas.openxmlformats.org/drawingml/2006/main" noChangeArrowheads="1"/>
        </cdr:cNvSpPr>
      </cdr:nvSpPr>
      <cdr:spPr bwMode="auto">
        <a:xfrm xmlns:a="http://schemas.openxmlformats.org/drawingml/2006/main">
          <a:off x="4221571" y="1410413"/>
          <a:ext cx="190774" cy="8843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endParaRPr lang="fr-FR" sz="550" b="1" i="0" u="none" strike="noStrike" baseline="0">
            <a:solidFill>
              <a:srgbClr val="000000"/>
            </a:solidFill>
            <a:latin typeface="Arial"/>
            <a:cs typeface="Arial"/>
          </a:endParaRPr>
        </a:p>
        <a:p xmlns:a="http://schemas.openxmlformats.org/drawingml/2006/main">
          <a:pPr algn="ctr" rtl="0">
            <a:defRPr sz="1000"/>
          </a:pPr>
          <a:endParaRPr lang="fr-FR" sz="550" b="1" i="0" u="none" strike="noStrike" baseline="0">
            <a:solidFill>
              <a:srgbClr val="000000"/>
            </a:solidFill>
            <a:latin typeface="Arial"/>
            <a:cs typeface="Arial"/>
          </a:endParaRPr>
        </a:p>
      </cdr:txBody>
    </cdr:sp>
  </cdr:relSizeAnchor>
  <cdr:relSizeAnchor xmlns:cdr="http://schemas.openxmlformats.org/drawingml/2006/chartDrawing">
    <cdr:from>
      <cdr:x>0.79351</cdr:x>
      <cdr:y>0.04869</cdr:y>
    </cdr:from>
    <cdr:to>
      <cdr:x>0.79351</cdr:x>
      <cdr:y>0.79037</cdr:y>
    </cdr:to>
    <cdr:sp macro="" textlink="">
      <cdr:nvSpPr>
        <cdr:cNvPr id="2067" name="Line 19"/>
        <cdr:cNvSpPr>
          <a:spLocks xmlns:a="http://schemas.openxmlformats.org/drawingml/2006/main" noChangeShapeType="1"/>
        </cdr:cNvSpPr>
      </cdr:nvSpPr>
      <cdr:spPr bwMode="auto">
        <a:xfrm xmlns:a="http://schemas.openxmlformats.org/drawingml/2006/main" flipV="1">
          <a:off x="5633998" y="203543"/>
          <a:ext cx="0" cy="3051843"/>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0.01485</cdr:x>
      <cdr:y>0.84876</cdr:y>
    </cdr:from>
    <cdr:to>
      <cdr:x>0.84308</cdr:x>
      <cdr:y>0.99549</cdr:y>
    </cdr:to>
    <cdr:sp macro="" textlink="">
      <cdr:nvSpPr>
        <cdr:cNvPr id="2068" name="Texte 7"/>
        <cdr:cNvSpPr txBox="1">
          <a:spLocks xmlns:a="http://schemas.openxmlformats.org/drawingml/2006/main" noChangeArrowheads="1"/>
        </cdr:cNvSpPr>
      </cdr:nvSpPr>
      <cdr:spPr bwMode="auto">
        <a:xfrm xmlns:a="http://schemas.openxmlformats.org/drawingml/2006/main">
          <a:off x="105236" y="3581400"/>
          <a:ext cx="5869335" cy="6191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fr-FR" sz="850" b="0" i="0" u="none" strike="noStrike" baseline="0">
              <a:solidFill>
                <a:srgbClr val="3333CC"/>
              </a:solidFill>
              <a:latin typeface="MS Sans Serif"/>
            </a:rPr>
            <a:t>2013p : données provisoires</a:t>
          </a:r>
        </a:p>
        <a:p xmlns:a="http://schemas.openxmlformats.org/drawingml/2006/main">
          <a:pPr algn="l" rtl="0">
            <a:defRPr sz="1000"/>
          </a:pPr>
          <a:r>
            <a:rPr lang="fr-FR" sz="850" b="0" i="0" u="none" strike="noStrike" baseline="0">
              <a:solidFill>
                <a:srgbClr val="000000"/>
              </a:solidFill>
              <a:latin typeface="MS Sans Serif"/>
            </a:rPr>
            <a:t>Lecture : ce graphique présente deux ruptures de série : </a:t>
          </a:r>
        </a:p>
        <a:p xmlns:a="http://schemas.openxmlformats.org/drawingml/2006/main">
          <a:pPr algn="l" rtl="0">
            <a:defRPr sz="1000"/>
          </a:pPr>
          <a:r>
            <a:rPr lang="fr-FR" sz="850" b="0" i="0" u="none" strike="noStrike" baseline="0">
              <a:solidFill>
                <a:srgbClr val="000000"/>
              </a:solidFill>
              <a:latin typeface="MS Sans Serif"/>
            </a:rPr>
            <a:t>en 1999, rupture due à la rénovation du Compte de l'éducation (métropole + DOM) ; </a:t>
          </a:r>
        </a:p>
        <a:p xmlns:a="http://schemas.openxmlformats.org/drawingml/2006/main">
          <a:pPr algn="l" rtl="0">
            <a:defRPr sz="1000"/>
          </a:pPr>
          <a:r>
            <a:rPr lang="fr-FR" sz="850" b="0" i="0" u="none" strike="noStrike" baseline="0">
              <a:solidFill>
                <a:srgbClr val="000000"/>
              </a:solidFill>
              <a:latin typeface="MS Sans Serif"/>
            </a:rPr>
            <a:t>en 2006, rupture due à la modification des règles budgétaires et comptables de l'Etat (LOLF).</a:t>
          </a:r>
        </a:p>
      </cdr:txBody>
    </cdr:sp>
  </cdr:relSizeAnchor>
  <cdr:relSizeAnchor xmlns:cdr="http://schemas.openxmlformats.org/drawingml/2006/chartDrawing">
    <cdr:from>
      <cdr:x>0.65637</cdr:x>
      <cdr:y>0.31684</cdr:y>
    </cdr:from>
    <cdr:to>
      <cdr:x>0.76095</cdr:x>
      <cdr:y>0.36324</cdr:y>
    </cdr:to>
    <cdr:sp macro="" textlink="">
      <cdr:nvSpPr>
        <cdr:cNvPr id="2069" name="Texte 7"/>
        <cdr:cNvSpPr txBox="1">
          <a:spLocks xmlns:a="http://schemas.openxmlformats.org/drawingml/2006/main" noChangeArrowheads="1"/>
        </cdr:cNvSpPr>
      </cdr:nvSpPr>
      <cdr:spPr bwMode="auto">
        <a:xfrm xmlns:a="http://schemas.openxmlformats.org/drawingml/2006/main">
          <a:off x="4660876" y="1306909"/>
          <a:ext cx="742093" cy="1909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Ensemble</a:t>
          </a:r>
        </a:p>
      </cdr:txBody>
    </cdr:sp>
  </cdr:relSizeAnchor>
  <cdr:relSizeAnchor xmlns:cdr="http://schemas.openxmlformats.org/drawingml/2006/chartDrawing">
    <cdr:from>
      <cdr:x>0.65637</cdr:x>
      <cdr:y>0.43064</cdr:y>
    </cdr:from>
    <cdr:to>
      <cdr:x>0.76095</cdr:x>
      <cdr:y>0.47704</cdr:y>
    </cdr:to>
    <cdr:sp macro="" textlink="">
      <cdr:nvSpPr>
        <cdr:cNvPr id="2070" name="Texte 7"/>
        <cdr:cNvSpPr txBox="1">
          <a:spLocks xmlns:a="http://schemas.openxmlformats.org/drawingml/2006/main" noChangeArrowheads="1"/>
        </cdr:cNvSpPr>
      </cdr:nvSpPr>
      <cdr:spPr bwMode="auto">
        <a:xfrm xmlns:a="http://schemas.openxmlformats.org/drawingml/2006/main">
          <a:off x="4660876" y="1775187"/>
          <a:ext cx="742093" cy="1909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1er cycle</a:t>
          </a:r>
        </a:p>
      </cdr:txBody>
    </cdr:sp>
  </cdr:relSizeAnchor>
  <cdr:relSizeAnchor xmlns:cdr="http://schemas.openxmlformats.org/drawingml/2006/chartDrawing">
    <cdr:from>
      <cdr:x>0.62135</cdr:x>
      <cdr:y>0.18985</cdr:y>
    </cdr:from>
    <cdr:to>
      <cdr:x>0.79326</cdr:x>
      <cdr:y>0.27557</cdr:y>
    </cdr:to>
    <cdr:sp macro="" textlink="">
      <cdr:nvSpPr>
        <cdr:cNvPr id="2071" name="Texte 7"/>
        <cdr:cNvSpPr txBox="1">
          <a:spLocks xmlns:a="http://schemas.openxmlformats.org/drawingml/2006/main" noChangeArrowheads="1"/>
        </cdr:cNvSpPr>
      </cdr:nvSpPr>
      <cdr:spPr bwMode="auto">
        <a:xfrm xmlns:a="http://schemas.openxmlformats.org/drawingml/2006/main">
          <a:off x="4412345" y="784368"/>
          <a:ext cx="1219903" cy="3527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2nd cycle général</a:t>
          </a:r>
        </a:p>
        <a:p xmlns:a="http://schemas.openxmlformats.org/drawingml/2006/main">
          <a:pPr algn="ctr" rtl="0">
            <a:defRPr sz="1000"/>
          </a:pPr>
          <a:r>
            <a:rPr lang="fr-FR" sz="800" b="0" i="0" u="none" strike="noStrike" baseline="0">
              <a:solidFill>
                <a:srgbClr val="000000"/>
              </a:solidFill>
              <a:latin typeface="CG Times (W1)"/>
            </a:rPr>
            <a:t>et technologique</a:t>
          </a:r>
        </a:p>
      </cdr:txBody>
    </cdr:sp>
  </cdr:relSizeAnchor>
  <cdr:relSizeAnchor xmlns:cdr="http://schemas.openxmlformats.org/drawingml/2006/chartDrawing">
    <cdr:from>
      <cdr:x>0.61444</cdr:x>
      <cdr:y>0.07629</cdr:y>
    </cdr:from>
    <cdr:to>
      <cdr:x>0.79301</cdr:x>
      <cdr:y>0.14345</cdr:y>
    </cdr:to>
    <cdr:sp macro="" textlink="">
      <cdr:nvSpPr>
        <cdr:cNvPr id="2072" name="Texte 7"/>
        <cdr:cNvSpPr txBox="1">
          <a:spLocks xmlns:a="http://schemas.openxmlformats.org/drawingml/2006/main" noChangeArrowheads="1"/>
        </cdr:cNvSpPr>
      </cdr:nvSpPr>
      <cdr:spPr bwMode="auto">
        <a:xfrm xmlns:a="http://schemas.openxmlformats.org/drawingml/2006/main">
          <a:off x="4363339" y="317095"/>
          <a:ext cx="1267158" cy="27634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2nd cycle professionnel</a:t>
          </a:r>
        </a:p>
      </cdr:txBody>
    </cdr:sp>
  </cdr:relSizeAnchor>
  <cdr:relSizeAnchor xmlns:cdr="http://schemas.openxmlformats.org/drawingml/2006/chartDrawing">
    <cdr:from>
      <cdr:x>0.92743</cdr:x>
      <cdr:y>0.81503</cdr:y>
    </cdr:from>
    <cdr:to>
      <cdr:x>0.98367</cdr:x>
      <cdr:y>0.8546</cdr:y>
    </cdr:to>
    <cdr:sp macro="" textlink="">
      <cdr:nvSpPr>
        <cdr:cNvPr id="2073" name="Text Box 25"/>
        <cdr:cNvSpPr txBox="1">
          <a:spLocks xmlns:a="http://schemas.openxmlformats.org/drawingml/2006/main" noChangeArrowheads="1"/>
        </cdr:cNvSpPr>
      </cdr:nvSpPr>
      <cdr:spPr bwMode="auto">
        <a:xfrm xmlns:a="http://schemas.openxmlformats.org/drawingml/2006/main">
          <a:off x="6584367" y="3356880"/>
          <a:ext cx="399049" cy="162792"/>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25" b="0" i="0" u="none" strike="noStrike" baseline="0">
              <a:solidFill>
                <a:srgbClr val="3333CC"/>
              </a:solidFill>
              <a:latin typeface="Arial"/>
              <a:cs typeface="Arial"/>
            </a:rPr>
            <a:t>2013p</a:t>
          </a:r>
        </a:p>
      </cdr:txBody>
    </cdr:sp>
  </cdr:relSizeAnchor>
  <cdr:relSizeAnchor xmlns:cdr="http://schemas.openxmlformats.org/drawingml/2006/chartDrawing">
    <cdr:from>
      <cdr:x>0.08588</cdr:x>
      <cdr:y>0.5</cdr:y>
    </cdr:from>
    <cdr:to>
      <cdr:x>0.13817</cdr:x>
      <cdr:y>0.54884</cdr:y>
    </cdr:to>
    <cdr:sp macro="" textlink="Gra02old!$C$40">
      <cdr:nvSpPr>
        <cdr:cNvPr id="2074" name="Text Box 26"/>
        <cdr:cNvSpPr txBox="1">
          <a:spLocks xmlns:a="http://schemas.openxmlformats.org/drawingml/2006/main" noChangeArrowheads="1" noTextEdit="1"/>
        </cdr:cNvSpPr>
      </cdr:nvSpPr>
      <cdr:spPr bwMode="auto">
        <a:xfrm xmlns:a="http://schemas.openxmlformats.org/drawingml/2006/main">
          <a:off x="612620" y="2060575"/>
          <a:ext cx="371047" cy="200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57154F8D-4C16-4F03-9C6C-7BF8EA7EB11E}" type="TxLink">
            <a:rPr lang="fr-FR" sz="750" b="1" i="0" u="none" strike="noStrike" baseline="0">
              <a:solidFill>
                <a:srgbClr val="000000"/>
              </a:solidFill>
              <a:latin typeface="MS Sans Serif"/>
            </a:rPr>
            <a:pPr algn="ctr" rtl="0">
              <a:defRPr sz="1000"/>
            </a:pPr>
            <a:t>5 980   </a:t>
          </a:fld>
          <a:endParaRPr lang="fr-FR" sz="750" b="1" i="0" u="none" strike="noStrike" baseline="0">
            <a:solidFill>
              <a:srgbClr val="000000"/>
            </a:solidFill>
            <a:latin typeface="MS Sans Serif"/>
          </a:endParaRPr>
        </a:p>
      </cdr:txBody>
    </cdr:sp>
  </cdr:relSizeAnchor>
  <cdr:relSizeAnchor xmlns:cdr="http://schemas.openxmlformats.org/drawingml/2006/chartDrawing">
    <cdr:from>
      <cdr:x>0.10759</cdr:x>
      <cdr:y>0.57839</cdr:y>
    </cdr:from>
    <cdr:to>
      <cdr:x>0.16086</cdr:x>
      <cdr:y>0.62723</cdr:y>
    </cdr:to>
    <cdr:sp macro="" textlink="Gra02old!$E$40">
      <cdr:nvSpPr>
        <cdr:cNvPr id="2075" name="Text Box 27"/>
        <cdr:cNvSpPr txBox="1">
          <a:spLocks xmlns:a="http://schemas.openxmlformats.org/drawingml/2006/main" noChangeArrowheads="1" noTextEdit="1"/>
        </cdr:cNvSpPr>
      </cdr:nvSpPr>
      <cdr:spPr bwMode="auto">
        <a:xfrm xmlns:a="http://schemas.openxmlformats.org/drawingml/2006/main">
          <a:off x="766639" y="2383144"/>
          <a:ext cx="378048"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D2B07A38-E599-4E6F-9CCE-8C904C04CD03}" type="TxLink">
            <a:rPr lang="fr-FR" sz="800" b="0" i="0" u="none" strike="noStrike" baseline="0">
              <a:solidFill>
                <a:srgbClr val="000000"/>
              </a:solidFill>
              <a:latin typeface="MS Sans Serif"/>
            </a:rPr>
            <a:pPr algn="ctr" rtl="0">
              <a:defRPr sz="1000"/>
            </a:pPr>
            <a:t>5 610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0.10759</cdr:x>
      <cdr:y>0.39816</cdr:y>
    </cdr:from>
    <cdr:to>
      <cdr:x>0.16012</cdr:x>
      <cdr:y>0.44701</cdr:y>
    </cdr:to>
    <cdr:sp macro="" textlink="Gra02old!$G$40">
      <cdr:nvSpPr>
        <cdr:cNvPr id="2076" name="Text Box 28"/>
        <cdr:cNvSpPr txBox="1">
          <a:spLocks xmlns:a="http://schemas.openxmlformats.org/drawingml/2006/main" noChangeArrowheads="1" noTextEdit="1"/>
        </cdr:cNvSpPr>
      </cdr:nvSpPr>
      <cdr:spPr bwMode="auto">
        <a:xfrm xmlns:a="http://schemas.openxmlformats.org/drawingml/2006/main">
          <a:off x="766639" y="1641537"/>
          <a:ext cx="372797" cy="200977"/>
        </a:xfrm>
        <a:prstGeom xmlns:a="http://schemas.openxmlformats.org/drawingml/2006/main" prst="rect">
          <a:avLst/>
        </a:prstGeom>
        <a:noFill xmlns:a="http://schemas.openxmlformats.org/drawingml/2006/main"/>
        <a:ln xmlns:a="http://schemas.openxmlformats.org/drawingml/2006/main" w="1" algn="ctr">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7F5E37FE-33F8-4F8E-BFD1-791FA8CE8AB0}" type="TxLink">
            <a:rPr lang="fr-FR" sz="800" b="0" i="0" u="none" strike="noStrike" baseline="0">
              <a:solidFill>
                <a:srgbClr val="000000"/>
              </a:solidFill>
              <a:latin typeface="MS Sans Serif"/>
            </a:rPr>
            <a:pPr algn="ctr" rtl="0">
              <a:defRPr sz="1000"/>
            </a:pPr>
            <a:t>7 820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0.10759</cdr:x>
      <cdr:y>0.44701</cdr:y>
    </cdr:from>
    <cdr:to>
      <cdr:x>0.16012</cdr:x>
      <cdr:y>0.4956</cdr:y>
    </cdr:to>
    <cdr:sp macro="" textlink="Gra02old!$I$40">
      <cdr:nvSpPr>
        <cdr:cNvPr id="2077" name="Text Box 29"/>
        <cdr:cNvSpPr txBox="1">
          <a:spLocks xmlns:a="http://schemas.openxmlformats.org/drawingml/2006/main" noChangeArrowheads="1" noTextEdit="1"/>
        </cdr:cNvSpPr>
      </cdr:nvSpPr>
      <cdr:spPr bwMode="auto">
        <a:xfrm xmlns:a="http://schemas.openxmlformats.org/drawingml/2006/main">
          <a:off x="766639" y="1842514"/>
          <a:ext cx="372797" cy="199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2F5D23D8-F2D6-4AA1-9ABA-5EEB5E5864ED}" type="TxLink">
            <a:rPr lang="fr-FR" sz="800" b="0" i="0" u="none" strike="noStrike" baseline="0">
              <a:solidFill>
                <a:srgbClr val="000000"/>
              </a:solidFill>
              <a:latin typeface="MS Sans Serif"/>
            </a:rPr>
            <a:pPr algn="ctr" rtl="0">
              <a:defRPr sz="1000"/>
            </a:pPr>
            <a:t>7 250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0.9045</cdr:x>
      <cdr:y>0.31684</cdr:y>
    </cdr:from>
    <cdr:to>
      <cdr:x>0.97553</cdr:x>
      <cdr:y>0.36129</cdr:y>
    </cdr:to>
    <cdr:sp macro="" textlink="Gra02old!$AE$39">
      <cdr:nvSpPr>
        <cdr:cNvPr id="2078" name="Text Box 30"/>
        <cdr:cNvSpPr txBox="1">
          <a:spLocks xmlns:a="http://schemas.openxmlformats.org/drawingml/2006/main" noChangeArrowheads="1" noTextEdit="1"/>
        </cdr:cNvSpPr>
      </cdr:nvSpPr>
      <cdr:spPr bwMode="auto">
        <a:xfrm xmlns:a="http://schemas.openxmlformats.org/drawingml/2006/main">
          <a:off x="6421596" y="1306909"/>
          <a:ext cx="504063" cy="18289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2F89EEC0-10C7-41DE-97E3-5A5CE9C4BF2D}" type="TxLink">
            <a:rPr lang="fr-FR" sz="800" b="1" i="0" u="none" strike="noStrike" baseline="0">
              <a:solidFill>
                <a:srgbClr val="000000"/>
              </a:solidFill>
              <a:latin typeface="CG Times (WN)"/>
            </a:rPr>
            <a:pPr algn="ctr" rtl="0">
              <a:defRPr sz="1000"/>
            </a:pPr>
            <a:t>9 438   </a:t>
          </a:fld>
          <a:endParaRPr lang="fr-FR" sz="800" b="1" i="0" u="none" strike="noStrike" baseline="0">
            <a:solidFill>
              <a:srgbClr val="000000"/>
            </a:solidFill>
            <a:latin typeface="CG Times (WN)"/>
          </a:endParaRPr>
        </a:p>
      </cdr:txBody>
    </cdr:sp>
  </cdr:relSizeAnchor>
  <cdr:relSizeAnchor xmlns:cdr="http://schemas.openxmlformats.org/drawingml/2006/chartDrawing">
    <cdr:from>
      <cdr:x>0.91239</cdr:x>
      <cdr:y>0.41672</cdr:y>
    </cdr:from>
    <cdr:to>
      <cdr:x>0.95974</cdr:x>
      <cdr:y>0.46532</cdr:y>
    </cdr:to>
    <cdr:sp macro="" textlink="Gra02old!$AG$39">
      <cdr:nvSpPr>
        <cdr:cNvPr id="2079" name="Text Box 31"/>
        <cdr:cNvSpPr txBox="1">
          <a:spLocks xmlns:a="http://schemas.openxmlformats.org/drawingml/2006/main" noChangeArrowheads="1" noTextEdit="1"/>
        </cdr:cNvSpPr>
      </cdr:nvSpPr>
      <cdr:spPr bwMode="auto">
        <a:xfrm xmlns:a="http://schemas.openxmlformats.org/drawingml/2006/main">
          <a:off x="6477603" y="1717908"/>
          <a:ext cx="336042" cy="199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C3197F1-ED32-4250-A9C5-FC15AFFAB118}" type="TxLink">
            <a:rPr lang="fr-FR" sz="800" b="0" i="0" u="none" strike="noStrike" baseline="0">
              <a:solidFill>
                <a:srgbClr val="000000"/>
              </a:solidFill>
              <a:latin typeface="CG Times (WN)"/>
            </a:rPr>
            <a:pPr algn="ctr" rtl="0">
              <a:defRPr sz="1000"/>
            </a:pPr>
            <a:t>8 243   </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0.9045</cdr:x>
      <cdr:y>0.18985</cdr:y>
    </cdr:from>
    <cdr:to>
      <cdr:x>0.95974</cdr:x>
      <cdr:y>0.23869</cdr:y>
    </cdr:to>
    <cdr:sp macro="" textlink="Gra02old!$AI$39">
      <cdr:nvSpPr>
        <cdr:cNvPr id="2080" name="Text Box 32"/>
        <cdr:cNvSpPr txBox="1">
          <a:spLocks xmlns:a="http://schemas.openxmlformats.org/drawingml/2006/main" noChangeArrowheads="1" noTextEdit="1"/>
        </cdr:cNvSpPr>
      </cdr:nvSpPr>
      <cdr:spPr bwMode="auto">
        <a:xfrm xmlns:a="http://schemas.openxmlformats.org/drawingml/2006/main">
          <a:off x="6421596" y="784368"/>
          <a:ext cx="392049"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CBEDD485-0C8C-41B1-847F-3353D774AE77}" type="TxLink">
            <a:rPr lang="fr-FR" sz="800" b="0" i="0" u="none" strike="noStrike" baseline="0">
              <a:solidFill>
                <a:srgbClr val="000000"/>
              </a:solidFill>
              <a:latin typeface="CG Times (WN)"/>
            </a:rPr>
            <a:pPr algn="ctr" rtl="0">
              <a:defRPr sz="1000"/>
            </a:pPr>
            <a:t>10 960   </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0.9045</cdr:x>
      <cdr:y>0.05993</cdr:y>
    </cdr:from>
    <cdr:to>
      <cdr:x>0.95974</cdr:x>
      <cdr:y>0.10877</cdr:y>
    </cdr:to>
    <cdr:sp macro="" textlink="Gra02old!$AK$39">
      <cdr:nvSpPr>
        <cdr:cNvPr id="2081" name="Text Box 33"/>
        <cdr:cNvSpPr txBox="1">
          <a:spLocks xmlns:a="http://schemas.openxmlformats.org/drawingml/2006/main" noChangeArrowheads="1" noTextEdit="1"/>
        </cdr:cNvSpPr>
      </cdr:nvSpPr>
      <cdr:spPr bwMode="auto">
        <a:xfrm xmlns:a="http://schemas.openxmlformats.org/drawingml/2006/main">
          <a:off x="6421596" y="249768"/>
          <a:ext cx="392049"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C1247BF7-8D57-4156-A153-EC02141469FB}" type="TxLink">
            <a:rPr lang="fr-FR" sz="800" b="0" i="0" u="none" strike="noStrike" baseline="0">
              <a:solidFill>
                <a:srgbClr val="000000"/>
              </a:solidFill>
              <a:latin typeface="CG Times (WN)"/>
            </a:rPr>
            <a:pPr algn="ctr" rtl="0">
              <a:defRPr sz="1000"/>
            </a:pPr>
            <a:t>12 205   </a:t>
          </a:fld>
          <a:endParaRPr lang="fr-FR" sz="800" b="0" i="0" u="none" strike="noStrike" baseline="0">
            <a:solidFill>
              <a:srgbClr val="000000"/>
            </a:solidFill>
            <a:latin typeface="CG Times (WN)"/>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e 1"/>
        <xdr:cNvSpPr txBox="1">
          <a:spLocks noChangeArrowheads="1"/>
        </xdr:cNvSpPr>
      </xdr:nvSpPr>
      <xdr:spPr bwMode="auto">
        <a:xfrm>
          <a:off x="4267200" y="2667000"/>
          <a:ext cx="0" cy="0"/>
        </a:xfrm>
        <a:prstGeom prst="rect">
          <a:avLst/>
        </a:prstGeom>
        <a:solidFill>
          <a:srgbClr val="FFFFFF"/>
        </a:solidFill>
        <a:ln w="1">
          <a:noFill/>
          <a:miter lim="800000"/>
          <a:headEnd/>
          <a:tailEnd/>
        </a:ln>
      </xdr:spPr>
      <xdr:txBody>
        <a:bodyPr vertOverflow="clip" vert="vert270" wrap="square" lIns="27432" tIns="22860" rIns="27432" bIns="0" anchor="ctr" upright="1"/>
        <a:lstStyle/>
        <a:p>
          <a:pPr algn="r" rtl="0">
            <a:defRPr sz="1000"/>
          </a:pPr>
          <a:r>
            <a:rPr lang="fr-FR" sz="800" b="0" i="1" u="none" strike="noStrike" baseline="0">
              <a:solidFill>
                <a:srgbClr val="000000"/>
              </a:solidFill>
              <a:latin typeface="CG Times (WN)"/>
            </a:rPr>
            <a:t>Source : MEN -  DEP</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161926</xdr:colOff>
      <xdr:row>1</xdr:row>
      <xdr:rowOff>133350</xdr:rowOff>
    </xdr:from>
    <xdr:to>
      <xdr:col>3</xdr:col>
      <xdr:colOff>0</xdr:colOff>
      <xdr:row>12</xdr:row>
      <xdr:rowOff>128587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0.72628</cdr:x>
      <cdr:y>0.51347</cdr:y>
    </cdr:from>
    <cdr:to>
      <cdr:x>0.97628</cdr:x>
      <cdr:y>0.73534</cdr:y>
    </cdr:to>
    <cdr:sp macro="" textlink="">
      <cdr:nvSpPr>
        <cdr:cNvPr id="4" name="ZoneTexte 3"/>
        <cdr:cNvSpPr txBox="1"/>
      </cdr:nvSpPr>
      <cdr:spPr>
        <a:xfrm xmlns:a="http://schemas.openxmlformats.org/drawingml/2006/main">
          <a:off x="3790959" y="1543037"/>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0.27798</cdr:x>
      <cdr:y>0.0486</cdr:y>
    </cdr:from>
    <cdr:to>
      <cdr:x>0.45316</cdr:x>
      <cdr:y>0.35288</cdr:y>
    </cdr:to>
    <cdr:sp macro="" textlink="">
      <cdr:nvSpPr>
        <cdr:cNvPr id="5" name="ZoneTexte 1"/>
        <cdr:cNvSpPr txBox="1"/>
      </cdr:nvSpPr>
      <cdr:spPr>
        <a:xfrm xmlns:a="http://schemas.openxmlformats.org/drawingml/2006/main">
          <a:off x="1450981" y="146048"/>
          <a:ext cx="914387"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0.09185</cdr:x>
      <cdr:y>0.63497</cdr:y>
    </cdr:from>
    <cdr:to>
      <cdr:x>0.26703</cdr:x>
      <cdr:y>0.93925</cdr:y>
    </cdr:to>
    <cdr:sp macro="" textlink="">
      <cdr:nvSpPr>
        <cdr:cNvPr id="6" name="ZoneTexte 1"/>
        <cdr:cNvSpPr txBox="1"/>
      </cdr:nvSpPr>
      <cdr:spPr>
        <a:xfrm xmlns:a="http://schemas.openxmlformats.org/drawingml/2006/main">
          <a:off x="479425" y="19081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0.08637</cdr:x>
      <cdr:y>0.28315</cdr:y>
    </cdr:from>
    <cdr:to>
      <cdr:x>0.26156</cdr:x>
      <cdr:y>0.58743</cdr:y>
    </cdr:to>
    <cdr:sp macro="" textlink="">
      <cdr:nvSpPr>
        <cdr:cNvPr id="7" name="ZoneTexte 1"/>
        <cdr:cNvSpPr txBox="1"/>
      </cdr:nvSpPr>
      <cdr:spPr>
        <a:xfrm xmlns:a="http://schemas.openxmlformats.org/drawingml/2006/main">
          <a:off x="450833" y="850902"/>
          <a:ext cx="914439" cy="9144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1</xdr:row>
      <xdr:rowOff>19050</xdr:rowOff>
    </xdr:from>
    <xdr:to>
      <xdr:col>7</xdr:col>
      <xdr:colOff>201706</xdr:colOff>
      <xdr:row>26</xdr:row>
      <xdr:rowOff>57150</xdr:rowOff>
    </xdr:to>
    <xdr:graphicFrame macro="">
      <xdr:nvGraphicFramePr>
        <xdr:cNvPr id="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0.59248</cdr:x>
      <cdr:y>0.54371</cdr:y>
    </cdr:from>
    <cdr:to>
      <cdr:x>0.62307</cdr:x>
      <cdr:y>0.56667</cdr:y>
    </cdr:to>
    <cdr:sp macro="" textlink="">
      <cdr:nvSpPr>
        <cdr:cNvPr id="2059" name="Text Box 11"/>
        <cdr:cNvSpPr txBox="1">
          <a:spLocks xmlns:a="http://schemas.openxmlformats.org/drawingml/2006/main" noChangeArrowheads="1"/>
        </cdr:cNvSpPr>
      </cdr:nvSpPr>
      <cdr:spPr bwMode="auto">
        <a:xfrm xmlns:a="http://schemas.openxmlformats.org/drawingml/2006/main">
          <a:off x="4190067" y="2240450"/>
          <a:ext cx="222278" cy="944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0.59691</cdr:x>
      <cdr:y>0.34199</cdr:y>
    </cdr:from>
    <cdr:to>
      <cdr:x>0.62307</cdr:x>
      <cdr:y>0.36348</cdr:y>
    </cdr:to>
    <cdr:sp macro="" textlink="">
      <cdr:nvSpPr>
        <cdr:cNvPr id="2063" name="Text Box 15"/>
        <cdr:cNvSpPr txBox="1">
          <a:spLocks xmlns:a="http://schemas.openxmlformats.org/drawingml/2006/main" noChangeArrowheads="1"/>
        </cdr:cNvSpPr>
      </cdr:nvSpPr>
      <cdr:spPr bwMode="auto">
        <a:xfrm xmlns:a="http://schemas.openxmlformats.org/drawingml/2006/main">
          <a:off x="4221571" y="1410413"/>
          <a:ext cx="190774" cy="8843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endParaRPr lang="fr-FR" sz="550" b="1" i="0" u="none" strike="noStrike" baseline="0">
            <a:solidFill>
              <a:srgbClr val="000000"/>
            </a:solidFill>
            <a:latin typeface="Arial"/>
            <a:cs typeface="Arial"/>
          </a:endParaRPr>
        </a:p>
        <a:p xmlns:a="http://schemas.openxmlformats.org/drawingml/2006/main">
          <a:pPr algn="ctr" rtl="0">
            <a:defRPr sz="1000"/>
          </a:pPr>
          <a:endParaRPr lang="fr-FR" sz="550" b="1" i="0" u="none" strike="noStrike" baseline="0">
            <a:solidFill>
              <a:srgbClr val="000000"/>
            </a:solidFill>
            <a:latin typeface="Arial"/>
            <a:cs typeface="Arial"/>
          </a:endParaRPr>
        </a:p>
      </cdr:txBody>
    </cdr:sp>
  </cdr:relSizeAnchor>
  <cdr:absSizeAnchor xmlns:cdr="http://schemas.openxmlformats.org/drawingml/2006/chartDrawing">
    <cdr:from>
      <cdr:x>0.81587</cdr:x>
      <cdr:y>0.29356</cdr:y>
    </cdr:from>
    <cdr:ext cx="741115" cy="167064"/>
    <cdr:sp macro="" textlink="">
      <cdr:nvSpPr>
        <cdr:cNvPr id="2069" name="Texte 7"/>
        <cdr:cNvSpPr txBox="1">
          <a:spLocks xmlns:a="http://schemas.openxmlformats.org/drawingml/2006/main" noChangeArrowheads="1"/>
        </cdr:cNvSpPr>
      </cdr:nvSpPr>
      <cdr:spPr bwMode="auto">
        <a:xfrm xmlns:a="http://schemas.openxmlformats.org/drawingml/2006/main">
          <a:off x="5231355" y="1199532"/>
          <a:ext cx="741115" cy="1670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1" i="0" u="none" strike="noStrike" baseline="0">
              <a:solidFill>
                <a:srgbClr val="000000"/>
              </a:solidFill>
              <a:latin typeface="Arial" panose="020B0604020202020204" pitchFamily="34" charset="0"/>
              <a:cs typeface="Arial" panose="020B0604020202020204" pitchFamily="34" charset="0"/>
            </a:rPr>
            <a:t>Ensemble</a:t>
          </a:r>
          <a:r>
            <a:rPr lang="fr-FR" sz="900" b="1" i="0" u="none" strike="noStrike" baseline="30000">
              <a:solidFill>
                <a:srgbClr val="000000"/>
              </a:solidFill>
              <a:latin typeface="Arial" panose="020B0604020202020204" pitchFamily="34" charset="0"/>
              <a:cs typeface="Arial" panose="020B0604020202020204" pitchFamily="34" charset="0"/>
            </a:rPr>
            <a:t>2</a:t>
          </a:r>
        </a:p>
      </cdr:txBody>
    </cdr:sp>
  </cdr:absSizeAnchor>
  <cdr:absSizeAnchor xmlns:cdr="http://schemas.openxmlformats.org/drawingml/2006/chartDrawing">
    <cdr:from>
      <cdr:x>0.36885</cdr:x>
      <cdr:y>0.58344</cdr:y>
    </cdr:from>
    <cdr:ext cx="630606" cy="200842"/>
    <cdr:sp macro="" textlink="">
      <cdr:nvSpPr>
        <cdr:cNvPr id="2070" name="Texte 7"/>
        <cdr:cNvSpPr txBox="1">
          <a:spLocks xmlns:a="http://schemas.openxmlformats.org/drawingml/2006/main" noChangeArrowheads="1"/>
        </cdr:cNvSpPr>
      </cdr:nvSpPr>
      <cdr:spPr bwMode="auto">
        <a:xfrm xmlns:a="http://schemas.openxmlformats.org/drawingml/2006/main">
          <a:off x="2347680" y="2392221"/>
          <a:ext cx="630606" cy="20084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Arial" panose="020B0604020202020204" pitchFamily="34" charset="0"/>
              <a:cs typeface="Arial" panose="020B0604020202020204" pitchFamily="34" charset="0"/>
            </a:rPr>
            <a:t>Collèges</a:t>
          </a:r>
        </a:p>
      </cdr:txBody>
    </cdr:sp>
  </cdr:absSizeAnchor>
  <cdr:absSizeAnchor xmlns:cdr="http://schemas.openxmlformats.org/drawingml/2006/chartDrawing">
    <cdr:from>
      <cdr:x>0.51114</cdr:x>
      <cdr:y>0.18157</cdr:y>
    </cdr:from>
    <cdr:ext cx="1123117" cy="515364"/>
    <cdr:sp macro="" textlink="">
      <cdr:nvSpPr>
        <cdr:cNvPr id="2071" name="Texte 7"/>
        <cdr:cNvSpPr txBox="1">
          <a:spLocks xmlns:a="http://schemas.openxmlformats.org/drawingml/2006/main" noChangeArrowheads="1"/>
        </cdr:cNvSpPr>
      </cdr:nvSpPr>
      <cdr:spPr bwMode="auto">
        <a:xfrm xmlns:a="http://schemas.openxmlformats.org/drawingml/2006/main">
          <a:off x="3277432" y="741936"/>
          <a:ext cx="1123117" cy="5153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spcAft>
              <a:spcPts val="600"/>
            </a:spcAft>
            <a:defRPr sz="1000"/>
          </a:pPr>
          <a:r>
            <a:rPr lang="fr-FR" sz="900" b="0" i="0" u="none" strike="noStrike" baseline="0">
              <a:solidFill>
                <a:srgbClr val="000000"/>
              </a:solidFill>
              <a:latin typeface="Arial" panose="020B0604020202020204" pitchFamily="34" charset="0"/>
              <a:cs typeface="Arial" panose="020B0604020202020204" pitchFamily="34" charset="0"/>
            </a:rPr>
            <a:t>Lycées généraux </a:t>
          </a:r>
        </a:p>
        <a:p xmlns:a="http://schemas.openxmlformats.org/drawingml/2006/main">
          <a:pPr algn="ctr" rtl="0">
            <a:spcAft>
              <a:spcPts val="600"/>
            </a:spcAft>
            <a:defRPr sz="1000"/>
          </a:pPr>
          <a:r>
            <a:rPr lang="fr-FR" sz="900" b="0" i="0" u="none" strike="noStrike" baseline="0">
              <a:solidFill>
                <a:srgbClr val="000000"/>
              </a:solidFill>
              <a:latin typeface="Arial" panose="020B0604020202020204" pitchFamily="34" charset="0"/>
              <a:cs typeface="Arial" panose="020B0604020202020204" pitchFamily="34" charset="0"/>
            </a:rPr>
            <a:t>ou technologiques</a:t>
          </a:r>
          <a:r>
            <a:rPr lang="fr-FR" sz="900" b="0" i="0" u="none" strike="noStrike" baseline="30000">
              <a:solidFill>
                <a:srgbClr val="000000"/>
              </a:solidFill>
              <a:latin typeface="Arial" panose="020B0604020202020204" pitchFamily="34" charset="0"/>
              <a:cs typeface="Arial" panose="020B0604020202020204" pitchFamily="34" charset="0"/>
            </a:rPr>
            <a:t>1</a:t>
          </a:r>
        </a:p>
      </cdr:txBody>
    </cdr:sp>
  </cdr:absSizeAnchor>
  <cdr:absSizeAnchor xmlns:cdr="http://schemas.openxmlformats.org/drawingml/2006/chartDrawing">
    <cdr:from>
      <cdr:x>0.29491</cdr:x>
      <cdr:y>0.14668</cdr:y>
    </cdr:from>
    <cdr:ext cx="1328490" cy="162633"/>
    <cdr:sp macro="" textlink="">
      <cdr:nvSpPr>
        <cdr:cNvPr id="2072" name="Texte 7"/>
        <cdr:cNvSpPr txBox="1">
          <a:spLocks xmlns:a="http://schemas.openxmlformats.org/drawingml/2006/main" noChangeArrowheads="1"/>
        </cdr:cNvSpPr>
      </cdr:nvSpPr>
      <cdr:spPr bwMode="auto">
        <a:xfrm xmlns:a="http://schemas.openxmlformats.org/drawingml/2006/main">
          <a:off x="1876425" y="599367"/>
          <a:ext cx="1328490" cy="1626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Arial" panose="020B0604020202020204" pitchFamily="34" charset="0"/>
              <a:cs typeface="Arial" panose="020B0604020202020204" pitchFamily="34" charset="0"/>
            </a:rPr>
            <a:t>Lycées professionnels </a:t>
          </a:r>
        </a:p>
      </cdr:txBody>
    </cdr:sp>
  </cdr:absSizeAnchor>
  <cdr:absSizeAnchor xmlns:cdr="http://schemas.openxmlformats.org/drawingml/2006/chartDrawing">
    <cdr:from>
      <cdr:x>0.10977</cdr:x>
      <cdr:y>0.51225</cdr:y>
    </cdr:from>
    <cdr:ext cx="0" cy="0"/>
    <cdr:sp macro="" textlink="'Figure 10.3'!#REF!">
      <cdr:nvSpPr>
        <cdr:cNvPr id="2074" name="Text Box 26"/>
        <cdr:cNvSpPr txBox="1">
          <a:spLocks xmlns:a="http://schemas.openxmlformats.org/drawingml/2006/main" noChangeArrowheads="1" noTextEdit="1"/>
        </cdr:cNvSpPr>
      </cdr:nvSpPr>
      <cdr:spPr bwMode="auto">
        <a:xfrm xmlns:a="http://schemas.openxmlformats.org/drawingml/2006/main">
          <a:off x="504420" y="2228850"/>
          <a:ext cx="370557" cy="21213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0.10877</cdr:x>
      <cdr:y>0.5965</cdr:y>
    </cdr:from>
    <cdr:ext cx="0" cy="0"/>
    <cdr:sp macro="" textlink="'Figure 10.3'!#REF!">
      <cdr:nvSpPr>
        <cdr:cNvPr id="2075" name="Text Box 27"/>
        <cdr:cNvSpPr txBox="1">
          <a:spLocks xmlns:a="http://schemas.openxmlformats.org/drawingml/2006/main" noChangeArrowheads="1" noTextEdit="1"/>
        </cdr:cNvSpPr>
      </cdr:nvSpPr>
      <cdr:spPr bwMode="auto">
        <a:xfrm xmlns:a="http://schemas.openxmlformats.org/drawingml/2006/main">
          <a:off x="496232" y="2588379"/>
          <a:ext cx="377502" cy="21213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0.93057</cdr:x>
      <cdr:y>0.05483</cdr:y>
    </cdr:from>
    <cdr:to>
      <cdr:x>1</cdr:x>
      <cdr:y>0.09332</cdr:y>
    </cdr:to>
    <cdr:sp macro="" textlink="'Figure 10.3'!$E$75">
      <cdr:nvSpPr>
        <cdr:cNvPr id="5137" name="Text Box 17"/>
        <cdr:cNvSpPr txBox="1">
          <a:spLocks xmlns:a="http://schemas.openxmlformats.org/drawingml/2006/main" noChangeArrowheads="1"/>
        </cdr:cNvSpPr>
      </cdr:nvSpPr>
      <cdr:spPr bwMode="auto">
        <a:xfrm xmlns:a="http://schemas.openxmlformats.org/drawingml/2006/main">
          <a:off x="5968906" y="224807"/>
          <a:ext cx="445341" cy="1578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0C548639-B055-45F8-B502-506AB1EEE751}"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r" rtl="0">
              <a:defRPr sz="1000"/>
            </a:pPr>
            <a:t>12 810   </a:t>
          </a:fld>
          <a:endParaRPr lang="fr-FR" sz="8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0.93618</cdr:x>
      <cdr:y>0.20451</cdr:y>
    </cdr:from>
    <cdr:to>
      <cdr:x>1</cdr:x>
      <cdr:y>0.23926</cdr:y>
    </cdr:to>
    <cdr:sp macro="" textlink="'Figure 10.3'!$D$75">
      <cdr:nvSpPr>
        <cdr:cNvPr id="5138" name="Text Box 18"/>
        <cdr:cNvSpPr txBox="1">
          <a:spLocks xmlns:a="http://schemas.openxmlformats.org/drawingml/2006/main" noChangeArrowheads="1"/>
        </cdr:cNvSpPr>
      </cdr:nvSpPr>
      <cdr:spPr bwMode="auto">
        <a:xfrm xmlns:a="http://schemas.openxmlformats.org/drawingml/2006/main">
          <a:off x="6004889" y="838530"/>
          <a:ext cx="409358" cy="14248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55016706-FF85-4FF3-9D1B-89010B3ADBEC}"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r" rtl="0">
              <a:defRPr sz="1000"/>
            </a:pPr>
            <a:t>11 090   </a:t>
          </a:fld>
          <a:endParaRPr lang="fr-FR" sz="4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0.94411</cdr:x>
      <cdr:y>0.29853</cdr:y>
    </cdr:from>
    <cdr:to>
      <cdr:x>1</cdr:x>
      <cdr:y>0.34386</cdr:y>
    </cdr:to>
    <cdr:sp macro="" textlink="'Figure 10.3'!$B$75">
      <cdr:nvSpPr>
        <cdr:cNvPr id="5139" name="Text Box 19"/>
        <cdr:cNvSpPr txBox="1">
          <a:spLocks xmlns:a="http://schemas.openxmlformats.org/drawingml/2006/main" noChangeArrowheads="1"/>
        </cdr:cNvSpPr>
      </cdr:nvSpPr>
      <cdr:spPr bwMode="auto">
        <a:xfrm xmlns:a="http://schemas.openxmlformats.org/drawingml/2006/main">
          <a:off x="6055755" y="1224038"/>
          <a:ext cx="358492" cy="18586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194E9538-6CD4-45B4-BE05-98A619F335F7}" type="TxLink">
            <a:rPr lang="en-US" sz="900" b="1" i="0" u="none" strike="noStrike" baseline="0">
              <a:solidFill>
                <a:sysClr val="windowText" lastClr="000000"/>
              </a:solidFill>
              <a:latin typeface="Arial" panose="020B0604020202020204" pitchFamily="34" charset="0"/>
              <a:cs typeface="Arial" panose="020B0604020202020204" pitchFamily="34" charset="0"/>
            </a:rPr>
            <a:pPr algn="r" rtl="0">
              <a:defRPr sz="1000"/>
            </a:pPr>
            <a:t>9 930   </a:t>
          </a:fld>
          <a:endParaRPr lang="fr-FR" sz="9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0.9338</cdr:x>
      <cdr:y>0.40201</cdr:y>
    </cdr:from>
    <cdr:to>
      <cdr:x>1</cdr:x>
      <cdr:y>0.43919</cdr:y>
    </cdr:to>
    <cdr:sp macro="" textlink="'Figure 10.3'!$C$75">
      <cdr:nvSpPr>
        <cdr:cNvPr id="5140" name="Text Box 20"/>
        <cdr:cNvSpPr txBox="1">
          <a:spLocks xmlns:a="http://schemas.openxmlformats.org/drawingml/2006/main" noChangeArrowheads="1"/>
        </cdr:cNvSpPr>
      </cdr:nvSpPr>
      <cdr:spPr bwMode="auto">
        <a:xfrm xmlns:a="http://schemas.openxmlformats.org/drawingml/2006/main">
          <a:off x="5989643" y="1648349"/>
          <a:ext cx="424604" cy="152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FD48A81B-6A38-4936-8464-9DFC8FEF7F01}"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r" rtl="0">
              <a:defRPr sz="1000"/>
            </a:pPr>
            <a:t>8 780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0.10073</cdr:x>
      <cdr:y>0.44251</cdr:y>
    </cdr:from>
    <cdr:to>
      <cdr:x>0.15526</cdr:x>
      <cdr:y>0.4773</cdr:y>
    </cdr:to>
    <cdr:sp macro="" textlink="'Figure 10.3'!$D$40">
      <cdr:nvSpPr>
        <cdr:cNvPr id="5141" name="Text Box 21"/>
        <cdr:cNvSpPr txBox="1">
          <a:spLocks xmlns:a="http://schemas.openxmlformats.org/drawingml/2006/main" noChangeArrowheads="1"/>
        </cdr:cNvSpPr>
      </cdr:nvSpPr>
      <cdr:spPr bwMode="auto">
        <a:xfrm xmlns:a="http://schemas.openxmlformats.org/drawingml/2006/main">
          <a:off x="640908" y="1808195"/>
          <a:ext cx="346958" cy="14216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556EE86B-E9A2-413A-8333-32FFFA52E636}"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8 210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0.08923</cdr:x>
      <cdr:y>0.59254</cdr:y>
    </cdr:from>
    <cdr:to>
      <cdr:x>0.14376</cdr:x>
      <cdr:y>0.62828</cdr:y>
    </cdr:to>
    <cdr:sp macro="" textlink="'Figure 10.3'!$B$37">
      <cdr:nvSpPr>
        <cdr:cNvPr id="5143" name="Text Box 23"/>
        <cdr:cNvSpPr txBox="1">
          <a:spLocks xmlns:a="http://schemas.openxmlformats.org/drawingml/2006/main" noChangeArrowheads="1"/>
        </cdr:cNvSpPr>
      </cdr:nvSpPr>
      <cdr:spPr bwMode="auto">
        <a:xfrm xmlns:a="http://schemas.openxmlformats.org/drawingml/2006/main">
          <a:off x="572133" y="2421239"/>
          <a:ext cx="349647" cy="14604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DC8D8A12-89BA-4843-A27A-00B4D8EE58E2}" type="TxLink">
            <a:rPr lang="en-US" sz="9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5 970   </a:t>
          </a:fld>
          <a:endParaRPr lang="fr-FR" sz="9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0.09767</cdr:x>
      <cdr:y>0.68374</cdr:y>
    </cdr:from>
    <cdr:to>
      <cdr:x>0.15385</cdr:x>
      <cdr:y>0.71826</cdr:y>
    </cdr:to>
    <cdr:sp macro="" textlink="'Figure 10.3'!$C$40">
      <cdr:nvSpPr>
        <cdr:cNvPr id="5144" name="Text Box 24"/>
        <cdr:cNvSpPr txBox="1">
          <a:spLocks xmlns:a="http://schemas.openxmlformats.org/drawingml/2006/main" noChangeArrowheads="1"/>
        </cdr:cNvSpPr>
      </cdr:nvSpPr>
      <cdr:spPr bwMode="auto">
        <a:xfrm xmlns:a="http://schemas.openxmlformats.org/drawingml/2006/main">
          <a:off x="621644" y="2803505"/>
          <a:ext cx="357583" cy="14154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747725CE-4A15-4819-9469-73A2391530B4}"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5 490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0.09784</cdr:x>
      <cdr:y>0.49061</cdr:y>
    </cdr:from>
    <cdr:to>
      <cdr:x>0.15238</cdr:x>
      <cdr:y>0.5167</cdr:y>
    </cdr:to>
    <cdr:sp macro="" textlink="'Figure 10.3'!$E$40">
      <cdr:nvSpPr>
        <cdr:cNvPr id="26" name="Text Box 21"/>
        <cdr:cNvSpPr txBox="1">
          <a:spLocks xmlns:a="http://schemas.openxmlformats.org/drawingml/2006/main" noChangeArrowheads="1"/>
        </cdr:cNvSpPr>
      </cdr:nvSpPr>
      <cdr:spPr bwMode="auto">
        <a:xfrm xmlns:a="http://schemas.openxmlformats.org/drawingml/2006/main">
          <a:off x="622501" y="2004759"/>
          <a:ext cx="347022" cy="10661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E1AAB4A0-0DF3-4AA8-A106-E582F887C354}"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8 020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0.93639</cdr:x>
      <cdr:y>0.93816</cdr:y>
    </cdr:from>
    <cdr:to>
      <cdr:x>0.99795</cdr:x>
      <cdr:y>0.9673</cdr:y>
    </cdr:to>
    <cdr:sp macro="" textlink="">
      <cdr:nvSpPr>
        <cdr:cNvPr id="19" name="Text Box 1031"/>
        <cdr:cNvSpPr txBox="1">
          <a:spLocks xmlns:a="http://schemas.openxmlformats.org/drawingml/2006/main" noChangeArrowheads="1"/>
        </cdr:cNvSpPr>
      </cdr:nvSpPr>
      <cdr:spPr bwMode="auto">
        <a:xfrm xmlns:a="http://schemas.openxmlformats.org/drawingml/2006/main">
          <a:off x="5558518" y="3892714"/>
          <a:ext cx="365437" cy="120930"/>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fr-FR" sz="800" b="0" i="0" u="none" strike="noStrike" baseline="0">
              <a:solidFill>
                <a:srgbClr val="000000"/>
              </a:solidFill>
              <a:latin typeface="Arial"/>
              <a:cs typeface="Arial"/>
            </a:rPr>
            <a:t>2018p</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285749</xdr:colOff>
      <xdr:row>1</xdr:row>
      <xdr:rowOff>85723</xdr:rowOff>
    </xdr:from>
    <xdr:to>
      <xdr:col>7</xdr:col>
      <xdr:colOff>352424</xdr:colOff>
      <xdr:row>23</xdr:row>
      <xdr:rowOff>85725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s>
    <sheetDataSet>
      <sheetData sheetId="0" refreshError="1"/>
      <sheetData sheetId="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zoomScaleNormal="100" workbookViewId="0">
      <selection activeCell="A3" sqref="A3"/>
    </sheetView>
  </sheetViews>
  <sheetFormatPr baseColWidth="10" defaultRowHeight="12.75"/>
  <cols>
    <col min="1" max="1" width="128.28515625" style="99" customWidth="1"/>
    <col min="2" max="5" width="11.42578125" style="99"/>
    <col min="6" max="6" width="21.5703125" style="99" customWidth="1"/>
    <col min="7" max="256" width="11.42578125" style="99"/>
    <col min="257" max="257" width="17" style="99" customWidth="1"/>
    <col min="258" max="261" width="11.42578125" style="99"/>
    <col min="262" max="262" width="21.5703125" style="99" customWidth="1"/>
    <col min="263" max="512" width="11.42578125" style="99"/>
    <col min="513" max="513" width="17" style="99" customWidth="1"/>
    <col min="514" max="517" width="11.42578125" style="99"/>
    <col min="518" max="518" width="21.5703125" style="99" customWidth="1"/>
    <col min="519" max="768" width="11.42578125" style="99"/>
    <col min="769" max="769" width="17" style="99" customWidth="1"/>
    <col min="770" max="773" width="11.42578125" style="99"/>
    <col min="774" max="774" width="21.5703125" style="99" customWidth="1"/>
    <col min="775" max="1024" width="11.42578125" style="99"/>
    <col min="1025" max="1025" width="17" style="99" customWidth="1"/>
    <col min="1026" max="1029" width="11.42578125" style="99"/>
    <col min="1030" max="1030" width="21.5703125" style="99" customWidth="1"/>
    <col min="1031" max="1280" width="11.42578125" style="99"/>
    <col min="1281" max="1281" width="17" style="99" customWidth="1"/>
    <col min="1282" max="1285" width="11.42578125" style="99"/>
    <col min="1286" max="1286" width="21.5703125" style="99" customWidth="1"/>
    <col min="1287" max="1536" width="11.42578125" style="99"/>
    <col min="1537" max="1537" width="17" style="99" customWidth="1"/>
    <col min="1538" max="1541" width="11.42578125" style="99"/>
    <col min="1542" max="1542" width="21.5703125" style="99" customWidth="1"/>
    <col min="1543" max="1792" width="11.42578125" style="99"/>
    <col min="1793" max="1793" width="17" style="99" customWidth="1"/>
    <col min="1794" max="1797" width="11.42578125" style="99"/>
    <col min="1798" max="1798" width="21.5703125" style="99" customWidth="1"/>
    <col min="1799" max="2048" width="11.42578125" style="99"/>
    <col min="2049" max="2049" width="17" style="99" customWidth="1"/>
    <col min="2050" max="2053" width="11.42578125" style="99"/>
    <col min="2054" max="2054" width="21.5703125" style="99" customWidth="1"/>
    <col min="2055" max="2304" width="11.42578125" style="99"/>
    <col min="2305" max="2305" width="17" style="99" customWidth="1"/>
    <col min="2306" max="2309" width="11.42578125" style="99"/>
    <col min="2310" max="2310" width="21.5703125" style="99" customWidth="1"/>
    <col min="2311" max="2560" width="11.42578125" style="99"/>
    <col min="2561" max="2561" width="17" style="99" customWidth="1"/>
    <col min="2562" max="2565" width="11.42578125" style="99"/>
    <col min="2566" max="2566" width="21.5703125" style="99" customWidth="1"/>
    <col min="2567" max="2816" width="11.42578125" style="99"/>
    <col min="2817" max="2817" width="17" style="99" customWidth="1"/>
    <col min="2818" max="2821" width="11.42578125" style="99"/>
    <col min="2822" max="2822" width="21.5703125" style="99" customWidth="1"/>
    <col min="2823" max="3072" width="11.42578125" style="99"/>
    <col min="3073" max="3073" width="17" style="99" customWidth="1"/>
    <col min="3074" max="3077" width="11.42578125" style="99"/>
    <col min="3078" max="3078" width="21.5703125" style="99" customWidth="1"/>
    <col min="3079" max="3328" width="11.42578125" style="99"/>
    <col min="3329" max="3329" width="17" style="99" customWidth="1"/>
    <col min="3330" max="3333" width="11.42578125" style="99"/>
    <col min="3334" max="3334" width="21.5703125" style="99" customWidth="1"/>
    <col min="3335" max="3584" width="11.42578125" style="99"/>
    <col min="3585" max="3585" width="17" style="99" customWidth="1"/>
    <col min="3586" max="3589" width="11.42578125" style="99"/>
    <col min="3590" max="3590" width="21.5703125" style="99" customWidth="1"/>
    <col min="3591" max="3840" width="11.42578125" style="99"/>
    <col min="3841" max="3841" width="17" style="99" customWidth="1"/>
    <col min="3842" max="3845" width="11.42578125" style="99"/>
    <col min="3846" max="3846" width="21.5703125" style="99" customWidth="1"/>
    <col min="3847" max="4096" width="11.42578125" style="99"/>
    <col min="4097" max="4097" width="17" style="99" customWidth="1"/>
    <col min="4098" max="4101" width="11.42578125" style="99"/>
    <col min="4102" max="4102" width="21.5703125" style="99" customWidth="1"/>
    <col min="4103" max="4352" width="11.42578125" style="99"/>
    <col min="4353" max="4353" width="17" style="99" customWidth="1"/>
    <col min="4354" max="4357" width="11.42578125" style="99"/>
    <col min="4358" max="4358" width="21.5703125" style="99" customWidth="1"/>
    <col min="4359" max="4608" width="11.42578125" style="99"/>
    <col min="4609" max="4609" width="17" style="99" customWidth="1"/>
    <col min="4610" max="4613" width="11.42578125" style="99"/>
    <col min="4614" max="4614" width="21.5703125" style="99" customWidth="1"/>
    <col min="4615" max="4864" width="11.42578125" style="99"/>
    <col min="4865" max="4865" width="17" style="99" customWidth="1"/>
    <col min="4866" max="4869" width="11.42578125" style="99"/>
    <col min="4870" max="4870" width="21.5703125" style="99" customWidth="1"/>
    <col min="4871" max="5120" width="11.42578125" style="99"/>
    <col min="5121" max="5121" width="17" style="99" customWidth="1"/>
    <col min="5122" max="5125" width="11.42578125" style="99"/>
    <col min="5126" max="5126" width="21.5703125" style="99" customWidth="1"/>
    <col min="5127" max="5376" width="11.42578125" style="99"/>
    <col min="5377" max="5377" width="17" style="99" customWidth="1"/>
    <col min="5378" max="5381" width="11.42578125" style="99"/>
    <col min="5382" max="5382" width="21.5703125" style="99" customWidth="1"/>
    <col min="5383" max="5632" width="11.42578125" style="99"/>
    <col min="5633" max="5633" width="17" style="99" customWidth="1"/>
    <col min="5634" max="5637" width="11.42578125" style="99"/>
    <col min="5638" max="5638" width="21.5703125" style="99" customWidth="1"/>
    <col min="5639" max="5888" width="11.42578125" style="99"/>
    <col min="5889" max="5889" width="17" style="99" customWidth="1"/>
    <col min="5890" max="5893" width="11.42578125" style="99"/>
    <col min="5894" max="5894" width="21.5703125" style="99" customWidth="1"/>
    <col min="5895" max="6144" width="11.42578125" style="99"/>
    <col min="6145" max="6145" width="17" style="99" customWidth="1"/>
    <col min="6146" max="6149" width="11.42578125" style="99"/>
    <col min="6150" max="6150" width="21.5703125" style="99" customWidth="1"/>
    <col min="6151" max="6400" width="11.42578125" style="99"/>
    <col min="6401" max="6401" width="17" style="99" customWidth="1"/>
    <col min="6402" max="6405" width="11.42578125" style="99"/>
    <col min="6406" max="6406" width="21.5703125" style="99" customWidth="1"/>
    <col min="6407" max="6656" width="11.42578125" style="99"/>
    <col min="6657" max="6657" width="17" style="99" customWidth="1"/>
    <col min="6658" max="6661" width="11.42578125" style="99"/>
    <col min="6662" max="6662" width="21.5703125" style="99" customWidth="1"/>
    <col min="6663" max="6912" width="11.42578125" style="99"/>
    <col min="6913" max="6913" width="17" style="99" customWidth="1"/>
    <col min="6914" max="6917" width="11.42578125" style="99"/>
    <col min="6918" max="6918" width="21.5703125" style="99" customWidth="1"/>
    <col min="6919" max="7168" width="11.42578125" style="99"/>
    <col min="7169" max="7169" width="17" style="99" customWidth="1"/>
    <col min="7170" max="7173" width="11.42578125" style="99"/>
    <col min="7174" max="7174" width="21.5703125" style="99" customWidth="1"/>
    <col min="7175" max="7424" width="11.42578125" style="99"/>
    <col min="7425" max="7425" width="17" style="99" customWidth="1"/>
    <col min="7426" max="7429" width="11.42578125" style="99"/>
    <col min="7430" max="7430" width="21.5703125" style="99" customWidth="1"/>
    <col min="7431" max="7680" width="11.42578125" style="99"/>
    <col min="7681" max="7681" width="17" style="99" customWidth="1"/>
    <col min="7682" max="7685" width="11.42578125" style="99"/>
    <col min="7686" max="7686" width="21.5703125" style="99" customWidth="1"/>
    <col min="7687" max="7936" width="11.42578125" style="99"/>
    <col min="7937" max="7937" width="17" style="99" customWidth="1"/>
    <col min="7938" max="7941" width="11.42578125" style="99"/>
    <col min="7942" max="7942" width="21.5703125" style="99" customWidth="1"/>
    <col min="7943" max="8192" width="11.42578125" style="99"/>
    <col min="8193" max="8193" width="17" style="99" customWidth="1"/>
    <col min="8194" max="8197" width="11.42578125" style="99"/>
    <col min="8198" max="8198" width="21.5703125" style="99" customWidth="1"/>
    <col min="8199" max="8448" width="11.42578125" style="99"/>
    <col min="8449" max="8449" width="17" style="99" customWidth="1"/>
    <col min="8450" max="8453" width="11.42578125" style="99"/>
    <col min="8454" max="8454" width="21.5703125" style="99" customWidth="1"/>
    <col min="8455" max="8704" width="11.42578125" style="99"/>
    <col min="8705" max="8705" width="17" style="99" customWidth="1"/>
    <col min="8706" max="8709" width="11.42578125" style="99"/>
    <col min="8710" max="8710" width="21.5703125" style="99" customWidth="1"/>
    <col min="8711" max="8960" width="11.42578125" style="99"/>
    <col min="8961" max="8961" width="17" style="99" customWidth="1"/>
    <col min="8962" max="8965" width="11.42578125" style="99"/>
    <col min="8966" max="8966" width="21.5703125" style="99" customWidth="1"/>
    <col min="8967" max="9216" width="11.42578125" style="99"/>
    <col min="9217" max="9217" width="17" style="99" customWidth="1"/>
    <col min="9218" max="9221" width="11.42578125" style="99"/>
    <col min="9222" max="9222" width="21.5703125" style="99" customWidth="1"/>
    <col min="9223" max="9472" width="11.42578125" style="99"/>
    <col min="9473" max="9473" width="17" style="99" customWidth="1"/>
    <col min="9474" max="9477" width="11.42578125" style="99"/>
    <col min="9478" max="9478" width="21.5703125" style="99" customWidth="1"/>
    <col min="9479" max="9728" width="11.42578125" style="99"/>
    <col min="9729" max="9729" width="17" style="99" customWidth="1"/>
    <col min="9730" max="9733" width="11.42578125" style="99"/>
    <col min="9734" max="9734" width="21.5703125" style="99" customWidth="1"/>
    <col min="9735" max="9984" width="11.42578125" style="99"/>
    <col min="9985" max="9985" width="17" style="99" customWidth="1"/>
    <col min="9986" max="9989" width="11.42578125" style="99"/>
    <col min="9990" max="9990" width="21.5703125" style="99" customWidth="1"/>
    <col min="9991" max="10240" width="11.42578125" style="99"/>
    <col min="10241" max="10241" width="17" style="99" customWidth="1"/>
    <col min="10242" max="10245" width="11.42578125" style="99"/>
    <col min="10246" max="10246" width="21.5703125" style="99" customWidth="1"/>
    <col min="10247" max="10496" width="11.42578125" style="99"/>
    <col min="10497" max="10497" width="17" style="99" customWidth="1"/>
    <col min="10498" max="10501" width="11.42578125" style="99"/>
    <col min="10502" max="10502" width="21.5703125" style="99" customWidth="1"/>
    <col min="10503" max="10752" width="11.42578125" style="99"/>
    <col min="10753" max="10753" width="17" style="99" customWidth="1"/>
    <col min="10754" max="10757" width="11.42578125" style="99"/>
    <col min="10758" max="10758" width="21.5703125" style="99" customWidth="1"/>
    <col min="10759" max="11008" width="11.42578125" style="99"/>
    <col min="11009" max="11009" width="17" style="99" customWidth="1"/>
    <col min="11010" max="11013" width="11.42578125" style="99"/>
    <col min="11014" max="11014" width="21.5703125" style="99" customWidth="1"/>
    <col min="11015" max="11264" width="11.42578125" style="99"/>
    <col min="11265" max="11265" width="17" style="99" customWidth="1"/>
    <col min="11266" max="11269" width="11.42578125" style="99"/>
    <col min="11270" max="11270" width="21.5703125" style="99" customWidth="1"/>
    <col min="11271" max="11520" width="11.42578125" style="99"/>
    <col min="11521" max="11521" width="17" style="99" customWidth="1"/>
    <col min="11522" max="11525" width="11.42578125" style="99"/>
    <col min="11526" max="11526" width="21.5703125" style="99" customWidth="1"/>
    <col min="11527" max="11776" width="11.42578125" style="99"/>
    <col min="11777" max="11777" width="17" style="99" customWidth="1"/>
    <col min="11778" max="11781" width="11.42578125" style="99"/>
    <col min="11782" max="11782" width="21.5703125" style="99" customWidth="1"/>
    <col min="11783" max="12032" width="11.42578125" style="99"/>
    <col min="12033" max="12033" width="17" style="99" customWidth="1"/>
    <col min="12034" max="12037" width="11.42578125" style="99"/>
    <col min="12038" max="12038" width="21.5703125" style="99" customWidth="1"/>
    <col min="12039" max="12288" width="11.42578125" style="99"/>
    <col min="12289" max="12289" width="17" style="99" customWidth="1"/>
    <col min="12290" max="12293" width="11.42578125" style="99"/>
    <col min="12294" max="12294" width="21.5703125" style="99" customWidth="1"/>
    <col min="12295" max="12544" width="11.42578125" style="99"/>
    <col min="12545" max="12545" width="17" style="99" customWidth="1"/>
    <col min="12546" max="12549" width="11.42578125" style="99"/>
    <col min="12550" max="12550" width="21.5703125" style="99" customWidth="1"/>
    <col min="12551" max="12800" width="11.42578125" style="99"/>
    <col min="12801" max="12801" width="17" style="99" customWidth="1"/>
    <col min="12802" max="12805" width="11.42578125" style="99"/>
    <col min="12806" max="12806" width="21.5703125" style="99" customWidth="1"/>
    <col min="12807" max="13056" width="11.42578125" style="99"/>
    <col min="13057" max="13057" width="17" style="99" customWidth="1"/>
    <col min="13058" max="13061" width="11.42578125" style="99"/>
    <col min="13062" max="13062" width="21.5703125" style="99" customWidth="1"/>
    <col min="13063" max="13312" width="11.42578125" style="99"/>
    <col min="13313" max="13313" width="17" style="99" customWidth="1"/>
    <col min="13314" max="13317" width="11.42578125" style="99"/>
    <col min="13318" max="13318" width="21.5703125" style="99" customWidth="1"/>
    <col min="13319" max="13568" width="11.42578125" style="99"/>
    <col min="13569" max="13569" width="17" style="99" customWidth="1"/>
    <col min="13570" max="13573" width="11.42578125" style="99"/>
    <col min="13574" max="13574" width="21.5703125" style="99" customWidth="1"/>
    <col min="13575" max="13824" width="11.42578125" style="99"/>
    <col min="13825" max="13825" width="17" style="99" customWidth="1"/>
    <col min="13826" max="13829" width="11.42578125" style="99"/>
    <col min="13830" max="13830" width="21.5703125" style="99" customWidth="1"/>
    <col min="13831" max="14080" width="11.42578125" style="99"/>
    <col min="14081" max="14081" width="17" style="99" customWidth="1"/>
    <col min="14082" max="14085" width="11.42578125" style="99"/>
    <col min="14086" max="14086" width="21.5703125" style="99" customWidth="1"/>
    <col min="14087" max="14336" width="11.42578125" style="99"/>
    <col min="14337" max="14337" width="17" style="99" customWidth="1"/>
    <col min="14338" max="14341" width="11.42578125" style="99"/>
    <col min="14342" max="14342" width="21.5703125" style="99" customWidth="1"/>
    <col min="14343" max="14592" width="11.42578125" style="99"/>
    <col min="14593" max="14593" width="17" style="99" customWidth="1"/>
    <col min="14594" max="14597" width="11.42578125" style="99"/>
    <col min="14598" max="14598" width="21.5703125" style="99" customWidth="1"/>
    <col min="14599" max="14848" width="11.42578125" style="99"/>
    <col min="14849" max="14849" width="17" style="99" customWidth="1"/>
    <col min="14850" max="14853" width="11.42578125" style="99"/>
    <col min="14854" max="14854" width="21.5703125" style="99" customWidth="1"/>
    <col min="14855" max="15104" width="11.42578125" style="99"/>
    <col min="15105" max="15105" width="17" style="99" customWidth="1"/>
    <col min="15106" max="15109" width="11.42578125" style="99"/>
    <col min="15110" max="15110" width="21.5703125" style="99" customWidth="1"/>
    <col min="15111" max="15360" width="11.42578125" style="99"/>
    <col min="15361" max="15361" width="17" style="99" customWidth="1"/>
    <col min="15362" max="15365" width="11.42578125" style="99"/>
    <col min="15366" max="15366" width="21.5703125" style="99" customWidth="1"/>
    <col min="15367" max="15616" width="11.42578125" style="99"/>
    <col min="15617" max="15617" width="17" style="99" customWidth="1"/>
    <col min="15618" max="15621" width="11.42578125" style="99"/>
    <col min="15622" max="15622" width="21.5703125" style="99" customWidth="1"/>
    <col min="15623" max="15872" width="11.42578125" style="99"/>
    <col min="15873" max="15873" width="17" style="99" customWidth="1"/>
    <col min="15874" max="15877" width="11.42578125" style="99"/>
    <col min="15878" max="15878" width="21.5703125" style="99" customWidth="1"/>
    <col min="15879" max="16128" width="11.42578125" style="99"/>
    <col min="16129" max="16129" width="17" style="99" customWidth="1"/>
    <col min="16130" max="16133" width="11.42578125" style="99"/>
    <col min="16134" max="16134" width="21.5703125" style="99" customWidth="1"/>
    <col min="16135" max="16384" width="11.42578125" style="99"/>
  </cols>
  <sheetData>
    <row r="1" spans="1:6" ht="15">
      <c r="A1" s="131" t="s">
        <v>111</v>
      </c>
      <c r="B1" s="232"/>
      <c r="C1" s="232"/>
      <c r="D1" s="232"/>
      <c r="E1" s="232"/>
      <c r="F1" s="232"/>
    </row>
    <row r="2" spans="1:6" ht="12.75" customHeight="1">
      <c r="A2" s="132"/>
      <c r="B2" s="142"/>
      <c r="C2" s="142"/>
      <c r="D2" s="142"/>
      <c r="E2" s="142"/>
      <c r="F2" s="142"/>
    </row>
    <row r="3" spans="1:6" s="180" customFormat="1" ht="26.25">
      <c r="A3" s="179" t="s">
        <v>112</v>
      </c>
      <c r="B3" s="142"/>
      <c r="C3" s="142"/>
      <c r="D3" s="142"/>
      <c r="E3" s="142"/>
      <c r="F3" s="142"/>
    </row>
    <row r="4" spans="1:6" ht="15.75" customHeight="1">
      <c r="A4" s="181" t="s">
        <v>113</v>
      </c>
      <c r="B4" s="142"/>
      <c r="C4" s="142"/>
      <c r="D4" s="142"/>
      <c r="E4" s="142"/>
      <c r="F4" s="142"/>
    </row>
    <row r="5" spans="1:6" ht="249.75" customHeight="1">
      <c r="A5" s="182" t="s">
        <v>114</v>
      </c>
      <c r="B5" s="142"/>
      <c r="C5" s="142"/>
      <c r="D5" s="142"/>
      <c r="E5" s="142"/>
      <c r="F5" s="142"/>
    </row>
    <row r="6" spans="1:6" ht="23.25" customHeight="1">
      <c r="A6" s="133" t="s">
        <v>73</v>
      </c>
      <c r="B6" s="142"/>
      <c r="C6" s="142"/>
      <c r="D6" s="142"/>
      <c r="E6" s="142"/>
      <c r="F6" s="142"/>
    </row>
    <row r="7" spans="1:6" ht="12.75" customHeight="1">
      <c r="A7" s="132"/>
      <c r="B7" s="142"/>
      <c r="C7" s="142"/>
      <c r="D7" s="142"/>
      <c r="E7" s="142"/>
      <c r="F7" s="142"/>
    </row>
    <row r="8" spans="1:6" ht="15.75" customHeight="1">
      <c r="A8" s="134" t="s">
        <v>85</v>
      </c>
      <c r="B8" s="141"/>
      <c r="C8" s="142"/>
      <c r="D8" s="142"/>
      <c r="E8" s="142"/>
      <c r="F8" s="142"/>
    </row>
    <row r="9" spans="1:6" ht="12.75" customHeight="1">
      <c r="A9" s="132"/>
      <c r="B9" s="141"/>
      <c r="C9" s="142"/>
      <c r="D9" s="142"/>
      <c r="E9" s="142"/>
      <c r="F9" s="142"/>
    </row>
    <row r="10" spans="1:6" ht="14.25" customHeight="1">
      <c r="A10" s="135" t="s">
        <v>74</v>
      </c>
      <c r="B10" s="141"/>
      <c r="C10" s="142"/>
      <c r="D10" s="142"/>
      <c r="E10" s="142"/>
      <c r="F10" s="142"/>
    </row>
    <row r="11" spans="1:6" ht="20.25" customHeight="1">
      <c r="A11" s="136" t="s">
        <v>91</v>
      </c>
      <c r="B11" s="141"/>
      <c r="C11" s="142"/>
      <c r="D11" s="142"/>
      <c r="E11" s="142"/>
      <c r="F11" s="142"/>
    </row>
    <row r="12" spans="1:6" ht="20.25" customHeight="1">
      <c r="A12" s="136" t="s">
        <v>116</v>
      </c>
      <c r="B12" s="141"/>
      <c r="C12" s="142"/>
      <c r="D12" s="142"/>
      <c r="E12" s="142"/>
      <c r="F12" s="142"/>
    </row>
    <row r="13" spans="1:6" ht="20.25" customHeight="1">
      <c r="A13" s="136" t="s">
        <v>117</v>
      </c>
      <c r="B13" s="141"/>
      <c r="C13" s="142"/>
      <c r="D13" s="142"/>
      <c r="E13" s="142"/>
      <c r="F13" s="142"/>
    </row>
    <row r="14" spans="1:6" ht="20.25" customHeight="1">
      <c r="A14" s="155" t="s">
        <v>118</v>
      </c>
      <c r="B14" s="141"/>
      <c r="C14" s="142"/>
      <c r="D14" s="142"/>
      <c r="E14" s="142"/>
      <c r="F14" s="142"/>
    </row>
    <row r="15" spans="1:6" ht="12.75" customHeight="1">
      <c r="A15" s="137"/>
      <c r="B15" s="141"/>
      <c r="C15" s="142"/>
      <c r="D15" s="142"/>
      <c r="E15" s="142"/>
      <c r="F15" s="142"/>
    </row>
    <row r="16" spans="1:6" ht="14.25" customHeight="1">
      <c r="A16" s="138" t="s">
        <v>75</v>
      </c>
    </row>
    <row r="17" spans="1:1" ht="23.25" customHeight="1">
      <c r="A17" s="139" t="s">
        <v>119</v>
      </c>
    </row>
    <row r="18" spans="1:1">
      <c r="A18" s="140"/>
    </row>
    <row r="19" spans="1:1">
      <c r="A19" s="183"/>
    </row>
  </sheetData>
  <mergeCells count="1">
    <mergeCell ref="B1:F1"/>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indexed="42"/>
  </sheetPr>
  <dimension ref="A1:AN73"/>
  <sheetViews>
    <sheetView workbookViewId="0"/>
  </sheetViews>
  <sheetFormatPr baseColWidth="10" defaultColWidth="11.42578125" defaultRowHeight="12.75"/>
  <cols>
    <col min="1" max="1" width="11.42578125" style="1"/>
    <col min="2" max="2" width="12.140625" style="1" customWidth="1"/>
    <col min="3" max="3" width="11.42578125" style="1"/>
    <col min="4" max="4" width="12.140625" style="1" customWidth="1"/>
    <col min="5" max="5" width="11.42578125" style="1"/>
    <col min="6" max="6" width="12.140625" style="1" customWidth="1"/>
    <col min="7" max="7" width="11.42578125" style="1"/>
    <col min="8" max="8" width="12.140625" style="1" customWidth="1"/>
    <col min="9" max="9" width="11.42578125" style="1"/>
    <col min="10" max="10" width="12.140625" style="1" customWidth="1"/>
    <col min="11" max="11" width="11.85546875" style="1" customWidth="1"/>
    <col min="12" max="16384" width="11.42578125" style="1"/>
  </cols>
  <sheetData>
    <row r="1" spans="1:39" ht="15.75">
      <c r="A1" s="53" t="s">
        <v>62</v>
      </c>
      <c r="B1" s="2"/>
      <c r="C1" s="2"/>
    </row>
    <row r="3" spans="1:39" ht="48" customHeight="1">
      <c r="B3" s="15" t="s">
        <v>9</v>
      </c>
      <c r="C3" s="20"/>
      <c r="D3" s="15" t="s">
        <v>10</v>
      </c>
      <c r="E3" s="6"/>
      <c r="F3" s="15" t="s">
        <v>11</v>
      </c>
      <c r="G3" s="6"/>
      <c r="H3" s="15" t="s">
        <v>12</v>
      </c>
      <c r="I3" s="6"/>
      <c r="J3" s="36" t="s">
        <v>0</v>
      </c>
      <c r="K3" s="5"/>
      <c r="O3" s="15" t="s">
        <v>8</v>
      </c>
      <c r="P3" s="20"/>
      <c r="Q3" s="15" t="s">
        <v>7</v>
      </c>
      <c r="R3" s="6"/>
      <c r="S3" s="15" t="s">
        <v>6</v>
      </c>
      <c r="T3" s="6"/>
      <c r="U3" s="15" t="s">
        <v>5</v>
      </c>
      <c r="V3" s="6"/>
      <c r="W3" s="15" t="s">
        <v>14</v>
      </c>
      <c r="X3" s="6"/>
      <c r="Z3" s="15" t="s">
        <v>16</v>
      </c>
      <c r="AA3" s="6"/>
      <c r="AD3" s="15" t="s">
        <v>8</v>
      </c>
      <c r="AE3" s="20"/>
      <c r="AF3" s="15" t="s">
        <v>7</v>
      </c>
      <c r="AG3" s="6"/>
      <c r="AH3" s="15" t="s">
        <v>6</v>
      </c>
      <c r="AI3" s="6"/>
      <c r="AJ3" s="15" t="s">
        <v>5</v>
      </c>
      <c r="AK3" s="6"/>
      <c r="AL3" s="15" t="s">
        <v>14</v>
      </c>
      <c r="AM3" s="6"/>
    </row>
    <row r="4" spans="1:39" ht="23.25" customHeight="1">
      <c r="B4" s="35" t="s">
        <v>1</v>
      </c>
      <c r="C4" s="45" t="s">
        <v>63</v>
      </c>
      <c r="D4" s="35" t="str">
        <f>B4</f>
        <v>(prix courants en euros)</v>
      </c>
      <c r="E4" s="45" t="str">
        <f>C4</f>
        <v>(prix 2013 en euros)</v>
      </c>
      <c r="F4" s="35" t="str">
        <f>B4</f>
        <v>(prix courants en euros)</v>
      </c>
      <c r="G4" s="45" t="str">
        <f>C4</f>
        <v>(prix 2013 en euros)</v>
      </c>
      <c r="H4" s="35" t="str">
        <f>B4</f>
        <v>(prix courants en euros)</v>
      </c>
      <c r="I4" s="45" t="str">
        <f>C4</f>
        <v>(prix 2013 en euros)</v>
      </c>
      <c r="J4" s="35" t="str">
        <f>B4</f>
        <v>(prix courants en euros)</v>
      </c>
      <c r="K4" s="45" t="str">
        <f>C4</f>
        <v>(prix 2013 en euros)</v>
      </c>
      <c r="O4" s="35" t="s">
        <v>1</v>
      </c>
      <c r="P4" s="56" t="str">
        <f>C4</f>
        <v>(prix 2013 en euros)</v>
      </c>
      <c r="Q4" s="35" t="str">
        <f>O4</f>
        <v>(prix courants en euros)</v>
      </c>
      <c r="R4" s="56" t="str">
        <f>P4</f>
        <v>(prix 2013 en euros)</v>
      </c>
      <c r="S4" s="35" t="str">
        <f>O4</f>
        <v>(prix courants en euros)</v>
      </c>
      <c r="T4" s="56" t="str">
        <f>P4</f>
        <v>(prix 2013 en euros)</v>
      </c>
      <c r="U4" s="35" t="str">
        <f>O4</f>
        <v>(prix courants en euros)</v>
      </c>
      <c r="V4" s="56" t="str">
        <f>P4</f>
        <v>(prix 2013 en euros)</v>
      </c>
      <c r="W4" s="35" t="str">
        <f>Q4</f>
        <v>(prix courants en euros)</v>
      </c>
      <c r="X4" s="56" t="str">
        <f>R4</f>
        <v>(prix 2013 en euros)</v>
      </c>
      <c r="Z4" s="8" t="str">
        <f>B4</f>
        <v>(prix courants en euros)</v>
      </c>
      <c r="AA4" s="7" t="str">
        <f>C4</f>
        <v>(prix 2013 en euros)</v>
      </c>
      <c r="AD4" s="8" t="s">
        <v>1</v>
      </c>
      <c r="AE4" s="7" t="str">
        <f>R4</f>
        <v>(prix 2013 en euros)</v>
      </c>
      <c r="AF4" s="8" t="str">
        <f>AD4</f>
        <v>(prix courants en euros)</v>
      </c>
      <c r="AG4" s="7" t="str">
        <f>AE4</f>
        <v>(prix 2013 en euros)</v>
      </c>
      <c r="AH4" s="8" t="str">
        <f>AD4</f>
        <v>(prix courants en euros)</v>
      </c>
      <c r="AI4" s="7" t="str">
        <f>AE4</f>
        <v>(prix 2013 en euros)</v>
      </c>
      <c r="AJ4" s="8" t="str">
        <f>AD4</f>
        <v>(prix courants en euros)</v>
      </c>
      <c r="AK4" s="7" t="str">
        <f>AE4</f>
        <v>(prix 2013 en euros)</v>
      </c>
      <c r="AL4" s="8" t="str">
        <f>AF4</f>
        <v>(prix courants en euros)</v>
      </c>
      <c r="AM4" s="7" t="str">
        <f>AG4</f>
        <v>(prix 2013 en euros)</v>
      </c>
    </row>
    <row r="5" spans="1:39">
      <c r="A5" s="33"/>
      <c r="B5" s="13"/>
      <c r="C5" s="17" t="s">
        <v>57</v>
      </c>
      <c r="D5" s="13"/>
      <c r="E5" s="17" t="s">
        <v>2</v>
      </c>
      <c r="F5" s="13"/>
      <c r="G5" s="21" t="s">
        <v>3</v>
      </c>
      <c r="H5" s="13"/>
      <c r="I5" s="21" t="s">
        <v>4</v>
      </c>
      <c r="J5" s="14"/>
      <c r="K5" s="14"/>
      <c r="N5" s="57"/>
      <c r="O5" s="12"/>
      <c r="P5" s="58" t="str">
        <f>C5</f>
        <v>2nd degré</v>
      </c>
      <c r="Q5" s="12"/>
      <c r="R5" s="58" t="str">
        <f>+E5</f>
        <v>1er cycle</v>
      </c>
      <c r="S5" s="12"/>
      <c r="T5" s="59" t="str">
        <f>+G5</f>
        <v>2nd cycle général et technologique</v>
      </c>
      <c r="U5" s="12"/>
      <c r="V5" s="59" t="s">
        <v>4</v>
      </c>
      <c r="W5" s="12"/>
      <c r="X5" s="60" t="s">
        <v>13</v>
      </c>
      <c r="Z5" s="13"/>
      <c r="AA5" s="26" t="s">
        <v>15</v>
      </c>
      <c r="AC5" s="9"/>
      <c r="AD5" s="13"/>
      <c r="AE5" s="17" t="str">
        <f>+C5</f>
        <v>2nd degré</v>
      </c>
      <c r="AF5" s="13"/>
      <c r="AG5" s="17" t="str">
        <f>+R5</f>
        <v>1er cycle</v>
      </c>
      <c r="AH5" s="13"/>
      <c r="AI5" s="21" t="str">
        <f>+T5</f>
        <v>2nd cycle général et technologique</v>
      </c>
      <c r="AJ5" s="13"/>
      <c r="AK5" s="21" t="str">
        <f>+V5</f>
        <v>2nd cycle professionnel</v>
      </c>
      <c r="AL5" s="13"/>
      <c r="AM5" s="26" t="s">
        <v>13</v>
      </c>
    </row>
    <row r="6" spans="1:39">
      <c r="A6" s="50" t="s">
        <v>28</v>
      </c>
      <c r="B6" s="27">
        <v>2336.4336381805515</v>
      </c>
      <c r="C6" s="52">
        <f t="shared" ref="C6:E25" si="0">ROUND(B6*$K6/$J6,0)</f>
        <v>5981</v>
      </c>
      <c r="D6" s="11"/>
      <c r="E6" s="13"/>
      <c r="F6" s="13"/>
      <c r="G6" s="13"/>
      <c r="H6" s="16"/>
      <c r="I6" s="54"/>
      <c r="J6" s="77">
        <v>453211</v>
      </c>
      <c r="K6" s="78">
        <v>1160089</v>
      </c>
      <c r="N6" s="61" t="s">
        <v>28</v>
      </c>
      <c r="O6" s="38"/>
      <c r="P6" s="40"/>
      <c r="Q6" s="39"/>
      <c r="R6" s="40"/>
      <c r="S6" s="40"/>
      <c r="T6" s="40"/>
      <c r="U6" s="41"/>
      <c r="V6" s="40"/>
      <c r="W6" s="41"/>
      <c r="X6" s="40"/>
      <c r="Z6" s="25">
        <v>3386</v>
      </c>
      <c r="AA6" s="22">
        <f t="shared" ref="AA6:AA24" si="1">ROUND((Z6*$K6/$J6),0)</f>
        <v>8667</v>
      </c>
      <c r="AC6" s="50" t="s">
        <v>28</v>
      </c>
      <c r="AD6" s="46"/>
      <c r="AE6" s="22"/>
      <c r="AF6" s="47"/>
      <c r="AG6" s="22"/>
      <c r="AH6" s="22"/>
      <c r="AI6" s="22"/>
      <c r="AJ6" s="25"/>
      <c r="AK6" s="22"/>
      <c r="AL6" s="25"/>
      <c r="AM6" s="22"/>
    </row>
    <row r="7" spans="1:39">
      <c r="A7" s="50" t="s">
        <v>29</v>
      </c>
      <c r="B7" s="27">
        <v>2680.3586210681492</v>
      </c>
      <c r="C7" s="13">
        <f t="shared" si="0"/>
        <v>6143</v>
      </c>
      <c r="D7" s="11"/>
      <c r="E7" s="13"/>
      <c r="F7" s="13"/>
      <c r="G7" s="13"/>
      <c r="H7" s="16"/>
      <c r="I7" s="54"/>
      <c r="J7" s="79">
        <v>511673</v>
      </c>
      <c r="K7" s="80">
        <v>1172592</v>
      </c>
      <c r="N7" s="61" t="s">
        <v>29</v>
      </c>
      <c r="O7" s="38"/>
      <c r="P7" s="40"/>
      <c r="Q7" s="39"/>
      <c r="R7" s="40"/>
      <c r="S7" s="40"/>
      <c r="T7" s="40"/>
      <c r="U7" s="41"/>
      <c r="V7" s="40"/>
      <c r="W7" s="41"/>
      <c r="X7" s="40"/>
      <c r="Z7" s="25">
        <v>3806</v>
      </c>
      <c r="AA7" s="22">
        <f t="shared" si="1"/>
        <v>8722</v>
      </c>
      <c r="AC7" s="50" t="s">
        <v>29</v>
      </c>
      <c r="AD7" s="46"/>
      <c r="AE7" s="22"/>
      <c r="AF7" s="47"/>
      <c r="AG7" s="22"/>
      <c r="AH7" s="22"/>
      <c r="AI7" s="22"/>
      <c r="AJ7" s="25"/>
      <c r="AK7" s="22"/>
      <c r="AL7" s="25"/>
      <c r="AM7" s="22"/>
    </row>
    <row r="8" spans="1:39">
      <c r="A8" s="50" t="s">
        <v>30</v>
      </c>
      <c r="B8" s="27">
        <v>3140.7546531251287</v>
      </c>
      <c r="C8" s="13">
        <f t="shared" si="0"/>
        <v>6421</v>
      </c>
      <c r="D8" s="11"/>
      <c r="E8" s="13"/>
      <c r="F8" s="13"/>
      <c r="G8" s="13"/>
      <c r="H8" s="16"/>
      <c r="I8" s="54"/>
      <c r="J8" s="79">
        <v>587952</v>
      </c>
      <c r="K8" s="80">
        <v>1202006</v>
      </c>
      <c r="N8" s="61" t="s">
        <v>30</v>
      </c>
      <c r="O8" s="38"/>
      <c r="P8" s="40"/>
      <c r="Q8" s="39"/>
      <c r="R8" s="40"/>
      <c r="S8" s="40"/>
      <c r="T8" s="40"/>
      <c r="U8" s="41"/>
      <c r="V8" s="40"/>
      <c r="W8" s="41"/>
      <c r="X8" s="40"/>
      <c r="Z8" s="25">
        <v>4410</v>
      </c>
      <c r="AA8" s="22">
        <f t="shared" si="1"/>
        <v>9016</v>
      </c>
      <c r="AC8" s="50" t="s">
        <v>30</v>
      </c>
      <c r="AD8" s="46"/>
      <c r="AE8" s="22"/>
      <c r="AF8" s="47"/>
      <c r="AG8" s="22"/>
      <c r="AH8" s="22"/>
      <c r="AI8" s="22"/>
      <c r="AJ8" s="25"/>
      <c r="AK8" s="22"/>
      <c r="AL8" s="25"/>
      <c r="AM8" s="22"/>
    </row>
    <row r="9" spans="1:39">
      <c r="A9" s="50" t="s">
        <v>31</v>
      </c>
      <c r="B9" s="27">
        <v>3441.3841151173019</v>
      </c>
      <c r="C9" s="13">
        <f t="shared" si="0"/>
        <v>6416</v>
      </c>
      <c r="D9" s="28">
        <v>3010.4107433871427</v>
      </c>
      <c r="E9" s="52">
        <f t="shared" si="0"/>
        <v>5613</v>
      </c>
      <c r="F9" s="29">
        <v>4192.9577700977352</v>
      </c>
      <c r="G9" s="52">
        <f t="shared" ref="G9:G25" si="2">ROUND(F9*$K9/$J9,0)</f>
        <v>7817</v>
      </c>
      <c r="H9" s="16"/>
      <c r="I9" s="55">
        <f>ROUND(25507/6.55957/J9*K9,0)</f>
        <v>7250</v>
      </c>
      <c r="J9" s="79">
        <v>652816</v>
      </c>
      <c r="K9" s="80">
        <v>1217107</v>
      </c>
      <c r="N9" s="61" t="s">
        <v>31</v>
      </c>
      <c r="O9" s="38"/>
      <c r="P9" s="40"/>
      <c r="Q9" s="39"/>
      <c r="R9" s="40"/>
      <c r="S9" s="40"/>
      <c r="T9" s="40"/>
      <c r="U9" s="41"/>
      <c r="V9" s="40"/>
      <c r="W9" s="41"/>
      <c r="X9" s="40"/>
      <c r="Z9" s="25">
        <v>4984</v>
      </c>
      <c r="AA9" s="22">
        <f t="shared" si="1"/>
        <v>9292</v>
      </c>
      <c r="AC9" s="50" t="s">
        <v>31</v>
      </c>
      <c r="AD9" s="46"/>
      <c r="AE9" s="22"/>
      <c r="AF9" s="47"/>
      <c r="AG9" s="22"/>
      <c r="AH9" s="22"/>
      <c r="AI9" s="22"/>
      <c r="AJ9" s="25"/>
      <c r="AK9" s="22"/>
      <c r="AL9" s="25"/>
      <c r="AM9" s="22"/>
    </row>
    <row r="10" spans="1:39">
      <c r="A10" s="50" t="s">
        <v>32</v>
      </c>
      <c r="B10" s="27">
        <v>3684.2353995764965</v>
      </c>
      <c r="C10" s="13">
        <f t="shared" si="0"/>
        <v>6415</v>
      </c>
      <c r="D10" s="28">
        <v>3203.4111992097041</v>
      </c>
      <c r="E10" s="13">
        <f t="shared" si="0"/>
        <v>5578</v>
      </c>
      <c r="F10" s="29">
        <v>4508.8321338136493</v>
      </c>
      <c r="G10" s="13">
        <f t="shared" si="2"/>
        <v>7851</v>
      </c>
      <c r="H10" s="16"/>
      <c r="I10" s="54">
        <f>ROUND(27301/6.55957/J10*K10,0)</f>
        <v>7247</v>
      </c>
      <c r="J10" s="79">
        <v>709648</v>
      </c>
      <c r="K10" s="80">
        <v>1235662</v>
      </c>
      <c r="N10" s="61" t="s">
        <v>32</v>
      </c>
      <c r="O10" s="38"/>
      <c r="P10" s="40"/>
      <c r="Q10" s="39"/>
      <c r="R10" s="40"/>
      <c r="S10" s="40"/>
      <c r="T10" s="40"/>
      <c r="U10" s="41"/>
      <c r="V10" s="40"/>
      <c r="W10" s="41"/>
      <c r="X10" s="40"/>
      <c r="Z10" s="25">
        <v>5680</v>
      </c>
      <c r="AA10" s="22">
        <f t="shared" si="1"/>
        <v>9890</v>
      </c>
      <c r="AC10" s="50" t="s">
        <v>32</v>
      </c>
      <c r="AD10" s="46"/>
      <c r="AE10" s="22"/>
      <c r="AF10" s="47"/>
      <c r="AG10" s="22"/>
      <c r="AH10" s="22"/>
      <c r="AI10" s="22"/>
      <c r="AJ10" s="25"/>
      <c r="AK10" s="22"/>
      <c r="AL10" s="25"/>
      <c r="AM10" s="22"/>
    </row>
    <row r="11" spans="1:39">
      <c r="A11" s="50" t="s">
        <v>33</v>
      </c>
      <c r="B11" s="27">
        <v>3874.3393240715473</v>
      </c>
      <c r="C11" s="13">
        <f t="shared" si="0"/>
        <v>6397</v>
      </c>
      <c r="D11" s="28">
        <v>3416.6873743248416</v>
      </c>
      <c r="E11" s="13">
        <f t="shared" si="0"/>
        <v>5641</v>
      </c>
      <c r="F11" s="29">
        <v>4517.6741768134189</v>
      </c>
      <c r="G11" s="13">
        <f t="shared" si="2"/>
        <v>7459</v>
      </c>
      <c r="H11" s="16"/>
      <c r="I11" s="54">
        <f>ROUND(29184/6.55957/J11*K11,0)</f>
        <v>7346</v>
      </c>
      <c r="J11" s="79">
        <v>760509</v>
      </c>
      <c r="K11" s="80">
        <v>1255719</v>
      </c>
      <c r="N11" s="61" t="s">
        <v>33</v>
      </c>
      <c r="O11" s="38"/>
      <c r="P11" s="40"/>
      <c r="Q11" s="39"/>
      <c r="R11" s="40"/>
      <c r="S11" s="40"/>
      <c r="T11" s="40"/>
      <c r="U11" s="41"/>
      <c r="V11" s="40"/>
      <c r="W11" s="41"/>
      <c r="X11" s="40"/>
      <c r="Z11" s="25">
        <v>5681</v>
      </c>
      <c r="AA11" s="22">
        <f t="shared" si="1"/>
        <v>9380</v>
      </c>
      <c r="AC11" s="50" t="s">
        <v>33</v>
      </c>
      <c r="AD11" s="46"/>
      <c r="AE11" s="22"/>
      <c r="AF11" s="47"/>
      <c r="AG11" s="22"/>
      <c r="AH11" s="22"/>
      <c r="AI11" s="22"/>
      <c r="AJ11" s="25"/>
      <c r="AK11" s="22"/>
      <c r="AL11" s="25"/>
      <c r="AM11" s="22"/>
    </row>
    <row r="12" spans="1:39">
      <c r="A12" s="50" t="s">
        <v>34</v>
      </c>
      <c r="B12" s="27">
        <v>4063.6810034804112</v>
      </c>
      <c r="C12" s="13">
        <f t="shared" si="0"/>
        <v>6386</v>
      </c>
      <c r="D12" s="28">
        <v>3625.3900789228564</v>
      </c>
      <c r="E12" s="13">
        <f t="shared" si="0"/>
        <v>5697</v>
      </c>
      <c r="F12" s="29">
        <v>4632.4682867931897</v>
      </c>
      <c r="G12" s="13">
        <f t="shared" si="2"/>
        <v>7280</v>
      </c>
      <c r="H12" s="30">
        <v>4602.8931774491321</v>
      </c>
      <c r="I12" s="54">
        <f t="shared" ref="I12:I25" si="3">ROUND(H12*$K12/$J12,0)</f>
        <v>7233</v>
      </c>
      <c r="J12" s="79">
        <v>817854</v>
      </c>
      <c r="K12" s="80">
        <v>1285245</v>
      </c>
      <c r="N12" s="61" t="s">
        <v>34</v>
      </c>
      <c r="O12" s="38"/>
      <c r="P12" s="40"/>
      <c r="Q12" s="39"/>
      <c r="R12" s="40"/>
      <c r="S12" s="40"/>
      <c r="T12" s="40"/>
      <c r="U12" s="41"/>
      <c r="V12" s="40"/>
      <c r="W12" s="41"/>
      <c r="X12" s="40"/>
      <c r="Z12" s="25">
        <v>6155</v>
      </c>
      <c r="AA12" s="22">
        <f t="shared" si="1"/>
        <v>9672</v>
      </c>
      <c r="AC12" s="50" t="s">
        <v>34</v>
      </c>
      <c r="AD12" s="46"/>
      <c r="AE12" s="22"/>
      <c r="AF12" s="47"/>
      <c r="AG12" s="22"/>
      <c r="AH12" s="22"/>
      <c r="AI12" s="22"/>
      <c r="AJ12" s="25"/>
      <c r="AK12" s="22"/>
      <c r="AL12" s="25"/>
      <c r="AM12" s="22"/>
    </row>
    <row r="13" spans="1:39">
      <c r="A13" s="50" t="s">
        <v>35</v>
      </c>
      <c r="B13" s="27">
        <v>4190.3661368046987</v>
      </c>
      <c r="C13" s="13">
        <f t="shared" si="0"/>
        <v>6425</v>
      </c>
      <c r="D13" s="28">
        <v>3785.1566489876623</v>
      </c>
      <c r="E13" s="13">
        <f t="shared" si="0"/>
        <v>5804</v>
      </c>
      <c r="F13" s="29">
        <v>4629.4193064484407</v>
      </c>
      <c r="G13" s="13">
        <f t="shared" si="2"/>
        <v>7098</v>
      </c>
      <c r="H13" s="30">
        <v>4719.5166756357503</v>
      </c>
      <c r="I13" s="54">
        <f t="shared" si="3"/>
        <v>7236</v>
      </c>
      <c r="J13" s="79">
        <v>859827</v>
      </c>
      <c r="K13" s="80">
        <v>1318369</v>
      </c>
      <c r="N13" s="61" t="s">
        <v>35</v>
      </c>
      <c r="O13" s="38"/>
      <c r="P13" s="40"/>
      <c r="Q13" s="39"/>
      <c r="R13" s="40"/>
      <c r="S13" s="40"/>
      <c r="T13" s="40"/>
      <c r="U13" s="41"/>
      <c r="V13" s="40"/>
      <c r="W13" s="41"/>
      <c r="X13" s="40"/>
      <c r="Z13" s="25">
        <v>6397</v>
      </c>
      <c r="AA13" s="22">
        <f t="shared" si="1"/>
        <v>9808</v>
      </c>
      <c r="AC13" s="50" t="s">
        <v>35</v>
      </c>
      <c r="AD13" s="46"/>
      <c r="AE13" s="22"/>
      <c r="AF13" s="47"/>
      <c r="AG13" s="22"/>
      <c r="AH13" s="22"/>
      <c r="AI13" s="22"/>
      <c r="AJ13" s="25"/>
      <c r="AK13" s="22"/>
      <c r="AL13" s="25"/>
      <c r="AM13" s="22"/>
    </row>
    <row r="14" spans="1:39">
      <c r="A14" s="50" t="s">
        <v>36</v>
      </c>
      <c r="B14" s="27">
        <v>4444.6510975566998</v>
      </c>
      <c r="C14" s="13">
        <f t="shared" si="0"/>
        <v>6603</v>
      </c>
      <c r="D14" s="28">
        <v>3950.8687307247274</v>
      </c>
      <c r="E14" s="13">
        <f t="shared" si="0"/>
        <v>5869</v>
      </c>
      <c r="F14" s="29">
        <v>4916.6332549237222</v>
      </c>
      <c r="G14" s="13">
        <f t="shared" si="2"/>
        <v>7304</v>
      </c>
      <c r="H14" s="30">
        <v>5272.6017101730758</v>
      </c>
      <c r="I14" s="54">
        <f t="shared" si="3"/>
        <v>7833</v>
      </c>
      <c r="J14" s="79">
        <v>929444</v>
      </c>
      <c r="K14" s="80">
        <v>1380780</v>
      </c>
      <c r="N14" s="61" t="s">
        <v>36</v>
      </c>
      <c r="O14" s="38"/>
      <c r="P14" s="40"/>
      <c r="Q14" s="39"/>
      <c r="R14" s="40"/>
      <c r="S14" s="40"/>
      <c r="T14" s="40"/>
      <c r="U14" s="41"/>
      <c r="V14" s="40"/>
      <c r="W14" s="41"/>
      <c r="X14" s="40"/>
      <c r="Z14" s="25">
        <v>6603</v>
      </c>
      <c r="AA14" s="22">
        <f t="shared" si="1"/>
        <v>9809</v>
      </c>
      <c r="AC14" s="50" t="s">
        <v>36</v>
      </c>
      <c r="AD14" s="46"/>
      <c r="AE14" s="22"/>
      <c r="AF14" s="47"/>
      <c r="AG14" s="22"/>
      <c r="AH14" s="22"/>
      <c r="AI14" s="22"/>
      <c r="AJ14" s="25"/>
      <c r="AK14" s="22"/>
      <c r="AL14" s="25"/>
      <c r="AM14" s="22"/>
    </row>
    <row r="15" spans="1:39">
      <c r="A15" s="50" t="s">
        <v>37</v>
      </c>
      <c r="B15" s="27">
        <v>4762.6597475139379</v>
      </c>
      <c r="C15" s="13">
        <f t="shared" si="0"/>
        <v>6849</v>
      </c>
      <c r="D15" s="28">
        <v>4268.8773806819654</v>
      </c>
      <c r="E15" s="13">
        <f t="shared" si="0"/>
        <v>6139</v>
      </c>
      <c r="F15" s="29">
        <v>5108.5665676256222</v>
      </c>
      <c r="G15" s="13">
        <f t="shared" si="2"/>
        <v>7347</v>
      </c>
      <c r="H15" s="30">
        <v>5831.7847053998967</v>
      </c>
      <c r="I15" s="54">
        <f t="shared" si="3"/>
        <v>8387</v>
      </c>
      <c r="J15" s="79">
        <v>1001897</v>
      </c>
      <c r="K15" s="80">
        <v>1440889</v>
      </c>
      <c r="N15" s="61" t="s">
        <v>37</v>
      </c>
      <c r="O15" s="38"/>
      <c r="P15" s="40"/>
      <c r="Q15" s="39"/>
      <c r="R15" s="40"/>
      <c r="S15" s="40"/>
      <c r="T15" s="40"/>
      <c r="U15" s="41"/>
      <c r="V15" s="40"/>
      <c r="W15" s="41"/>
      <c r="X15" s="40"/>
      <c r="Z15" s="25">
        <v>6164</v>
      </c>
      <c r="AA15" s="22">
        <f t="shared" si="1"/>
        <v>8865</v>
      </c>
      <c r="AC15" s="50" t="s">
        <v>37</v>
      </c>
      <c r="AD15" s="46"/>
      <c r="AE15" s="22"/>
      <c r="AF15" s="47"/>
      <c r="AG15" s="22"/>
      <c r="AH15" s="22"/>
      <c r="AI15" s="22"/>
      <c r="AJ15" s="25"/>
      <c r="AK15" s="22"/>
      <c r="AL15" s="25"/>
      <c r="AM15" s="22"/>
    </row>
    <row r="16" spans="1:39">
      <c r="A16" s="50" t="s">
        <v>38</v>
      </c>
      <c r="B16" s="27">
        <v>5123.6590203321257</v>
      </c>
      <c r="C16" s="13">
        <f t="shared" si="0"/>
        <v>7177</v>
      </c>
      <c r="D16" s="28">
        <v>4551.3654096228865</v>
      </c>
      <c r="E16" s="13">
        <f t="shared" si="0"/>
        <v>6375</v>
      </c>
      <c r="F16" s="29">
        <v>5498.3787047016804</v>
      </c>
      <c r="G16" s="13">
        <f t="shared" si="2"/>
        <v>7702</v>
      </c>
      <c r="H16" s="30">
        <v>6363.9842245756963</v>
      </c>
      <c r="I16" s="54">
        <f t="shared" si="3"/>
        <v>8914</v>
      </c>
      <c r="J16" s="79">
        <v>1058627</v>
      </c>
      <c r="K16" s="80">
        <v>1482877</v>
      </c>
      <c r="N16" s="61" t="s">
        <v>38</v>
      </c>
      <c r="O16" s="38"/>
      <c r="P16" s="40"/>
      <c r="Q16" s="39"/>
      <c r="R16" s="40"/>
      <c r="S16" s="40"/>
      <c r="T16" s="40"/>
      <c r="U16" s="41"/>
      <c r="V16" s="40"/>
      <c r="W16" s="41"/>
      <c r="X16" s="40"/>
      <c r="Z16" s="25">
        <v>6761</v>
      </c>
      <c r="AA16" s="22">
        <f t="shared" si="1"/>
        <v>9471</v>
      </c>
      <c r="AC16" s="50" t="s">
        <v>38</v>
      </c>
      <c r="AD16" s="46"/>
      <c r="AE16" s="22"/>
      <c r="AF16" s="47"/>
      <c r="AG16" s="22"/>
      <c r="AH16" s="22"/>
      <c r="AI16" s="22"/>
      <c r="AJ16" s="25"/>
      <c r="AK16" s="22"/>
      <c r="AL16" s="25"/>
      <c r="AM16" s="22"/>
    </row>
    <row r="17" spans="1:40">
      <c r="A17" s="50" t="s">
        <v>39</v>
      </c>
      <c r="B17" s="27">
        <v>5451.4244073925574</v>
      </c>
      <c r="C17" s="13">
        <f t="shared" si="0"/>
        <v>7445</v>
      </c>
      <c r="D17" s="28">
        <v>4955.0504072675494</v>
      </c>
      <c r="E17" s="13">
        <f t="shared" si="0"/>
        <v>6767</v>
      </c>
      <c r="F17" s="29">
        <v>5814.8628644865439</v>
      </c>
      <c r="G17" s="13">
        <f t="shared" si="2"/>
        <v>7941</v>
      </c>
      <c r="H17" s="30">
        <v>6318.5544174389479</v>
      </c>
      <c r="I17" s="54">
        <f t="shared" si="3"/>
        <v>8629</v>
      </c>
      <c r="J17" s="79">
        <v>1097112</v>
      </c>
      <c r="K17" s="80">
        <v>1498285</v>
      </c>
      <c r="N17" s="61" t="s">
        <v>39</v>
      </c>
      <c r="O17" s="38"/>
      <c r="P17" s="40"/>
      <c r="Q17" s="39"/>
      <c r="R17" s="40"/>
      <c r="S17" s="40"/>
      <c r="T17" s="40"/>
      <c r="U17" s="41"/>
      <c r="V17" s="40"/>
      <c r="W17" s="41"/>
      <c r="X17" s="40"/>
      <c r="Z17" s="25">
        <v>7713</v>
      </c>
      <c r="AA17" s="22">
        <f t="shared" si="1"/>
        <v>10533</v>
      </c>
      <c r="AC17" s="50" t="s">
        <v>39</v>
      </c>
      <c r="AD17" s="46"/>
      <c r="AE17" s="22"/>
      <c r="AF17" s="47"/>
      <c r="AG17" s="22"/>
      <c r="AH17" s="22"/>
      <c r="AI17" s="22"/>
      <c r="AJ17" s="25"/>
      <c r="AK17" s="22"/>
      <c r="AL17" s="25"/>
      <c r="AM17" s="22"/>
    </row>
    <row r="18" spans="1:40">
      <c r="A18" s="50" t="s">
        <v>40</v>
      </c>
      <c r="B18" s="27">
        <v>5871.7263479160983</v>
      </c>
      <c r="C18" s="13">
        <f t="shared" si="0"/>
        <v>7862</v>
      </c>
      <c r="D18" s="28">
        <v>5182.809239020241</v>
      </c>
      <c r="E18" s="13">
        <f t="shared" si="0"/>
        <v>6940</v>
      </c>
      <c r="F18" s="29">
        <v>6453.3193486768187</v>
      </c>
      <c r="G18" s="13">
        <f t="shared" si="2"/>
        <v>8641</v>
      </c>
      <c r="H18" s="30">
        <v>7175.4703433304321</v>
      </c>
      <c r="I18" s="54">
        <f t="shared" si="3"/>
        <v>9608</v>
      </c>
      <c r="J18" s="79">
        <v>1136841</v>
      </c>
      <c r="K18" s="80">
        <v>1522253</v>
      </c>
      <c r="N18" s="61" t="s">
        <v>40</v>
      </c>
      <c r="O18" s="38"/>
      <c r="P18" s="40"/>
      <c r="Q18" s="39"/>
      <c r="R18" s="40"/>
      <c r="S18" s="40"/>
      <c r="T18" s="40"/>
      <c r="U18" s="41"/>
      <c r="V18" s="40"/>
      <c r="W18" s="41"/>
      <c r="X18" s="40"/>
      <c r="Z18" s="25">
        <v>8059</v>
      </c>
      <c r="AA18" s="22">
        <f t="shared" si="1"/>
        <v>10791</v>
      </c>
      <c r="AC18" s="50" t="s">
        <v>40</v>
      </c>
      <c r="AD18" s="46"/>
      <c r="AE18" s="22"/>
      <c r="AF18" s="47"/>
      <c r="AG18" s="22"/>
      <c r="AH18" s="22"/>
      <c r="AI18" s="22"/>
      <c r="AJ18" s="25"/>
      <c r="AK18" s="22"/>
      <c r="AL18" s="25"/>
      <c r="AM18" s="22"/>
    </row>
    <row r="19" spans="1:40">
      <c r="A19" s="50" t="s">
        <v>41</v>
      </c>
      <c r="B19" s="27">
        <v>6138.3596790643287</v>
      </c>
      <c r="C19" s="13">
        <f t="shared" si="0"/>
        <v>8087</v>
      </c>
      <c r="D19" s="28">
        <v>5375.657245825565</v>
      </c>
      <c r="E19" s="13">
        <f t="shared" si="0"/>
        <v>7082</v>
      </c>
      <c r="F19" s="29">
        <v>6810.2024980295964</v>
      </c>
      <c r="G19" s="13">
        <f t="shared" si="2"/>
        <v>8972</v>
      </c>
      <c r="H19" s="30">
        <v>7597.4492230435835</v>
      </c>
      <c r="I19" s="54">
        <f t="shared" si="3"/>
        <v>10009</v>
      </c>
      <c r="J19" s="79">
        <v>1148404</v>
      </c>
      <c r="K19" s="80">
        <v>1512927</v>
      </c>
      <c r="N19" s="61" t="s">
        <v>41</v>
      </c>
      <c r="O19" s="38"/>
      <c r="P19" s="40"/>
      <c r="Q19" s="39"/>
      <c r="R19" s="40"/>
      <c r="S19" s="40"/>
      <c r="T19" s="40"/>
      <c r="U19" s="41"/>
      <c r="V19" s="40"/>
      <c r="W19" s="41"/>
      <c r="X19" s="40"/>
      <c r="Z19" s="25">
        <v>8629</v>
      </c>
      <c r="AA19" s="22">
        <f t="shared" si="1"/>
        <v>11368</v>
      </c>
      <c r="AC19" s="50" t="s">
        <v>41</v>
      </c>
      <c r="AD19" s="46"/>
      <c r="AE19" s="22"/>
      <c r="AF19" s="47"/>
      <c r="AG19" s="22"/>
      <c r="AH19" s="22"/>
      <c r="AI19" s="22"/>
      <c r="AJ19" s="25"/>
      <c r="AK19" s="22"/>
      <c r="AL19" s="25"/>
      <c r="AM19" s="22"/>
    </row>
    <row r="20" spans="1:40">
      <c r="A20" s="50" t="s">
        <v>42</v>
      </c>
      <c r="B20" s="27">
        <v>6307.8829862323291</v>
      </c>
      <c r="C20" s="13">
        <f t="shared" si="0"/>
        <v>8233</v>
      </c>
      <c r="D20" s="28">
        <v>5502.9521752188029</v>
      </c>
      <c r="E20" s="13">
        <f t="shared" si="0"/>
        <v>7182</v>
      </c>
      <c r="F20" s="29">
        <v>7079.8848095225758</v>
      </c>
      <c r="G20" s="13">
        <f t="shared" si="2"/>
        <v>9241</v>
      </c>
      <c r="H20" s="30">
        <v>7782.9796770215125</v>
      </c>
      <c r="I20" s="54">
        <f t="shared" si="3"/>
        <v>10158</v>
      </c>
      <c r="J20" s="79">
        <v>1186345</v>
      </c>
      <c r="K20" s="80">
        <v>1548411</v>
      </c>
      <c r="N20" s="61" t="s">
        <v>42</v>
      </c>
      <c r="O20" s="38"/>
      <c r="P20" s="40"/>
      <c r="Q20" s="39"/>
      <c r="R20" s="40"/>
      <c r="S20" s="40"/>
      <c r="T20" s="40"/>
      <c r="U20" s="41"/>
      <c r="V20" s="40"/>
      <c r="W20" s="41"/>
      <c r="X20" s="40"/>
      <c r="Z20" s="25">
        <v>8870</v>
      </c>
      <c r="AA20" s="22">
        <f t="shared" si="1"/>
        <v>11577</v>
      </c>
      <c r="AC20" s="50" t="s">
        <v>42</v>
      </c>
      <c r="AD20" s="46"/>
      <c r="AE20" s="22"/>
      <c r="AF20" s="47"/>
      <c r="AG20" s="22"/>
      <c r="AH20" s="22"/>
      <c r="AI20" s="22"/>
      <c r="AJ20" s="25"/>
      <c r="AK20" s="22"/>
      <c r="AL20" s="25"/>
      <c r="AM20" s="22"/>
    </row>
    <row r="21" spans="1:40">
      <c r="A21" s="50" t="s">
        <v>43</v>
      </c>
      <c r="B21" s="27">
        <v>6544.1789629503155</v>
      </c>
      <c r="C21" s="13">
        <f t="shared" si="0"/>
        <v>8445</v>
      </c>
      <c r="D21" s="28">
        <v>5711.1975327651053</v>
      </c>
      <c r="E21" s="13">
        <f t="shared" si="0"/>
        <v>7370</v>
      </c>
      <c r="F21" s="29">
        <v>7371.3673304805043</v>
      </c>
      <c r="G21" s="13">
        <f t="shared" si="2"/>
        <v>9512</v>
      </c>
      <c r="H21" s="30">
        <v>8018.6658576705486</v>
      </c>
      <c r="I21" s="54">
        <f t="shared" si="3"/>
        <v>10347</v>
      </c>
      <c r="J21" s="79">
        <v>1224967</v>
      </c>
      <c r="K21" s="80">
        <v>1580696</v>
      </c>
      <c r="N21" s="61" t="s">
        <v>43</v>
      </c>
      <c r="O21" s="38"/>
      <c r="P21" s="40"/>
      <c r="Q21" s="39"/>
      <c r="R21" s="40"/>
      <c r="S21" s="40"/>
      <c r="T21" s="40"/>
      <c r="U21" s="41"/>
      <c r="V21" s="40"/>
      <c r="W21" s="41"/>
      <c r="X21" s="40"/>
      <c r="Z21" s="25">
        <v>9239</v>
      </c>
      <c r="AA21" s="22">
        <f t="shared" si="1"/>
        <v>11922</v>
      </c>
      <c r="AC21" s="50" t="s">
        <v>43</v>
      </c>
      <c r="AD21" s="46"/>
      <c r="AE21" s="22"/>
      <c r="AF21" s="47"/>
      <c r="AG21" s="22"/>
      <c r="AH21" s="22"/>
      <c r="AI21" s="22"/>
      <c r="AJ21" s="25"/>
      <c r="AK21" s="22"/>
      <c r="AL21" s="25"/>
      <c r="AM21" s="22"/>
    </row>
    <row r="22" spans="1:40">
      <c r="A22" s="50" t="s">
        <v>44</v>
      </c>
      <c r="B22" s="27">
        <v>6733.8255403936537</v>
      </c>
      <c r="C22" s="13">
        <f t="shared" si="0"/>
        <v>8572</v>
      </c>
      <c r="D22" s="28">
        <v>5919.9002373631201</v>
      </c>
      <c r="E22" s="13">
        <f t="shared" si="0"/>
        <v>7536</v>
      </c>
      <c r="F22" s="29">
        <v>7532.3534926832099</v>
      </c>
      <c r="G22" s="13">
        <f t="shared" si="2"/>
        <v>9589</v>
      </c>
      <c r="H22" s="30">
        <v>8091.3840388927938</v>
      </c>
      <c r="I22" s="54">
        <f t="shared" si="3"/>
        <v>10300</v>
      </c>
      <c r="J22" s="79">
        <v>1258950</v>
      </c>
      <c r="K22" s="80">
        <v>1602637</v>
      </c>
      <c r="N22" s="61" t="s">
        <v>44</v>
      </c>
      <c r="O22" s="38"/>
      <c r="P22" s="40"/>
      <c r="Q22" s="39"/>
      <c r="R22" s="40"/>
      <c r="S22" s="40"/>
      <c r="T22" s="40"/>
      <c r="U22" s="41"/>
      <c r="V22" s="40"/>
      <c r="W22" s="41"/>
      <c r="X22" s="40"/>
      <c r="Z22" s="25">
        <v>9842</v>
      </c>
      <c r="AA22" s="23">
        <f t="shared" si="1"/>
        <v>12529</v>
      </c>
      <c r="AC22" s="50" t="s">
        <v>44</v>
      </c>
      <c r="AD22" s="46"/>
      <c r="AE22" s="22"/>
      <c r="AF22" s="47"/>
      <c r="AG22" s="22"/>
      <c r="AH22" s="22"/>
      <c r="AI22" s="22"/>
      <c r="AJ22" s="25"/>
      <c r="AK22" s="22"/>
      <c r="AL22" s="25"/>
      <c r="AM22" s="22"/>
    </row>
    <row r="23" spans="1:40">
      <c r="A23" s="50" t="s">
        <v>45</v>
      </c>
      <c r="B23" s="27">
        <v>6938.1072234917838</v>
      </c>
      <c r="C23" s="13">
        <f t="shared" si="0"/>
        <v>8755</v>
      </c>
      <c r="D23" s="28">
        <v>6081.3437466175374</v>
      </c>
      <c r="E23" s="13">
        <f t="shared" si="0"/>
        <v>7674</v>
      </c>
      <c r="F23" s="29">
        <v>7798.8343748142033</v>
      </c>
      <c r="G23" s="13">
        <f t="shared" si="2"/>
        <v>9841</v>
      </c>
      <c r="H23" s="30">
        <v>8229.3503994926505</v>
      </c>
      <c r="I23" s="54">
        <f t="shared" si="3"/>
        <v>10384</v>
      </c>
      <c r="J23" s="79">
        <v>1299739</v>
      </c>
      <c r="K23" s="80">
        <v>1640095</v>
      </c>
      <c r="N23" s="61" t="s">
        <v>45</v>
      </c>
      <c r="O23" s="38"/>
      <c r="P23" s="40"/>
      <c r="Q23" s="39"/>
      <c r="R23" s="40"/>
      <c r="S23" s="40"/>
      <c r="T23" s="40"/>
      <c r="U23" s="41"/>
      <c r="V23" s="40"/>
      <c r="W23" s="41"/>
      <c r="X23" s="40"/>
      <c r="Z23" s="25">
        <v>10388</v>
      </c>
      <c r="AA23" s="22">
        <f t="shared" si="1"/>
        <v>13108</v>
      </c>
      <c r="AC23" s="50" t="s">
        <v>45</v>
      </c>
      <c r="AD23" s="46"/>
      <c r="AE23" s="22"/>
      <c r="AF23" s="47"/>
      <c r="AG23" s="22"/>
      <c r="AH23" s="22"/>
      <c r="AI23" s="22"/>
      <c r="AJ23" s="25"/>
      <c r="AK23" s="22"/>
      <c r="AL23" s="25"/>
      <c r="AM23" s="22"/>
    </row>
    <row r="24" spans="1:40">
      <c r="A24" s="50" t="s">
        <v>46</v>
      </c>
      <c r="B24" s="27">
        <v>7158.8534004515541</v>
      </c>
      <c r="C24" s="13">
        <f t="shared" si="0"/>
        <v>8948</v>
      </c>
      <c r="D24" s="28">
        <v>6332.1223799730778</v>
      </c>
      <c r="E24" s="13">
        <f t="shared" si="0"/>
        <v>7915</v>
      </c>
      <c r="F24" s="29">
        <v>7992.5970757229516</v>
      </c>
      <c r="G24" s="13">
        <f t="shared" si="2"/>
        <v>9990</v>
      </c>
      <c r="H24" s="30">
        <v>8329.3569548003907</v>
      </c>
      <c r="I24" s="54">
        <f t="shared" si="3"/>
        <v>10411</v>
      </c>
      <c r="J24" s="79">
        <v>1358776</v>
      </c>
      <c r="K24" s="80">
        <v>1698421</v>
      </c>
      <c r="L24" s="34"/>
      <c r="M24" s="34"/>
      <c r="N24" s="61" t="s">
        <v>46</v>
      </c>
      <c r="O24" s="38"/>
      <c r="P24" s="40"/>
      <c r="Q24" s="39"/>
      <c r="R24" s="40"/>
      <c r="S24" s="40"/>
      <c r="T24" s="40"/>
      <c r="U24" s="41"/>
      <c r="V24" s="40"/>
      <c r="W24" s="41"/>
      <c r="X24" s="40"/>
      <c r="Z24" s="24">
        <v>10605</v>
      </c>
      <c r="AA24" s="22">
        <f t="shared" si="1"/>
        <v>13256</v>
      </c>
      <c r="AC24" s="50" t="s">
        <v>46</v>
      </c>
      <c r="AD24" s="46"/>
      <c r="AE24" s="22"/>
      <c r="AF24" s="47"/>
      <c r="AG24" s="22"/>
      <c r="AH24" s="22"/>
      <c r="AI24" s="22"/>
      <c r="AJ24" s="25"/>
      <c r="AK24" s="22"/>
      <c r="AL24" s="25"/>
      <c r="AM24" s="22"/>
    </row>
    <row r="25" spans="1:40">
      <c r="A25" s="50" t="s">
        <v>47</v>
      </c>
      <c r="B25" s="27">
        <v>7405.6683593589214</v>
      </c>
      <c r="C25" s="13">
        <f t="shared" si="0"/>
        <v>9237</v>
      </c>
      <c r="D25" s="28">
        <v>6554.6979451396965</v>
      </c>
      <c r="E25" s="13">
        <f t="shared" si="0"/>
        <v>8175</v>
      </c>
      <c r="F25" s="29">
        <v>8278.2865340258577</v>
      </c>
      <c r="G25" s="13">
        <f t="shared" si="2"/>
        <v>10325</v>
      </c>
      <c r="H25" s="30">
        <v>8592.788856586636</v>
      </c>
      <c r="I25" s="54">
        <f t="shared" si="3"/>
        <v>10717</v>
      </c>
      <c r="J25" s="79">
        <v>1408159</v>
      </c>
      <c r="K25" s="80">
        <v>1756287</v>
      </c>
      <c r="N25" s="61" t="s">
        <v>47</v>
      </c>
      <c r="O25" s="27">
        <v>7326</v>
      </c>
      <c r="P25" s="13">
        <f t="shared" ref="P25:P32" si="4">ROUND((O25*$K25/$J25),0)</f>
        <v>9137</v>
      </c>
      <c r="Q25" s="28">
        <v>6383</v>
      </c>
      <c r="R25" s="13">
        <f t="shared" ref="R25:R32" si="5">ROUND((Q25*$K25/$J25),0)</f>
        <v>7961</v>
      </c>
      <c r="S25" s="29">
        <v>8888</v>
      </c>
      <c r="T25" s="13">
        <f t="shared" ref="T25:T32" si="6">ROUND((S25*$K25/$J25),0)</f>
        <v>11085</v>
      </c>
      <c r="U25" s="30">
        <v>8893</v>
      </c>
      <c r="V25" s="13">
        <f t="shared" ref="V25:V32" si="7">ROUND((U25*$K25/$J25),0)</f>
        <v>11092</v>
      </c>
      <c r="W25" s="30">
        <v>4161</v>
      </c>
      <c r="X25" s="13">
        <f t="shared" ref="X25:X32" si="8">ROUND((W25*$K25/$J25),0)</f>
        <v>5190</v>
      </c>
      <c r="Z25" s="24">
        <v>10922</v>
      </c>
      <c r="AA25" s="22">
        <f>ROUND((Z25*$K25/$J25),0)</f>
        <v>13622</v>
      </c>
      <c r="AC25" s="50" t="s">
        <v>47</v>
      </c>
      <c r="AD25" s="46"/>
      <c r="AE25" s="22"/>
      <c r="AF25" s="47"/>
      <c r="AG25" s="22"/>
      <c r="AH25" s="22"/>
      <c r="AI25" s="22"/>
      <c r="AJ25" s="25"/>
      <c r="AK25" s="22"/>
      <c r="AL25" s="25"/>
      <c r="AM25" s="22"/>
    </row>
    <row r="26" spans="1:40">
      <c r="A26" s="50" t="s">
        <v>48</v>
      </c>
      <c r="B26" s="95">
        <v>7655.0749515593252</v>
      </c>
      <c r="C26" s="90"/>
      <c r="D26" s="89">
        <v>6741.1430932210496</v>
      </c>
      <c r="E26" s="90"/>
      <c r="F26" s="90">
        <v>8572.2082392595858</v>
      </c>
      <c r="G26" s="90"/>
      <c r="H26" s="91">
        <v>9034.7385575578883</v>
      </c>
      <c r="I26" s="96"/>
      <c r="J26" s="79">
        <v>1485303</v>
      </c>
      <c r="K26" s="80">
        <v>1824346</v>
      </c>
      <c r="N26" s="61" t="s">
        <v>48</v>
      </c>
      <c r="O26" s="27">
        <v>7578</v>
      </c>
      <c r="P26" s="13">
        <f t="shared" si="4"/>
        <v>9308</v>
      </c>
      <c r="Q26" s="28">
        <v>6575</v>
      </c>
      <c r="R26" s="13">
        <f t="shared" si="5"/>
        <v>8076</v>
      </c>
      <c r="S26" s="29">
        <v>9163</v>
      </c>
      <c r="T26" s="13">
        <f t="shared" si="6"/>
        <v>11255</v>
      </c>
      <c r="U26" s="30">
        <v>9408</v>
      </c>
      <c r="V26" s="13">
        <f t="shared" si="7"/>
        <v>11556</v>
      </c>
      <c r="W26" s="30">
        <v>4297</v>
      </c>
      <c r="X26" s="13">
        <f t="shared" si="8"/>
        <v>5278</v>
      </c>
      <c r="Z26" s="18"/>
      <c r="AA26" s="13"/>
      <c r="AC26" s="50" t="s">
        <v>48</v>
      </c>
      <c r="AD26" s="46"/>
      <c r="AE26" s="22"/>
      <c r="AF26" s="47"/>
      <c r="AG26" s="22"/>
      <c r="AH26" s="22"/>
      <c r="AI26" s="22"/>
      <c r="AJ26" s="25"/>
      <c r="AK26" s="22"/>
      <c r="AL26" s="25"/>
      <c r="AM26" s="22"/>
    </row>
    <row r="27" spans="1:40">
      <c r="A27" s="50" t="s">
        <v>49</v>
      </c>
      <c r="B27" s="95">
        <v>7878.7176598466058</v>
      </c>
      <c r="C27" s="90"/>
      <c r="D27" s="89">
        <v>6909.2943592339134</v>
      </c>
      <c r="E27" s="90"/>
      <c r="F27" s="90">
        <v>8790.6676809607943</v>
      </c>
      <c r="G27" s="90"/>
      <c r="H27" s="91">
        <v>9529.7405165277596</v>
      </c>
      <c r="I27" s="96"/>
      <c r="J27" s="79">
        <v>1544629</v>
      </c>
      <c r="K27" s="80">
        <v>1860002</v>
      </c>
      <c r="N27" s="61" t="s">
        <v>49</v>
      </c>
      <c r="O27" s="27">
        <v>7810</v>
      </c>
      <c r="P27" s="13">
        <f t="shared" si="4"/>
        <v>9405</v>
      </c>
      <c r="Q27" s="28">
        <v>6745</v>
      </c>
      <c r="R27" s="13">
        <f t="shared" si="5"/>
        <v>8122</v>
      </c>
      <c r="S27" s="29">
        <v>9443</v>
      </c>
      <c r="T27" s="13">
        <f t="shared" si="6"/>
        <v>11371</v>
      </c>
      <c r="U27" s="30">
        <v>9895</v>
      </c>
      <c r="V27" s="13">
        <f t="shared" si="7"/>
        <v>11915</v>
      </c>
      <c r="W27" s="30">
        <v>4431</v>
      </c>
      <c r="X27" s="13">
        <f t="shared" si="8"/>
        <v>5336</v>
      </c>
      <c r="Z27" s="18"/>
      <c r="AA27" s="13"/>
      <c r="AC27" s="50" t="s">
        <v>49</v>
      </c>
      <c r="AD27" s="46"/>
      <c r="AE27" s="22"/>
      <c r="AF27" s="47"/>
      <c r="AG27" s="22"/>
      <c r="AH27" s="22"/>
      <c r="AI27" s="22"/>
      <c r="AJ27" s="25"/>
      <c r="AK27" s="22"/>
      <c r="AL27" s="25"/>
      <c r="AM27" s="22"/>
    </row>
    <row r="28" spans="1:40">
      <c r="A28" s="50" t="s">
        <v>50</v>
      </c>
      <c r="B28" s="95">
        <v>8122.3311893919881</v>
      </c>
      <c r="C28" s="90"/>
      <c r="D28" s="89">
        <v>7111.4417560907195</v>
      </c>
      <c r="E28" s="90"/>
      <c r="F28" s="90">
        <v>9055.3191748849385</v>
      </c>
      <c r="G28" s="90"/>
      <c r="H28" s="91">
        <v>9864.6710073983504</v>
      </c>
      <c r="I28" s="96"/>
      <c r="J28" s="79">
        <v>1594259</v>
      </c>
      <c r="K28" s="80">
        <v>1880806</v>
      </c>
      <c r="N28" s="61" t="s">
        <v>50</v>
      </c>
      <c r="O28" s="27">
        <v>8055</v>
      </c>
      <c r="P28" s="13">
        <f t="shared" si="4"/>
        <v>9503</v>
      </c>
      <c r="Q28" s="28">
        <v>6977</v>
      </c>
      <c r="R28" s="13">
        <f t="shared" si="5"/>
        <v>8231</v>
      </c>
      <c r="S28" s="37">
        <v>9550</v>
      </c>
      <c r="T28" s="13">
        <f>ROUND((S28*$K28/$J28),0)</f>
        <v>11266</v>
      </c>
      <c r="U28" s="62">
        <v>9989</v>
      </c>
      <c r="V28" s="13">
        <f t="shared" si="7"/>
        <v>11784</v>
      </c>
      <c r="W28" s="30">
        <v>4771</v>
      </c>
      <c r="X28" s="13">
        <f t="shared" si="8"/>
        <v>5629</v>
      </c>
      <c r="Z28" s="18"/>
      <c r="AA28" s="13"/>
      <c r="AC28" s="50" t="s">
        <v>50</v>
      </c>
      <c r="AD28" s="46"/>
      <c r="AE28" s="22"/>
      <c r="AF28" s="47"/>
      <c r="AG28" s="22"/>
      <c r="AH28" s="48"/>
      <c r="AI28" s="22"/>
      <c r="AJ28" s="49"/>
      <c r="AK28" s="22"/>
      <c r="AL28" s="25"/>
      <c r="AM28" s="22"/>
    </row>
    <row r="29" spans="1:40">
      <c r="A29" s="50" t="s">
        <v>51</v>
      </c>
      <c r="B29" s="95"/>
      <c r="C29" s="90"/>
      <c r="D29" s="89"/>
      <c r="E29" s="90"/>
      <c r="F29" s="90"/>
      <c r="G29" s="90"/>
      <c r="H29" s="91"/>
      <c r="I29" s="96"/>
      <c r="J29" s="79">
        <v>1637438</v>
      </c>
      <c r="K29" s="80">
        <v>1896220</v>
      </c>
      <c r="N29" s="61" t="s">
        <v>51</v>
      </c>
      <c r="O29" s="27">
        <v>8223</v>
      </c>
      <c r="P29" s="13">
        <f t="shared" si="4"/>
        <v>9523</v>
      </c>
      <c r="Q29" s="28">
        <v>7248</v>
      </c>
      <c r="R29" s="13">
        <f t="shared" si="5"/>
        <v>8393</v>
      </c>
      <c r="S29" s="29">
        <v>9657</v>
      </c>
      <c r="T29" s="13">
        <f t="shared" si="6"/>
        <v>11183</v>
      </c>
      <c r="U29" s="30">
        <v>10083</v>
      </c>
      <c r="V29" s="13">
        <f t="shared" si="7"/>
        <v>11677</v>
      </c>
      <c r="W29" s="30">
        <v>5033</v>
      </c>
      <c r="X29" s="13">
        <f t="shared" si="8"/>
        <v>5828</v>
      </c>
      <c r="Z29" s="19"/>
      <c r="AA29" s="14"/>
      <c r="AC29" s="50" t="s">
        <v>51</v>
      </c>
      <c r="AD29" s="46"/>
      <c r="AE29" s="22"/>
      <c r="AF29" s="47"/>
      <c r="AG29" s="22"/>
      <c r="AH29" s="22"/>
      <c r="AI29" s="22"/>
      <c r="AJ29" s="25"/>
      <c r="AK29" s="22"/>
      <c r="AL29" s="25"/>
      <c r="AM29" s="22"/>
    </row>
    <row r="30" spans="1:40">
      <c r="A30" s="50" t="s">
        <v>52</v>
      </c>
      <c r="B30" s="95"/>
      <c r="C30" s="90"/>
      <c r="D30" s="89"/>
      <c r="E30" s="90"/>
      <c r="F30" s="90"/>
      <c r="G30" s="90"/>
      <c r="H30" s="91"/>
      <c r="I30" s="96"/>
      <c r="J30" s="79">
        <v>1710760</v>
      </c>
      <c r="K30" s="80">
        <v>1949056</v>
      </c>
      <c r="N30" s="61" t="s">
        <v>52</v>
      </c>
      <c r="O30" s="27">
        <v>8363</v>
      </c>
      <c r="P30" s="13">
        <f t="shared" si="4"/>
        <v>9528</v>
      </c>
      <c r="Q30" s="28">
        <v>7410</v>
      </c>
      <c r="R30" s="13">
        <f t="shared" si="5"/>
        <v>8442</v>
      </c>
      <c r="S30" s="29">
        <v>9798</v>
      </c>
      <c r="T30" s="13">
        <f t="shared" si="6"/>
        <v>11163</v>
      </c>
      <c r="U30" s="30">
        <v>10066</v>
      </c>
      <c r="V30" s="13">
        <f t="shared" si="7"/>
        <v>11468</v>
      </c>
      <c r="W30" s="30">
        <v>5297</v>
      </c>
      <c r="X30" s="13">
        <f t="shared" si="8"/>
        <v>6035</v>
      </c>
      <c r="Z30" s="19"/>
      <c r="AA30" s="14"/>
      <c r="AC30" s="50" t="s">
        <v>52</v>
      </c>
      <c r="AD30" s="46"/>
      <c r="AE30" s="22"/>
      <c r="AF30" s="47"/>
      <c r="AG30" s="22"/>
      <c r="AH30" s="22"/>
      <c r="AI30" s="22"/>
      <c r="AJ30" s="25"/>
      <c r="AK30" s="22"/>
      <c r="AL30" s="25"/>
      <c r="AM30" s="22"/>
      <c r="AN30" s="67"/>
    </row>
    <row r="31" spans="1:40">
      <c r="A31" s="50" t="s">
        <v>53</v>
      </c>
      <c r="B31" s="95"/>
      <c r="C31" s="90"/>
      <c r="D31" s="89"/>
      <c r="E31" s="90"/>
      <c r="F31" s="90"/>
      <c r="G31" s="90"/>
      <c r="H31" s="91"/>
      <c r="I31" s="96"/>
      <c r="J31" s="79">
        <v>1771978</v>
      </c>
      <c r="K31" s="80">
        <v>1980391</v>
      </c>
      <c r="N31" s="61" t="s">
        <v>53</v>
      </c>
      <c r="O31" s="27">
        <v>8524</v>
      </c>
      <c r="P31" s="13">
        <f t="shared" si="4"/>
        <v>9527</v>
      </c>
      <c r="Q31" s="28">
        <v>7605</v>
      </c>
      <c r="R31" s="13">
        <f t="shared" si="5"/>
        <v>8499</v>
      </c>
      <c r="S31" s="29">
        <v>9929</v>
      </c>
      <c r="T31" s="13">
        <f t="shared" si="6"/>
        <v>11097</v>
      </c>
      <c r="U31" s="30">
        <v>10161</v>
      </c>
      <c r="V31" s="13">
        <f t="shared" si="7"/>
        <v>11356</v>
      </c>
      <c r="W31" s="30">
        <v>5251</v>
      </c>
      <c r="X31" s="13">
        <f t="shared" si="8"/>
        <v>5869</v>
      </c>
      <c r="Z31" s="32"/>
      <c r="AA31" s="31"/>
      <c r="AC31" s="50" t="s">
        <v>53</v>
      </c>
      <c r="AD31" s="46"/>
      <c r="AE31" s="22"/>
      <c r="AF31" s="47"/>
      <c r="AG31" s="22"/>
      <c r="AH31" s="22"/>
      <c r="AI31" s="22"/>
      <c r="AJ31" s="25"/>
      <c r="AK31" s="22"/>
      <c r="AL31" s="25"/>
      <c r="AM31" s="22"/>
      <c r="AN31" s="67"/>
    </row>
    <row r="32" spans="1:40">
      <c r="A32" s="50" t="s">
        <v>54</v>
      </c>
      <c r="B32" s="95"/>
      <c r="C32" s="90"/>
      <c r="D32" s="89"/>
      <c r="E32" s="90"/>
      <c r="F32" s="90"/>
      <c r="G32" s="90"/>
      <c r="H32" s="91"/>
      <c r="I32" s="96"/>
      <c r="J32" s="79">
        <v>1853267</v>
      </c>
      <c r="K32" s="80">
        <v>2027425</v>
      </c>
      <c r="N32" s="61" t="s">
        <v>54</v>
      </c>
      <c r="O32" s="27">
        <v>8848.9</v>
      </c>
      <c r="P32" s="13">
        <f t="shared" si="4"/>
        <v>9680</v>
      </c>
      <c r="Q32" s="28">
        <v>7955.3</v>
      </c>
      <c r="R32" s="13">
        <f t="shared" si="5"/>
        <v>8703</v>
      </c>
      <c r="S32" s="29">
        <v>10310.299999999999</v>
      </c>
      <c r="T32" s="13">
        <f t="shared" si="6"/>
        <v>11279</v>
      </c>
      <c r="U32" s="30">
        <v>10369.700000000001</v>
      </c>
      <c r="V32" s="13">
        <f t="shared" si="7"/>
        <v>11344</v>
      </c>
      <c r="W32" s="30">
        <v>5305.7</v>
      </c>
      <c r="X32" s="13">
        <f t="shared" si="8"/>
        <v>5804</v>
      </c>
      <c r="Z32" s="32"/>
      <c r="AA32" s="31"/>
      <c r="AC32" s="50" t="s">
        <v>54</v>
      </c>
      <c r="AD32" s="27">
        <v>8710</v>
      </c>
      <c r="AE32" s="13">
        <f>ROUND((AD32*$K32/$J32),0)</f>
        <v>9529</v>
      </c>
      <c r="AF32" s="28">
        <v>7858.5</v>
      </c>
      <c r="AG32" s="13">
        <f t="shared" ref="AG32:AG39" si="9">ROUND((AF32*$K32/$J32),0)</f>
        <v>8597</v>
      </c>
      <c r="AH32" s="29">
        <v>9907.7999999999993</v>
      </c>
      <c r="AI32" s="13">
        <f t="shared" ref="AI32:AI39" si="10">ROUND((AH32*$K32/$J32),0)</f>
        <v>10839</v>
      </c>
      <c r="AJ32" s="30">
        <v>10544.7</v>
      </c>
      <c r="AK32" s="13">
        <f t="shared" ref="AK32:AK39" si="11">ROUND((AJ32*$K32/$J32),0)</f>
        <v>11536</v>
      </c>
      <c r="AL32" s="30">
        <v>5658</v>
      </c>
      <c r="AM32" s="13">
        <f t="shared" ref="AM32:AM39" si="12">ROUND((AL32*$K32/$J32),0)</f>
        <v>6190</v>
      </c>
      <c r="AN32" s="67"/>
    </row>
    <row r="33" spans="1:40">
      <c r="A33" s="50" t="s">
        <v>55</v>
      </c>
      <c r="B33" s="95"/>
      <c r="C33" s="90"/>
      <c r="D33" s="89"/>
      <c r="E33" s="90"/>
      <c r="F33" s="90"/>
      <c r="G33" s="90"/>
      <c r="H33" s="91"/>
      <c r="I33" s="96"/>
      <c r="J33" s="79">
        <v>1945670</v>
      </c>
      <c r="K33" s="80">
        <v>2075302</v>
      </c>
      <c r="N33" s="61" t="s">
        <v>55</v>
      </c>
      <c r="O33" s="63"/>
      <c r="P33" s="63"/>
      <c r="Q33" s="63"/>
      <c r="R33" s="63"/>
      <c r="S33" s="63"/>
      <c r="T33" s="63"/>
      <c r="U33" s="63"/>
      <c r="V33" s="63"/>
      <c r="W33" s="63"/>
      <c r="X33" s="63"/>
      <c r="Z33" s="32"/>
      <c r="AA33" s="31"/>
      <c r="AC33" s="50" t="s">
        <v>55</v>
      </c>
      <c r="AD33" s="27">
        <v>8913</v>
      </c>
      <c r="AE33" s="13">
        <f t="shared" ref="AE33:AE39" si="13">ROUND((AD33*$K33/$J33),0)</f>
        <v>9507</v>
      </c>
      <c r="AF33" s="28">
        <v>7880.3</v>
      </c>
      <c r="AG33" s="13">
        <f t="shared" si="9"/>
        <v>8405</v>
      </c>
      <c r="AH33" s="29">
        <v>10388</v>
      </c>
      <c r="AI33" s="13">
        <f t="shared" si="10"/>
        <v>11080</v>
      </c>
      <c r="AJ33" s="30">
        <v>10870.5</v>
      </c>
      <c r="AK33" s="13">
        <f t="shared" si="11"/>
        <v>11595</v>
      </c>
      <c r="AL33" s="30">
        <v>5910</v>
      </c>
      <c r="AM33" s="13">
        <f t="shared" si="12"/>
        <v>6304</v>
      </c>
      <c r="AN33" s="68"/>
    </row>
    <row r="34" spans="1:40">
      <c r="A34" s="51">
        <v>2008</v>
      </c>
      <c r="B34" s="95"/>
      <c r="C34" s="90"/>
      <c r="D34" s="89"/>
      <c r="E34" s="90"/>
      <c r="F34" s="90"/>
      <c r="G34" s="90"/>
      <c r="H34" s="91"/>
      <c r="I34" s="96"/>
      <c r="J34" s="79">
        <v>1995850</v>
      </c>
      <c r="K34" s="80">
        <v>2079355</v>
      </c>
      <c r="N34" s="61">
        <v>2008</v>
      </c>
      <c r="O34" s="63"/>
      <c r="P34" s="63"/>
      <c r="Q34" s="63"/>
      <c r="R34" s="63"/>
      <c r="S34" s="63"/>
      <c r="T34" s="63"/>
      <c r="U34" s="63"/>
      <c r="V34" s="63"/>
      <c r="W34" s="63"/>
      <c r="X34" s="63"/>
      <c r="Z34" s="32"/>
      <c r="AA34" s="31"/>
      <c r="AC34" s="50" t="s">
        <v>56</v>
      </c>
      <c r="AD34" s="27">
        <v>9261.7999999999993</v>
      </c>
      <c r="AE34" s="13">
        <f t="shared" si="13"/>
        <v>9649</v>
      </c>
      <c r="AF34" s="65">
        <v>8064.6</v>
      </c>
      <c r="AG34" s="13">
        <f t="shared" si="9"/>
        <v>8402</v>
      </c>
      <c r="AH34" s="37">
        <v>11011.9</v>
      </c>
      <c r="AI34" s="13">
        <f t="shared" si="10"/>
        <v>11473</v>
      </c>
      <c r="AJ34" s="62">
        <v>11468.1</v>
      </c>
      <c r="AK34" s="13">
        <f t="shared" si="11"/>
        <v>11948</v>
      </c>
      <c r="AL34" s="62">
        <v>6029.1</v>
      </c>
      <c r="AM34" s="13">
        <f t="shared" si="12"/>
        <v>6281</v>
      </c>
      <c r="AN34" s="68"/>
    </row>
    <row r="35" spans="1:40">
      <c r="A35" s="50" t="s">
        <v>58</v>
      </c>
      <c r="B35" s="95"/>
      <c r="C35" s="90"/>
      <c r="D35" s="89"/>
      <c r="E35" s="90"/>
      <c r="F35" s="90"/>
      <c r="G35" s="90"/>
      <c r="H35" s="91"/>
      <c r="I35" s="96"/>
      <c r="J35" s="79">
        <v>1939017</v>
      </c>
      <c r="K35" s="80">
        <v>2018194</v>
      </c>
      <c r="N35" s="61" t="s">
        <v>58</v>
      </c>
      <c r="O35" s="63"/>
      <c r="P35" s="63"/>
      <c r="Q35" s="63"/>
      <c r="R35" s="63"/>
      <c r="S35" s="63"/>
      <c r="T35" s="63"/>
      <c r="U35" s="63"/>
      <c r="V35" s="63"/>
      <c r="W35" s="63"/>
      <c r="X35" s="63"/>
      <c r="Z35" s="32"/>
      <c r="AA35" s="31"/>
      <c r="AC35" s="50" t="s">
        <v>58</v>
      </c>
      <c r="AD35" s="64">
        <v>9505.7999999999993</v>
      </c>
      <c r="AE35" s="13">
        <f t="shared" si="13"/>
        <v>9894</v>
      </c>
      <c r="AF35" s="28">
        <v>8155.8</v>
      </c>
      <c r="AG35" s="13">
        <f t="shared" si="9"/>
        <v>8489</v>
      </c>
      <c r="AH35" s="29">
        <v>11447.5</v>
      </c>
      <c r="AI35" s="13">
        <f t="shared" si="10"/>
        <v>11915</v>
      </c>
      <c r="AJ35" s="30">
        <v>11881</v>
      </c>
      <c r="AK35" s="13">
        <f t="shared" si="11"/>
        <v>12366</v>
      </c>
      <c r="AL35" s="30">
        <v>6492.2</v>
      </c>
      <c r="AM35" s="13">
        <f t="shared" si="12"/>
        <v>6757</v>
      </c>
      <c r="AN35" s="68"/>
    </row>
    <row r="36" spans="1:40">
      <c r="A36" s="51">
        <v>2010</v>
      </c>
      <c r="B36" s="95"/>
      <c r="C36" s="90"/>
      <c r="D36" s="89"/>
      <c r="E36" s="90"/>
      <c r="F36" s="90"/>
      <c r="G36" s="90"/>
      <c r="H36" s="91"/>
      <c r="I36" s="96"/>
      <c r="J36" s="79">
        <v>1998481</v>
      </c>
      <c r="K36" s="80">
        <v>2057865</v>
      </c>
      <c r="N36" s="9">
        <v>2010</v>
      </c>
      <c r="O36" s="63"/>
      <c r="P36" s="63"/>
      <c r="Q36" s="63"/>
      <c r="R36" s="63"/>
      <c r="S36" s="63"/>
      <c r="T36" s="63"/>
      <c r="U36" s="63"/>
      <c r="V36" s="63"/>
      <c r="W36" s="63"/>
      <c r="X36" s="63"/>
      <c r="Z36" s="32"/>
      <c r="AA36" s="31"/>
      <c r="AC36" s="61">
        <v>2010</v>
      </c>
      <c r="AD36" s="27">
        <v>9686.6</v>
      </c>
      <c r="AE36" s="13">
        <f t="shared" si="13"/>
        <v>9974</v>
      </c>
      <c r="AF36" s="28">
        <v>8391.4</v>
      </c>
      <c r="AG36" s="13">
        <f t="shared" si="9"/>
        <v>8641</v>
      </c>
      <c r="AH36" s="29">
        <v>11577.3</v>
      </c>
      <c r="AI36" s="13">
        <f t="shared" si="10"/>
        <v>11921</v>
      </c>
      <c r="AJ36" s="30">
        <v>11901</v>
      </c>
      <c r="AK36" s="13">
        <f t="shared" si="11"/>
        <v>12255</v>
      </c>
      <c r="AL36" s="30">
        <v>6581</v>
      </c>
      <c r="AM36" s="13">
        <f t="shared" si="12"/>
        <v>6777</v>
      </c>
      <c r="AN36" s="68"/>
    </row>
    <row r="37" spans="1:40">
      <c r="A37" s="69">
        <v>2011</v>
      </c>
      <c r="B37" s="88"/>
      <c r="C37" s="88"/>
      <c r="D37" s="89"/>
      <c r="E37" s="90"/>
      <c r="F37" s="90"/>
      <c r="G37" s="90"/>
      <c r="H37" s="91"/>
      <c r="I37" s="92"/>
      <c r="J37" s="79">
        <v>2059284</v>
      </c>
      <c r="K37" s="80">
        <v>2100653</v>
      </c>
      <c r="N37" s="71">
        <v>2011</v>
      </c>
      <c r="O37" s="63"/>
      <c r="P37" s="63"/>
      <c r="Q37" s="63"/>
      <c r="R37" s="63"/>
      <c r="S37" s="63"/>
      <c r="T37" s="63"/>
      <c r="U37" s="63"/>
      <c r="V37" s="63"/>
      <c r="W37" s="63"/>
      <c r="X37" s="63"/>
      <c r="Z37" s="32"/>
      <c r="AA37" s="31"/>
      <c r="AC37" s="74">
        <v>2011</v>
      </c>
      <c r="AD37" s="27">
        <v>9555.2000000000007</v>
      </c>
      <c r="AE37" s="13">
        <f t="shared" si="13"/>
        <v>9747</v>
      </c>
      <c r="AF37" s="28">
        <v>8395.2999999999993</v>
      </c>
      <c r="AG37" s="13">
        <f t="shared" si="9"/>
        <v>8564</v>
      </c>
      <c r="AH37" s="29">
        <v>11280.3</v>
      </c>
      <c r="AI37" s="13">
        <f t="shared" si="10"/>
        <v>11507</v>
      </c>
      <c r="AJ37" s="30">
        <v>11636.5</v>
      </c>
      <c r="AK37" s="13">
        <f t="shared" si="11"/>
        <v>11870</v>
      </c>
      <c r="AL37" s="30">
        <v>6509.7</v>
      </c>
      <c r="AM37" s="13">
        <f t="shared" si="12"/>
        <v>6640</v>
      </c>
    </row>
    <row r="38" spans="1:40">
      <c r="A38" s="83">
        <v>2012</v>
      </c>
      <c r="B38" s="88"/>
      <c r="C38" s="88"/>
      <c r="D38" s="93"/>
      <c r="E38" s="93"/>
      <c r="F38" s="93"/>
      <c r="G38" s="93"/>
      <c r="H38" s="93"/>
      <c r="I38" s="94"/>
      <c r="J38" s="79">
        <v>2091059</v>
      </c>
      <c r="K38" s="80">
        <v>2107677</v>
      </c>
      <c r="N38" s="71" t="s">
        <v>59</v>
      </c>
      <c r="O38" s="86"/>
      <c r="P38" s="73"/>
      <c r="Q38" s="73"/>
      <c r="R38" s="73"/>
      <c r="S38" s="73"/>
      <c r="T38" s="73"/>
      <c r="U38" s="73"/>
      <c r="V38" s="73"/>
      <c r="W38" s="73"/>
      <c r="X38" s="73"/>
      <c r="AB38" s="85"/>
      <c r="AC38" s="74">
        <v>2012</v>
      </c>
      <c r="AD38" s="27">
        <v>9410</v>
      </c>
      <c r="AE38" s="13">
        <f t="shared" si="13"/>
        <v>9485</v>
      </c>
      <c r="AF38" s="28">
        <v>8249</v>
      </c>
      <c r="AG38" s="13">
        <f t="shared" si="9"/>
        <v>8315</v>
      </c>
      <c r="AH38" s="29">
        <v>11018</v>
      </c>
      <c r="AI38" s="13">
        <f t="shared" si="10"/>
        <v>11106</v>
      </c>
      <c r="AJ38" s="30">
        <v>11953</v>
      </c>
      <c r="AK38" s="13">
        <f t="shared" si="11"/>
        <v>12048</v>
      </c>
      <c r="AL38" s="87">
        <v>6237</v>
      </c>
      <c r="AM38" s="13">
        <f t="shared" si="12"/>
        <v>6287</v>
      </c>
    </row>
    <row r="39" spans="1:40">
      <c r="A39" s="83" t="s">
        <v>61</v>
      </c>
      <c r="B39" s="88"/>
      <c r="C39" s="97" t="s">
        <v>66</v>
      </c>
      <c r="D39" s="93"/>
      <c r="E39" s="93" t="s">
        <v>67</v>
      </c>
      <c r="F39" s="93"/>
      <c r="G39" s="93" t="s">
        <v>66</v>
      </c>
      <c r="H39" s="93"/>
      <c r="I39" s="94" t="s">
        <v>67</v>
      </c>
      <c r="J39" s="81">
        <v>2113687</v>
      </c>
      <c r="K39" s="82">
        <v>2113687</v>
      </c>
      <c r="M39" s="85"/>
      <c r="N39" s="71"/>
      <c r="O39" s="72"/>
      <c r="P39" s="73"/>
      <c r="Q39" s="73"/>
      <c r="R39" s="73"/>
      <c r="S39" s="73"/>
      <c r="T39" s="73"/>
      <c r="U39" s="73"/>
      <c r="V39" s="73"/>
      <c r="W39" s="73"/>
      <c r="X39" s="73"/>
      <c r="AB39" s="85"/>
      <c r="AC39" s="1" t="s">
        <v>61</v>
      </c>
      <c r="AD39" s="27">
        <v>9438</v>
      </c>
      <c r="AE39" s="13">
        <f t="shared" si="13"/>
        <v>9438</v>
      </c>
      <c r="AF39" s="28">
        <v>8243</v>
      </c>
      <c r="AG39" s="13">
        <f t="shared" si="9"/>
        <v>8243</v>
      </c>
      <c r="AH39" s="29">
        <v>10960</v>
      </c>
      <c r="AI39" s="13">
        <f t="shared" si="10"/>
        <v>10960</v>
      </c>
      <c r="AJ39" s="30">
        <v>12205</v>
      </c>
      <c r="AK39" s="13">
        <f t="shared" si="11"/>
        <v>12205</v>
      </c>
      <c r="AL39" s="30">
        <v>6532</v>
      </c>
      <c r="AM39" s="13">
        <f t="shared" si="12"/>
        <v>6532</v>
      </c>
    </row>
    <row r="40" spans="1:40">
      <c r="A40" s="83" t="s">
        <v>60</v>
      </c>
      <c r="B40" s="70"/>
      <c r="C40" s="13">
        <f>ROUND(C$6,-1)</f>
        <v>5980</v>
      </c>
      <c r="D40" s="43"/>
      <c r="E40" s="84">
        <f>ROUND(E$9,-1)</f>
        <v>5610</v>
      </c>
      <c r="F40" s="43"/>
      <c r="G40" s="84">
        <f>ROUND(G$9,-1)</f>
        <v>7820</v>
      </c>
      <c r="H40" s="43"/>
      <c r="I40" s="76">
        <f>ROUND(I$9,-1)</f>
        <v>7250</v>
      </c>
      <c r="J40" s="4"/>
      <c r="K40" s="4"/>
      <c r="M40" s="85"/>
      <c r="N40" s="71"/>
      <c r="O40" s="72"/>
      <c r="P40" s="73"/>
      <c r="Q40" s="73"/>
      <c r="R40" s="73"/>
      <c r="S40" s="73"/>
      <c r="T40" s="73"/>
      <c r="U40" s="73"/>
      <c r="V40" s="73"/>
      <c r="W40" s="73"/>
      <c r="X40" s="75"/>
      <c r="AB40" s="85"/>
      <c r="AC40" s="74" t="str">
        <f>AC39&amp;" arr10"</f>
        <v>2013p arr10</v>
      </c>
      <c r="AD40" s="27"/>
      <c r="AE40" s="13">
        <f>ROUND(AE$39,-1)</f>
        <v>9440</v>
      </c>
      <c r="AF40" s="28"/>
      <c r="AG40" s="13">
        <f>ROUND(AG$39,-1)</f>
        <v>8240</v>
      </c>
      <c r="AH40" s="29"/>
      <c r="AI40" s="13">
        <f>ROUND(AI$39,-1)</f>
        <v>10960</v>
      </c>
      <c r="AJ40" s="30"/>
      <c r="AK40" s="13">
        <f>ROUND(AK$39,-1)</f>
        <v>12210</v>
      </c>
      <c r="AL40" s="30"/>
      <c r="AM40" s="13">
        <f>ROUND(AM$39,-1)</f>
        <v>6530</v>
      </c>
    </row>
    <row r="41" spans="1:40">
      <c r="A41" s="69"/>
      <c r="B41"/>
      <c r="C41"/>
      <c r="O41" s="10"/>
    </row>
    <row r="42" spans="1:40">
      <c r="A42" s="10"/>
      <c r="B42"/>
      <c r="C42"/>
      <c r="J42" s="42"/>
      <c r="AC42" s="42"/>
      <c r="AF42" s="42"/>
    </row>
    <row r="43" spans="1:40" ht="15.75">
      <c r="A43" s="44" t="s">
        <v>68</v>
      </c>
      <c r="B43" s="3"/>
      <c r="C43" s="3"/>
      <c r="AC43" s="42"/>
      <c r="AF43" s="42"/>
    </row>
    <row r="44" spans="1:40">
      <c r="A44" s="3"/>
      <c r="B44" s="3"/>
      <c r="C44" s="3"/>
      <c r="N44" s="1" t="s">
        <v>17</v>
      </c>
      <c r="AD44" s="66"/>
    </row>
    <row r="72" spans="1:4">
      <c r="A72"/>
      <c r="B72" s="10"/>
      <c r="C72" s="10"/>
      <c r="D72" s="4"/>
    </row>
    <row r="73" spans="1:4">
      <c r="A73" s="98" t="s">
        <v>64</v>
      </c>
    </row>
  </sheetData>
  <phoneticPr fontId="0" type="noConversion"/>
  <printOptions horizontalCentered="1" verticalCentered="1"/>
  <pageMargins left="0" right="0" top="0" bottom="0" header="0.51181102362204722" footer="0.51181102362204722"/>
  <pageSetup paperSize="9" orientation="landscape" horizontalDpi="4294967292" verticalDpi="4294967292" r:id="rId1"/>
  <headerFooter alignWithMargins="0"/>
  <rowBreaks count="1" manualBreakCount="1">
    <brk id="7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enableFormatConditionsCalculation="0">
    <tabColor theme="0" tint="-0.249977111117893"/>
  </sheetPr>
  <dimension ref="A1:F22"/>
  <sheetViews>
    <sheetView showGridLines="0" zoomScaleNormal="100" workbookViewId="0">
      <selection activeCell="A2" sqref="A2"/>
    </sheetView>
  </sheetViews>
  <sheetFormatPr baseColWidth="10" defaultColWidth="11.42578125" defaultRowHeight="12.75"/>
  <cols>
    <col min="1" max="1" width="34.85546875" style="100" customWidth="1"/>
    <col min="2" max="6" width="9.7109375" style="100" customWidth="1"/>
    <col min="7" max="16384" width="11.42578125" style="100"/>
  </cols>
  <sheetData>
    <row r="1" spans="1:6" ht="15.75" customHeight="1">
      <c r="A1" s="234" t="s">
        <v>123</v>
      </c>
      <c r="B1" s="129"/>
    </row>
    <row r="2" spans="1:6">
      <c r="A2" s="101"/>
      <c r="B2" s="106"/>
    </row>
    <row r="3" spans="1:6" s="114" customFormat="1" ht="18.75" customHeight="1">
      <c r="A3" s="156"/>
      <c r="B3" s="157">
        <v>2014</v>
      </c>
      <c r="C3" s="157">
        <v>2015</v>
      </c>
      <c r="D3" s="157">
        <v>2016</v>
      </c>
      <c r="E3" s="157">
        <v>2017</v>
      </c>
      <c r="F3" s="158" t="s">
        <v>107</v>
      </c>
    </row>
    <row r="4" spans="1:6" s="114" customFormat="1" ht="18.75" customHeight="1">
      <c r="A4" s="159" t="s">
        <v>70</v>
      </c>
      <c r="B4" s="154"/>
      <c r="C4" s="154"/>
      <c r="D4" s="161"/>
      <c r="E4" s="160"/>
      <c r="F4" s="162"/>
    </row>
    <row r="5" spans="1:6" s="114" customFormat="1" ht="18.75" customHeight="1">
      <c r="A5" s="209" t="s">
        <v>80</v>
      </c>
      <c r="B5" s="210">
        <v>57.322995414212684</v>
      </c>
      <c r="C5" s="210">
        <v>57.744331364510323</v>
      </c>
      <c r="D5" s="210">
        <v>58.222717898549206</v>
      </c>
      <c r="E5" s="210">
        <v>59.576424966429116</v>
      </c>
      <c r="F5" s="211">
        <v>60.657320666963727</v>
      </c>
    </row>
    <row r="6" spans="1:6" s="114" customFormat="1" ht="18.75" customHeight="1">
      <c r="A6" s="163" t="s">
        <v>105</v>
      </c>
      <c r="B6" s="164">
        <v>59.007115802890631</v>
      </c>
      <c r="C6" s="164">
        <v>58.771836649480839</v>
      </c>
      <c r="D6" s="164">
        <v>58.950694394883165</v>
      </c>
      <c r="E6" s="212">
        <v>60.04697494931257</v>
      </c>
      <c r="F6" s="213">
        <v>60.657320666963727</v>
      </c>
    </row>
    <row r="7" spans="1:6" s="114" customFormat="1" ht="18.75" customHeight="1">
      <c r="A7" s="214" t="s">
        <v>81</v>
      </c>
      <c r="B7" s="215">
        <v>0.39300000000000002</v>
      </c>
      <c r="C7" s="215">
        <v>0.39100000000000001</v>
      </c>
      <c r="D7" s="215">
        <v>0.38800000000000001</v>
      </c>
      <c r="E7" s="215">
        <v>0.38600000000000001</v>
      </c>
      <c r="F7" s="216">
        <v>0.38600000000000001</v>
      </c>
    </row>
    <row r="8" spans="1:6" s="114" customFormat="1" ht="31.5" customHeight="1">
      <c r="A8" s="217" t="s">
        <v>106</v>
      </c>
      <c r="B8" s="218">
        <v>9840</v>
      </c>
      <c r="C8" s="218">
        <v>9790</v>
      </c>
      <c r="D8" s="218">
        <v>9800</v>
      </c>
      <c r="E8" s="218">
        <v>9900</v>
      </c>
      <c r="F8" s="219">
        <v>9930</v>
      </c>
    </row>
    <row r="9" spans="1:6" s="114" customFormat="1" ht="18.75" customHeight="1">
      <c r="A9" s="220" t="s">
        <v>99</v>
      </c>
      <c r="B9" s="221"/>
      <c r="C9" s="221"/>
      <c r="D9" s="222"/>
      <c r="E9" s="222"/>
      <c r="F9" s="223"/>
    </row>
    <row r="10" spans="1:6" s="114" customFormat="1" ht="18.75" customHeight="1">
      <c r="A10" s="165" t="s">
        <v>100</v>
      </c>
      <c r="B10" s="166">
        <v>0.67060153076623108</v>
      </c>
      <c r="C10" s="166">
        <v>0.67255345603174754</v>
      </c>
      <c r="D10" s="166">
        <v>0.67454818617539469</v>
      </c>
      <c r="E10" s="166">
        <v>0.6791061973571666</v>
      </c>
      <c r="F10" s="167">
        <v>0.67990073875827006</v>
      </c>
    </row>
    <row r="11" spans="1:6" s="114" customFormat="1" ht="18.75" customHeight="1">
      <c r="A11" s="168" t="s">
        <v>120</v>
      </c>
      <c r="B11" s="169">
        <v>0.63977249862022922</v>
      </c>
      <c r="C11" s="169">
        <v>0.641819439925429</v>
      </c>
      <c r="D11" s="169">
        <v>0.6470445079793703</v>
      </c>
      <c r="E11" s="169">
        <v>0.65206605133981022</v>
      </c>
      <c r="F11" s="170">
        <v>0.65300890642002685</v>
      </c>
    </row>
    <row r="12" spans="1:6" s="114" customFormat="1" ht="18.75" customHeight="1">
      <c r="A12" s="171" t="s">
        <v>24</v>
      </c>
      <c r="B12" s="166">
        <v>0.21469244607831844</v>
      </c>
      <c r="C12" s="166">
        <v>0.21333593819257876</v>
      </c>
      <c r="D12" s="166">
        <v>0.21054574720076502</v>
      </c>
      <c r="E12" s="166">
        <v>0.20588790078872143</v>
      </c>
      <c r="F12" s="167">
        <v>0.20628957023548497</v>
      </c>
    </row>
    <row r="13" spans="1:6" s="114" customFormat="1" ht="18.75" customHeight="1">
      <c r="A13" s="172" t="s">
        <v>25</v>
      </c>
      <c r="B13" s="173">
        <v>2.3789760599545167E-2</v>
      </c>
      <c r="C13" s="173">
        <v>2.3544337831846552E-2</v>
      </c>
      <c r="D13" s="173">
        <v>2.3105971725974259E-2</v>
      </c>
      <c r="E13" s="173">
        <v>2.257865151910771E-2</v>
      </c>
      <c r="F13" s="174">
        <v>2.2614392784516484E-2</v>
      </c>
    </row>
    <row r="14" spans="1:6" s="114" customFormat="1" ht="18.75" customHeight="1">
      <c r="A14" s="171" t="s">
        <v>26</v>
      </c>
      <c r="B14" s="166">
        <v>2.0120254297689877E-2</v>
      </c>
      <c r="C14" s="166">
        <v>1.9644213053001097E-2</v>
      </c>
      <c r="D14" s="166">
        <v>1.9872638395789663E-2</v>
      </c>
      <c r="E14" s="166">
        <v>2.0382085289436497E-2</v>
      </c>
      <c r="F14" s="167">
        <v>2.0176996794016439E-2</v>
      </c>
    </row>
    <row r="15" spans="1:6" s="114" customFormat="1" ht="18.75" customHeight="1">
      <c r="A15" s="175" t="s">
        <v>27</v>
      </c>
      <c r="B15" s="176">
        <v>7.0796008258215595E-2</v>
      </c>
      <c r="C15" s="176">
        <v>7.0922054890825981E-2</v>
      </c>
      <c r="D15" s="176">
        <v>7.192745650207634E-2</v>
      </c>
      <c r="E15" s="176">
        <v>7.2045165045567641E-2</v>
      </c>
      <c r="F15" s="177">
        <v>7.1018301427712219E-2</v>
      </c>
    </row>
    <row r="16" spans="1:6">
      <c r="A16" s="109"/>
      <c r="B16" s="110"/>
      <c r="F16" s="196" t="s">
        <v>104</v>
      </c>
    </row>
    <row r="17" spans="1:3" ht="15.75" customHeight="1">
      <c r="A17" s="143" t="s">
        <v>115</v>
      </c>
      <c r="B17" s="111"/>
      <c r="C17" s="112"/>
    </row>
    <row r="18" spans="1:3" ht="15.75" customHeight="1">
      <c r="A18" s="144" t="s">
        <v>121</v>
      </c>
      <c r="B18" s="104"/>
      <c r="C18" s="101"/>
    </row>
    <row r="19" spans="1:3" ht="15.75" customHeight="1">
      <c r="A19" s="143" t="s">
        <v>101</v>
      </c>
      <c r="B19" s="101"/>
      <c r="C19" s="101"/>
    </row>
    <row r="20" spans="1:3" ht="15.75" customHeight="1">
      <c r="A20" s="145" t="s">
        <v>103</v>
      </c>
      <c r="B20" s="113"/>
    </row>
    <row r="21" spans="1:3" ht="15.75" customHeight="1"/>
    <row r="22" spans="1:3">
      <c r="A22" s="114"/>
    </row>
  </sheetData>
  <phoneticPr fontId="0" type="noConversion"/>
  <pageMargins left="0.47244094488188981" right="0.35433070866141736" top="0.98425196850393704" bottom="0.98425196850393704" header="0.51181102362204722" footer="0.51181102362204722"/>
  <pageSetup paperSize="9"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L23"/>
  <sheetViews>
    <sheetView showGridLines="0" zoomScaleNormal="100" workbookViewId="0">
      <selection activeCell="A2" sqref="A2"/>
    </sheetView>
  </sheetViews>
  <sheetFormatPr baseColWidth="10" defaultColWidth="11.42578125" defaultRowHeight="12.75"/>
  <cols>
    <col min="1" max="1" width="34.85546875" style="200" customWidth="1"/>
    <col min="2" max="12" width="9.7109375" style="200" customWidth="1"/>
    <col min="13" max="16384" width="11.42578125" style="200"/>
  </cols>
  <sheetData>
    <row r="1" spans="1:12" ht="15.75" customHeight="1">
      <c r="A1" s="234" t="s">
        <v>124</v>
      </c>
      <c r="B1" s="193"/>
      <c r="C1" s="193"/>
      <c r="D1" s="193"/>
      <c r="E1" s="193"/>
      <c r="F1" s="193"/>
      <c r="G1" s="129"/>
    </row>
    <row r="2" spans="1:12">
      <c r="A2" s="101"/>
      <c r="B2" s="101"/>
      <c r="C2" s="101"/>
      <c r="D2" s="101"/>
      <c r="E2" s="101"/>
      <c r="F2" s="101"/>
      <c r="G2" s="106"/>
    </row>
    <row r="3" spans="1:12" s="114" customFormat="1" ht="18.75" customHeight="1">
      <c r="A3" s="156"/>
      <c r="B3" s="157">
        <v>1980</v>
      </c>
      <c r="C3" s="157">
        <v>2000</v>
      </c>
      <c r="D3" s="157">
        <v>2010</v>
      </c>
      <c r="E3" s="157">
        <v>2011</v>
      </c>
      <c r="F3" s="157">
        <v>2012</v>
      </c>
      <c r="G3" s="157">
        <v>2013</v>
      </c>
      <c r="H3" s="157">
        <v>2014</v>
      </c>
      <c r="I3" s="157">
        <v>2015</v>
      </c>
      <c r="J3" s="157">
        <v>2016</v>
      </c>
      <c r="K3" s="157">
        <v>2017</v>
      </c>
      <c r="L3" s="158" t="s">
        <v>107</v>
      </c>
    </row>
    <row r="4" spans="1:12" s="114" customFormat="1" ht="18.75" customHeight="1">
      <c r="A4" s="159" t="s">
        <v>70</v>
      </c>
      <c r="B4" s="160"/>
      <c r="C4" s="160"/>
      <c r="D4" s="161"/>
      <c r="E4" s="202"/>
      <c r="F4" s="202"/>
      <c r="G4" s="200"/>
      <c r="H4" s="200"/>
      <c r="I4" s="161"/>
      <c r="J4" s="160"/>
      <c r="K4" s="160"/>
      <c r="L4" s="162"/>
    </row>
    <row r="5" spans="1:12" s="114" customFormat="1" ht="18.75" customHeight="1">
      <c r="A5" s="209" t="s">
        <v>80</v>
      </c>
      <c r="B5" s="210">
        <v>12.619947572483262</v>
      </c>
      <c r="C5" s="210">
        <v>46.132607519349968</v>
      </c>
      <c r="D5" s="210">
        <v>56.711500000000001</v>
      </c>
      <c r="E5" s="210">
        <v>56.0715</v>
      </c>
      <c r="F5" s="210">
        <v>56.1175</v>
      </c>
      <c r="G5" s="210">
        <v>56.497839819558074</v>
      </c>
      <c r="H5" s="210">
        <v>57.322995414212684</v>
      </c>
      <c r="I5" s="210">
        <v>57.744331364510323</v>
      </c>
      <c r="J5" s="210">
        <v>58.222717898549206</v>
      </c>
      <c r="K5" s="210">
        <v>59.576424966429116</v>
      </c>
      <c r="L5" s="211">
        <v>60.657320666963727</v>
      </c>
    </row>
    <row r="6" spans="1:12" s="114" customFormat="1" ht="18.75" customHeight="1">
      <c r="A6" s="163" t="s">
        <v>105</v>
      </c>
      <c r="B6" s="164">
        <v>33.319320951226764</v>
      </c>
      <c r="C6" s="164">
        <v>58.573468064843183</v>
      </c>
      <c r="D6" s="164">
        <v>60.426204733249172</v>
      </c>
      <c r="E6" s="164">
        <v>59.183264502866102</v>
      </c>
      <c r="F6" s="164">
        <v>58.551546229325488</v>
      </c>
      <c r="G6" s="164">
        <v>58.49320607136714</v>
      </c>
      <c r="H6" s="164">
        <v>59.007115802890631</v>
      </c>
      <c r="I6" s="164">
        <v>58.771836649480839</v>
      </c>
      <c r="J6" s="212">
        <v>58.950694394883165</v>
      </c>
      <c r="K6" s="212">
        <v>60.04697494931257</v>
      </c>
      <c r="L6" s="213">
        <v>60.657320666963727</v>
      </c>
    </row>
    <row r="7" spans="1:12" s="114" customFormat="1" ht="18.75" customHeight="1">
      <c r="A7" s="214" t="s">
        <v>81</v>
      </c>
      <c r="B7" s="224">
        <v>0.42858129765848069</v>
      </c>
      <c r="C7" s="224">
        <v>0.42635643263543627</v>
      </c>
      <c r="D7" s="224">
        <v>0.40700850229938779</v>
      </c>
      <c r="E7" s="224">
        <v>0.40026919839725078</v>
      </c>
      <c r="F7" s="224">
        <v>0.39862464110108276</v>
      </c>
      <c r="G7" s="215">
        <v>0.39235331299794995</v>
      </c>
      <c r="H7" s="215">
        <v>0.39300000000000002</v>
      </c>
      <c r="I7" s="215">
        <v>0.39100000000000001</v>
      </c>
      <c r="J7" s="215">
        <v>0.38800000000000001</v>
      </c>
      <c r="K7" s="215">
        <v>0.38600000000000001</v>
      </c>
      <c r="L7" s="216">
        <v>0.38600000000000001</v>
      </c>
    </row>
    <row r="8" spans="1:12" s="114" customFormat="1" ht="31.5" customHeight="1">
      <c r="A8" s="217" t="s">
        <v>106</v>
      </c>
      <c r="B8" s="218">
        <v>5970</v>
      </c>
      <c r="C8" s="218">
        <v>9410</v>
      </c>
      <c r="D8" s="218">
        <v>10200</v>
      </c>
      <c r="E8" s="218">
        <v>9960</v>
      </c>
      <c r="F8" s="218">
        <v>9820</v>
      </c>
      <c r="G8" s="218">
        <v>9800</v>
      </c>
      <c r="H8" s="218">
        <v>9840</v>
      </c>
      <c r="I8" s="218">
        <v>9790</v>
      </c>
      <c r="J8" s="218">
        <v>9800</v>
      </c>
      <c r="K8" s="218">
        <v>9900</v>
      </c>
      <c r="L8" s="219">
        <v>9930</v>
      </c>
    </row>
    <row r="9" spans="1:12" s="114" customFormat="1" ht="18.75" customHeight="1">
      <c r="A9" s="220" t="s">
        <v>99</v>
      </c>
      <c r="B9" s="225"/>
      <c r="C9" s="225"/>
      <c r="D9" s="222"/>
      <c r="E9" s="226"/>
      <c r="F9" s="226"/>
      <c r="G9" s="221"/>
      <c r="H9" s="221"/>
      <c r="I9" s="222"/>
      <c r="J9" s="222"/>
      <c r="K9" s="222"/>
      <c r="L9" s="223"/>
    </row>
    <row r="10" spans="1:12" s="114" customFormat="1" ht="18.75" customHeight="1">
      <c r="A10" s="165" t="s">
        <v>100</v>
      </c>
      <c r="B10" s="203"/>
      <c r="C10" s="203"/>
      <c r="D10" s="203">
        <v>0.65203650251268652</v>
      </c>
      <c r="E10" s="203">
        <v>0.65986413031766922</v>
      </c>
      <c r="F10" s="203">
        <v>0.66045707666948816</v>
      </c>
      <c r="G10" s="166">
        <v>0.66532245752889929</v>
      </c>
      <c r="H10" s="166">
        <v>0.67060153076623108</v>
      </c>
      <c r="I10" s="166">
        <v>0.67255345603174754</v>
      </c>
      <c r="J10" s="166">
        <v>0.67454818617539469</v>
      </c>
      <c r="K10" s="166">
        <v>0.6791061973571666</v>
      </c>
      <c r="L10" s="167">
        <v>0.67990073875827006</v>
      </c>
    </row>
    <row r="11" spans="1:12" s="114" customFormat="1" ht="18.75" customHeight="1">
      <c r="A11" s="168" t="s">
        <v>120</v>
      </c>
      <c r="B11" s="204"/>
      <c r="C11" s="204"/>
      <c r="D11" s="204">
        <v>0.61886689180154431</v>
      </c>
      <c r="E11" s="204">
        <v>0.62638903943543633</v>
      </c>
      <c r="F11" s="204">
        <v>0.62994609524658096</v>
      </c>
      <c r="G11" s="169">
        <v>0.63420026964754717</v>
      </c>
      <c r="H11" s="169">
        <v>0.63977249862022922</v>
      </c>
      <c r="I11" s="169">
        <v>0.641819439925429</v>
      </c>
      <c r="J11" s="169">
        <v>0.6470445079793703</v>
      </c>
      <c r="K11" s="169">
        <v>0.65206605133981022</v>
      </c>
      <c r="L11" s="170">
        <v>0.65300890642002685</v>
      </c>
    </row>
    <row r="12" spans="1:12" s="114" customFormat="1" ht="18.75" customHeight="1">
      <c r="A12" s="171" t="s">
        <v>24</v>
      </c>
      <c r="B12" s="203"/>
      <c r="C12" s="203"/>
      <c r="D12" s="203">
        <v>0.23483249903553224</v>
      </c>
      <c r="E12" s="203">
        <v>0.22624085026125604</v>
      </c>
      <c r="F12" s="203">
        <v>0.22337417026774178</v>
      </c>
      <c r="G12" s="166">
        <v>0.21794196987615358</v>
      </c>
      <c r="H12" s="166">
        <v>0.21469244607831844</v>
      </c>
      <c r="I12" s="166">
        <v>0.21333593819257876</v>
      </c>
      <c r="J12" s="166">
        <v>0.21054574720076502</v>
      </c>
      <c r="K12" s="166">
        <v>0.20588790078872143</v>
      </c>
      <c r="L12" s="167">
        <v>0.20628957023548497</v>
      </c>
    </row>
    <row r="13" spans="1:12" s="114" customFormat="1" ht="18.75" customHeight="1">
      <c r="A13" s="172" t="s">
        <v>25</v>
      </c>
      <c r="B13" s="205"/>
      <c r="C13" s="206"/>
      <c r="D13" s="206">
        <v>2.294418024418594E-2</v>
      </c>
      <c r="E13" s="206">
        <v>2.0689639282087589E-2</v>
      </c>
      <c r="F13" s="206">
        <v>2.3972913975141449E-2</v>
      </c>
      <c r="G13" s="173">
        <v>2.346275924540225E-2</v>
      </c>
      <c r="H13" s="173">
        <v>2.3789760599545167E-2</v>
      </c>
      <c r="I13" s="173">
        <v>2.3544337831846552E-2</v>
      </c>
      <c r="J13" s="173">
        <v>2.3105971725974259E-2</v>
      </c>
      <c r="K13" s="173">
        <v>2.257865151910771E-2</v>
      </c>
      <c r="L13" s="174">
        <v>2.2614392784516484E-2</v>
      </c>
    </row>
    <row r="14" spans="1:12" s="114" customFormat="1" ht="18.75" customHeight="1">
      <c r="A14" s="171" t="s">
        <v>26</v>
      </c>
      <c r="B14" s="203"/>
      <c r="C14" s="203"/>
      <c r="D14" s="203">
        <v>2.0445571006097139E-2</v>
      </c>
      <c r="E14" s="203">
        <v>2.0828747278295062E-2</v>
      </c>
      <c r="F14" s="203">
        <v>2.0631710250813028E-2</v>
      </c>
      <c r="G14" s="166">
        <v>2.0532452261451437E-2</v>
      </c>
      <c r="H14" s="166">
        <v>2.0120254297689877E-2</v>
      </c>
      <c r="I14" s="166">
        <v>1.9644213053001097E-2</v>
      </c>
      <c r="J14" s="166">
        <v>1.9872638395789663E-2</v>
      </c>
      <c r="K14" s="166">
        <v>2.0382085289436497E-2</v>
      </c>
      <c r="L14" s="167">
        <v>2.0176996794016439E-2</v>
      </c>
    </row>
    <row r="15" spans="1:12" s="114" customFormat="1" ht="18.75" customHeight="1">
      <c r="A15" s="175" t="s">
        <v>27</v>
      </c>
      <c r="B15" s="207"/>
      <c r="C15" s="207"/>
      <c r="D15" s="207">
        <v>6.9741247201498158E-2</v>
      </c>
      <c r="E15" s="207">
        <v>7.2376632860691834E-2</v>
      </c>
      <c r="F15" s="207">
        <v>7.1564128836815608E-2</v>
      </c>
      <c r="G15" s="176">
        <v>7.2740361088093494E-2</v>
      </c>
      <c r="H15" s="176">
        <v>7.0796008258215595E-2</v>
      </c>
      <c r="I15" s="176">
        <v>7.0922054890825981E-2</v>
      </c>
      <c r="J15" s="176">
        <v>7.192745650207634E-2</v>
      </c>
      <c r="K15" s="176">
        <v>7.2045165045567641E-2</v>
      </c>
      <c r="L15" s="177">
        <v>7.1018301427712219E-2</v>
      </c>
    </row>
    <row r="16" spans="1:12">
      <c r="A16" s="109"/>
      <c r="B16" s="109"/>
      <c r="C16" s="109"/>
      <c r="D16" s="109"/>
      <c r="E16" s="109"/>
      <c r="F16" s="109"/>
      <c r="G16" s="110"/>
      <c r="L16" s="196" t="s">
        <v>104</v>
      </c>
    </row>
    <row r="17" spans="1:12" ht="15.75" customHeight="1">
      <c r="A17" s="143" t="s">
        <v>115</v>
      </c>
      <c r="B17" s="143"/>
      <c r="C17" s="143"/>
      <c r="D17" s="143"/>
      <c r="E17" s="143"/>
      <c r="F17" s="143"/>
      <c r="G17" s="111"/>
      <c r="H17" s="112"/>
    </row>
    <row r="18" spans="1:12" ht="15.75" customHeight="1">
      <c r="A18" s="201" t="s">
        <v>122</v>
      </c>
      <c r="B18" s="201"/>
      <c r="C18" s="201"/>
      <c r="D18" s="201"/>
      <c r="E18" s="201"/>
      <c r="F18" s="201"/>
      <c r="G18" s="111"/>
      <c r="H18" s="112"/>
    </row>
    <row r="19" spans="1:12" ht="15.75" customHeight="1">
      <c r="A19" s="144" t="s">
        <v>121</v>
      </c>
      <c r="B19" s="144"/>
      <c r="C19" s="144"/>
      <c r="D19" s="144"/>
      <c r="E19" s="144"/>
      <c r="F19" s="144"/>
      <c r="G19" s="104"/>
      <c r="H19" s="101"/>
    </row>
    <row r="20" spans="1:12" ht="15.75" customHeight="1">
      <c r="A20" s="143" t="s">
        <v>101</v>
      </c>
      <c r="B20" s="143"/>
      <c r="C20" s="143"/>
      <c r="D20" s="143"/>
      <c r="E20" s="143"/>
      <c r="F20" s="143"/>
      <c r="G20" s="101"/>
      <c r="H20" s="101"/>
    </row>
    <row r="21" spans="1:12" ht="15.75" customHeight="1">
      <c r="A21" s="145" t="s">
        <v>103</v>
      </c>
      <c r="B21" s="145"/>
      <c r="C21" s="145"/>
      <c r="D21" s="145"/>
      <c r="E21" s="145"/>
      <c r="F21" s="145"/>
      <c r="G21" s="113"/>
      <c r="L21" s="196"/>
    </row>
    <row r="22" spans="1:12" ht="15.75" customHeight="1"/>
    <row r="23" spans="1:12">
      <c r="A23" s="114"/>
      <c r="B23" s="114"/>
      <c r="C23" s="114"/>
      <c r="D23" s="114"/>
      <c r="E23" s="114"/>
      <c r="F23" s="114"/>
    </row>
  </sheetData>
  <pageMargins left="0.47244094488188981" right="0.35433070866141736" top="0.98425196850393704" bottom="0.98425196850393704" header="0.51181102362204722" footer="0.51181102362204722"/>
  <pageSetup paperSize="9" scale="9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25"/>
  <sheetViews>
    <sheetView showGridLines="0" zoomScaleNormal="100" workbookViewId="0">
      <selection activeCell="I1" sqref="I1"/>
    </sheetView>
  </sheetViews>
  <sheetFormatPr baseColWidth="10" defaultColWidth="11.42578125" defaultRowHeight="12.75"/>
  <cols>
    <col min="1" max="1" width="43.85546875" style="115" customWidth="1"/>
    <col min="2" max="2" width="26.42578125" style="115" bestFit="1" customWidth="1"/>
    <col min="3" max="3" width="10.42578125" style="115" bestFit="1" customWidth="1"/>
    <col min="4" max="4" width="10.85546875" style="115" customWidth="1"/>
    <col min="5" max="6" width="9.7109375" style="115" customWidth="1"/>
    <col min="7" max="16384" width="11.42578125" style="115"/>
  </cols>
  <sheetData>
    <row r="1" spans="1:7" ht="28.5" customHeight="1">
      <c r="A1" s="235" t="s">
        <v>125</v>
      </c>
      <c r="B1" s="227"/>
      <c r="C1" s="227"/>
    </row>
    <row r="3" spans="1:7" ht="18.75" customHeight="1"/>
    <row r="4" spans="1:7" ht="22.5" customHeight="1"/>
    <row r="5" spans="1:7" ht="32.25" customHeight="1">
      <c r="A5" s="153"/>
      <c r="G5" s="119"/>
    </row>
    <row r="6" spans="1:7" ht="32.25" customHeight="1">
      <c r="G6" s="119"/>
    </row>
    <row r="7" spans="1:7" ht="32.25" customHeight="1">
      <c r="G7" s="119"/>
    </row>
    <row r="8" spans="1:7" ht="19.5" customHeight="1">
      <c r="G8" s="119"/>
    </row>
    <row r="9" spans="1:7">
      <c r="G9" s="119"/>
    </row>
    <row r="10" spans="1:7" ht="25.5" customHeight="1"/>
    <row r="11" spans="1:7" ht="14.25" customHeight="1"/>
    <row r="12" spans="1:7" ht="14.25" customHeight="1"/>
    <row r="14" spans="1:7">
      <c r="A14" s="184"/>
      <c r="C14" s="195" t="s">
        <v>104</v>
      </c>
    </row>
    <row r="15" spans="1:7">
      <c r="A15" s="101" t="s">
        <v>108</v>
      </c>
    </row>
    <row r="16" spans="1:7">
      <c r="A16" s="185" t="s">
        <v>102</v>
      </c>
      <c r="B16" s="185"/>
      <c r="C16" s="185"/>
      <c r="D16" s="185"/>
      <c r="E16" s="186"/>
    </row>
    <row r="17" spans="1:5">
      <c r="A17" s="145" t="s">
        <v>103</v>
      </c>
      <c r="B17" s="143"/>
      <c r="C17" s="186"/>
      <c r="D17" s="186"/>
      <c r="E17" s="186"/>
    </row>
    <row r="20" spans="1:5">
      <c r="A20" s="187" t="s">
        <v>86</v>
      </c>
      <c r="B20" s="188" t="s">
        <v>87</v>
      </c>
      <c r="C20" s="188" t="s">
        <v>82</v>
      </c>
    </row>
    <row r="21" spans="1:5">
      <c r="A21" s="189" t="s">
        <v>88</v>
      </c>
      <c r="B21" s="190">
        <v>31690.562340851407</v>
      </c>
      <c r="C21" s="197">
        <v>0.55575339692768133</v>
      </c>
    </row>
    <row r="22" spans="1:5">
      <c r="A22" s="189" t="s">
        <v>89</v>
      </c>
      <c r="B22" s="190">
        <v>11748.066995303678</v>
      </c>
      <c r="C22" s="197">
        <v>0.2060243699606937</v>
      </c>
    </row>
    <row r="23" spans="1:5">
      <c r="A23" s="191" t="s">
        <v>90</v>
      </c>
      <c r="B23" s="190">
        <v>9044.0805094788211</v>
      </c>
      <c r="C23" s="197">
        <v>0.15860489981747836</v>
      </c>
    </row>
    <row r="24" spans="1:5">
      <c r="A24" s="191" t="s">
        <v>83</v>
      </c>
      <c r="B24" s="190">
        <v>4539.995757324763</v>
      </c>
      <c r="C24" s="197">
        <v>7.9617333294146636E-2</v>
      </c>
    </row>
    <row r="25" spans="1:5">
      <c r="A25" s="192" t="s">
        <v>84</v>
      </c>
      <c r="B25" s="190">
        <v>57022.705602958667</v>
      </c>
      <c r="C25" s="197">
        <v>1</v>
      </c>
    </row>
  </sheetData>
  <pageMargins left="0.74803149606299213" right="0.74803149606299213" top="0.98425196850393704" bottom="0.98425196850393704" header="0.51181102362204722" footer="0.51181102362204722"/>
  <pageSetup paperSize="9" orientation="portrait"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249977111117893"/>
    <pageSetUpPr fitToPage="1"/>
  </sheetPr>
  <dimension ref="A1:K75"/>
  <sheetViews>
    <sheetView showGridLines="0" zoomScaleNormal="100" workbookViewId="0">
      <selection activeCell="I1" sqref="I1"/>
    </sheetView>
  </sheetViews>
  <sheetFormatPr baseColWidth="10" defaultColWidth="11.42578125" defaultRowHeight="12.75"/>
  <cols>
    <col min="1" max="1" width="18.85546875" style="100" customWidth="1"/>
    <col min="2" max="2" width="15.85546875" style="100" customWidth="1"/>
    <col min="3" max="5" width="14.85546875" style="100" customWidth="1"/>
    <col min="6" max="6" width="3.28515625" style="100" customWidth="1"/>
    <col min="7" max="7" width="11.42578125" style="100"/>
    <col min="8" max="8" width="10" style="100" customWidth="1"/>
    <col min="9" max="9" width="11.42578125" style="100"/>
    <col min="10" max="10" width="26.85546875" style="100" bestFit="1" customWidth="1"/>
    <col min="11" max="11" width="34.42578125" style="100" bestFit="1" customWidth="1"/>
    <col min="12" max="12" width="31" style="100" bestFit="1" customWidth="1"/>
    <col min="13" max="13" width="30.140625" style="100" bestFit="1" customWidth="1"/>
    <col min="14" max="14" width="34.42578125" style="100" bestFit="1" customWidth="1"/>
    <col min="15" max="15" width="36.7109375" style="100" bestFit="1" customWidth="1"/>
    <col min="16" max="16" width="11.42578125" style="100"/>
    <col min="17" max="17" width="14.85546875" style="100" bestFit="1" customWidth="1"/>
    <col min="18" max="16384" width="11.42578125" style="100"/>
  </cols>
  <sheetData>
    <row r="1" spans="1:8" ht="15.75">
      <c r="A1" s="236" t="s">
        <v>126</v>
      </c>
      <c r="B1" s="198"/>
      <c r="C1" s="198"/>
      <c r="D1" s="198"/>
      <c r="E1" s="198"/>
      <c r="F1" s="198"/>
      <c r="G1" s="198"/>
      <c r="H1" s="198"/>
    </row>
    <row r="27" spans="1:11">
      <c r="K27" s="107"/>
    </row>
    <row r="28" spans="1:11">
      <c r="B28" s="104"/>
      <c r="G28" s="199" t="s">
        <v>104</v>
      </c>
    </row>
    <row r="29" spans="1:11">
      <c r="A29" s="146" t="s">
        <v>115</v>
      </c>
      <c r="B29" s="104"/>
      <c r="C29" s="104"/>
      <c r="D29" s="104"/>
    </row>
    <row r="30" spans="1:11" s="130" customFormat="1" ht="15.75" customHeight="1">
      <c r="A30" s="146" t="s">
        <v>78</v>
      </c>
      <c r="B30" s="104"/>
      <c r="C30" s="104"/>
      <c r="D30" s="104"/>
    </row>
    <row r="31" spans="1:11" s="148" customFormat="1" ht="15.75" customHeight="1">
      <c r="A31" s="146" t="s">
        <v>79</v>
      </c>
      <c r="B31" s="104"/>
      <c r="C31" s="104"/>
      <c r="D31" s="104"/>
    </row>
    <row r="32" spans="1:11" ht="12.75" customHeight="1">
      <c r="A32" s="178" t="s">
        <v>101</v>
      </c>
      <c r="B32" s="104"/>
      <c r="C32" s="104"/>
    </row>
    <row r="33" spans="1:5">
      <c r="A33" s="145" t="s">
        <v>103</v>
      </c>
      <c r="B33" s="117"/>
      <c r="C33" s="117"/>
    </row>
    <row r="34" spans="1:5">
      <c r="A34" s="233"/>
      <c r="B34" s="233"/>
      <c r="C34" s="233"/>
      <c r="D34" s="233"/>
    </row>
    <row r="35" spans="1:5" ht="13.5" thickBot="1">
      <c r="B35" s="108"/>
      <c r="C35" s="108"/>
      <c r="D35" s="108"/>
      <c r="E35" s="108"/>
    </row>
    <row r="36" spans="1:5" ht="60">
      <c r="A36" s="102"/>
      <c r="B36" s="103" t="s">
        <v>69</v>
      </c>
      <c r="C36" s="103" t="s">
        <v>77</v>
      </c>
      <c r="D36" s="103" t="s">
        <v>76</v>
      </c>
      <c r="E36" s="194" t="s">
        <v>92</v>
      </c>
    </row>
    <row r="37" spans="1:5">
      <c r="A37" s="149">
        <v>1980</v>
      </c>
      <c r="B37" s="152">
        <v>5970</v>
      </c>
      <c r="C37" s="152"/>
      <c r="D37" s="152"/>
      <c r="E37" s="152"/>
    </row>
    <row r="38" spans="1:5">
      <c r="A38" s="150">
        <v>1981</v>
      </c>
      <c r="B38" s="105">
        <v>6130</v>
      </c>
      <c r="C38" s="105"/>
      <c r="D38" s="105"/>
      <c r="E38" s="105"/>
    </row>
    <row r="39" spans="1:5">
      <c r="A39" s="150">
        <v>1982</v>
      </c>
      <c r="B39" s="105">
        <v>6410</v>
      </c>
      <c r="C39" s="105"/>
      <c r="D39" s="105"/>
      <c r="E39" s="105"/>
    </row>
    <row r="40" spans="1:5">
      <c r="A40" s="150">
        <v>1983</v>
      </c>
      <c r="B40" s="105">
        <v>6400</v>
      </c>
      <c r="C40" s="105">
        <v>5490</v>
      </c>
      <c r="D40" s="105">
        <v>8210</v>
      </c>
      <c r="E40" s="105">
        <v>8020</v>
      </c>
    </row>
    <row r="41" spans="1:5">
      <c r="A41" s="150">
        <v>1984</v>
      </c>
      <c r="B41" s="105">
        <v>6400</v>
      </c>
      <c r="C41" s="105">
        <v>5460</v>
      </c>
      <c r="D41" s="105">
        <v>8250</v>
      </c>
      <c r="E41" s="105">
        <v>8010</v>
      </c>
    </row>
    <row r="42" spans="1:5">
      <c r="A42" s="150">
        <v>1985</v>
      </c>
      <c r="B42" s="105">
        <v>6380</v>
      </c>
      <c r="C42" s="105">
        <v>5520</v>
      </c>
      <c r="D42" s="105">
        <v>7840</v>
      </c>
      <c r="E42" s="105">
        <v>8120</v>
      </c>
    </row>
    <row r="43" spans="1:5">
      <c r="A43" s="150">
        <v>1986</v>
      </c>
      <c r="B43" s="105">
        <v>6370</v>
      </c>
      <c r="C43" s="105">
        <v>5570</v>
      </c>
      <c r="D43" s="105">
        <v>7650</v>
      </c>
      <c r="E43" s="105">
        <v>8000</v>
      </c>
    </row>
    <row r="44" spans="1:5">
      <c r="A44" s="150">
        <v>1987</v>
      </c>
      <c r="B44" s="105">
        <v>6410</v>
      </c>
      <c r="C44" s="105">
        <v>5680</v>
      </c>
      <c r="D44" s="105">
        <v>7460</v>
      </c>
      <c r="E44" s="105">
        <v>8010</v>
      </c>
    </row>
    <row r="45" spans="1:5">
      <c r="A45" s="150">
        <v>1988</v>
      </c>
      <c r="B45" s="105">
        <v>6590</v>
      </c>
      <c r="C45" s="105">
        <v>5740</v>
      </c>
      <c r="D45" s="105">
        <v>7680</v>
      </c>
      <c r="E45" s="105">
        <v>8670</v>
      </c>
    </row>
    <row r="46" spans="1:5">
      <c r="A46" s="150">
        <v>1989</v>
      </c>
      <c r="B46" s="105">
        <v>6840</v>
      </c>
      <c r="C46" s="105">
        <v>6010</v>
      </c>
      <c r="D46" s="105">
        <v>7720</v>
      </c>
      <c r="E46" s="105">
        <v>9280</v>
      </c>
    </row>
    <row r="47" spans="1:5">
      <c r="A47" s="150">
        <v>1990</v>
      </c>
      <c r="B47" s="105">
        <v>7170</v>
      </c>
      <c r="C47" s="105">
        <v>6240</v>
      </c>
      <c r="D47" s="105">
        <v>8100</v>
      </c>
      <c r="E47" s="105">
        <v>9870</v>
      </c>
    </row>
    <row r="48" spans="1:5">
      <c r="A48" s="150">
        <v>1991</v>
      </c>
      <c r="B48" s="105">
        <v>7440</v>
      </c>
      <c r="C48" s="105">
        <v>6630</v>
      </c>
      <c r="D48" s="105">
        <v>8350</v>
      </c>
      <c r="E48" s="105">
        <v>9550</v>
      </c>
    </row>
    <row r="49" spans="1:5">
      <c r="A49" s="150">
        <v>1992</v>
      </c>
      <c r="B49" s="105">
        <v>7860</v>
      </c>
      <c r="C49" s="105">
        <v>6800</v>
      </c>
      <c r="D49" s="105">
        <v>9090</v>
      </c>
      <c r="E49" s="105">
        <v>10640</v>
      </c>
    </row>
    <row r="50" spans="1:5">
      <c r="A50" s="150">
        <v>1993</v>
      </c>
      <c r="B50" s="105">
        <v>8080</v>
      </c>
      <c r="C50" s="105">
        <v>6940</v>
      </c>
      <c r="D50" s="105">
        <v>9440</v>
      </c>
      <c r="E50" s="105">
        <v>11080</v>
      </c>
    </row>
    <row r="51" spans="1:5">
      <c r="A51" s="150">
        <v>1994</v>
      </c>
      <c r="B51" s="105">
        <v>8230</v>
      </c>
      <c r="C51" s="105">
        <v>7040</v>
      </c>
      <c r="D51" s="105">
        <v>9720</v>
      </c>
      <c r="E51" s="105">
        <v>11250</v>
      </c>
    </row>
    <row r="52" spans="1:5">
      <c r="A52" s="150">
        <v>1995</v>
      </c>
      <c r="B52" s="105">
        <v>8440</v>
      </c>
      <c r="C52" s="105">
        <v>7220</v>
      </c>
      <c r="D52" s="105">
        <v>10010</v>
      </c>
      <c r="E52" s="105">
        <v>11460</v>
      </c>
    </row>
    <row r="53" spans="1:5">
      <c r="A53" s="150">
        <v>1996</v>
      </c>
      <c r="B53" s="105">
        <v>8570</v>
      </c>
      <c r="C53" s="105">
        <v>7390</v>
      </c>
      <c r="D53" s="105">
        <v>10090</v>
      </c>
      <c r="E53" s="105">
        <v>11410</v>
      </c>
    </row>
    <row r="54" spans="1:5">
      <c r="A54" s="150">
        <v>1997</v>
      </c>
      <c r="B54" s="105">
        <v>8750</v>
      </c>
      <c r="C54" s="105">
        <v>7520</v>
      </c>
      <c r="D54" s="105">
        <v>10360</v>
      </c>
      <c r="E54" s="105">
        <v>11510</v>
      </c>
    </row>
    <row r="55" spans="1:5">
      <c r="A55" s="150">
        <v>1998</v>
      </c>
      <c r="B55" s="105">
        <v>8950</v>
      </c>
      <c r="C55" s="105">
        <v>7760</v>
      </c>
      <c r="D55" s="105">
        <v>10520</v>
      </c>
      <c r="E55" s="105">
        <v>11540</v>
      </c>
    </row>
    <row r="56" spans="1:5">
      <c r="A56" s="150">
        <v>1999</v>
      </c>
      <c r="B56" s="105">
        <v>9240</v>
      </c>
      <c r="C56" s="105">
        <v>8010</v>
      </c>
      <c r="D56" s="105">
        <v>10870</v>
      </c>
      <c r="E56" s="105">
        <v>11880</v>
      </c>
    </row>
    <row r="57" spans="1:5">
      <c r="A57" s="150">
        <v>2000</v>
      </c>
      <c r="B57" s="105">
        <v>9410</v>
      </c>
      <c r="C57" s="105">
        <v>8130</v>
      </c>
      <c r="D57" s="105">
        <v>11040</v>
      </c>
      <c r="E57" s="105">
        <v>12370</v>
      </c>
    </row>
    <row r="58" spans="1:5">
      <c r="A58" s="150">
        <v>2001</v>
      </c>
      <c r="B58" s="105">
        <v>9500</v>
      </c>
      <c r="C58" s="105">
        <v>8170</v>
      </c>
      <c r="D58" s="105">
        <v>11150</v>
      </c>
      <c r="E58" s="105">
        <v>12760</v>
      </c>
    </row>
    <row r="59" spans="1:5">
      <c r="A59" s="150">
        <v>2002</v>
      </c>
      <c r="B59" s="105">
        <v>9600</v>
      </c>
      <c r="C59" s="105">
        <v>8280</v>
      </c>
      <c r="D59" s="105">
        <v>11050</v>
      </c>
      <c r="E59" s="105">
        <v>12620</v>
      </c>
    </row>
    <row r="60" spans="1:5">
      <c r="A60" s="150">
        <v>2003</v>
      </c>
      <c r="B60" s="105">
        <v>9630</v>
      </c>
      <c r="C60" s="105">
        <v>8450</v>
      </c>
      <c r="D60" s="105">
        <v>10970</v>
      </c>
      <c r="E60" s="105">
        <v>12500</v>
      </c>
    </row>
    <row r="61" spans="1:5">
      <c r="A61" s="150">
        <v>2004</v>
      </c>
      <c r="B61" s="105">
        <v>9630</v>
      </c>
      <c r="C61" s="105">
        <v>8500</v>
      </c>
      <c r="D61" s="105">
        <v>10950</v>
      </c>
      <c r="E61" s="105">
        <v>12280</v>
      </c>
    </row>
    <row r="62" spans="1:5">
      <c r="A62" s="150">
        <v>2005</v>
      </c>
      <c r="B62" s="105">
        <v>9630</v>
      </c>
      <c r="C62" s="105">
        <v>8560</v>
      </c>
      <c r="D62" s="105">
        <v>10880</v>
      </c>
      <c r="E62" s="105">
        <v>12160</v>
      </c>
    </row>
    <row r="63" spans="1:5">
      <c r="A63" s="150">
        <v>2006</v>
      </c>
      <c r="B63" s="105">
        <v>9790</v>
      </c>
      <c r="C63" s="105">
        <v>8760</v>
      </c>
      <c r="D63" s="105">
        <v>11060</v>
      </c>
      <c r="E63" s="105">
        <v>12150</v>
      </c>
    </row>
    <row r="64" spans="1:5">
      <c r="A64" s="150">
        <v>2007</v>
      </c>
      <c r="B64" s="105">
        <v>9750</v>
      </c>
      <c r="C64" s="105">
        <v>8580</v>
      </c>
      <c r="D64" s="105">
        <v>11280</v>
      </c>
      <c r="E64" s="105">
        <v>12200</v>
      </c>
    </row>
    <row r="65" spans="1:5">
      <c r="A65" s="150">
        <v>2008</v>
      </c>
      <c r="B65" s="105">
        <v>9900</v>
      </c>
      <c r="C65" s="105">
        <v>8560</v>
      </c>
      <c r="D65" s="105">
        <v>11700</v>
      </c>
      <c r="E65" s="105">
        <v>12580</v>
      </c>
    </row>
    <row r="66" spans="1:5">
      <c r="A66" s="150">
        <v>2009</v>
      </c>
      <c r="B66" s="105">
        <v>10160</v>
      </c>
      <c r="C66" s="105">
        <v>8670</v>
      </c>
      <c r="D66" s="105">
        <v>12150</v>
      </c>
      <c r="E66" s="105">
        <v>13020</v>
      </c>
    </row>
    <row r="67" spans="1:5">
      <c r="A67" s="150">
        <v>2010</v>
      </c>
      <c r="B67" s="105">
        <v>10200</v>
      </c>
      <c r="C67" s="105">
        <v>8780</v>
      </c>
      <c r="D67" s="105">
        <v>12120</v>
      </c>
      <c r="E67" s="105">
        <v>12880</v>
      </c>
    </row>
    <row r="68" spans="1:5">
      <c r="A68" s="150">
        <v>2011</v>
      </c>
      <c r="B68" s="105">
        <v>9960</v>
      </c>
      <c r="C68" s="105">
        <v>8700</v>
      </c>
      <c r="D68" s="105">
        <v>11670</v>
      </c>
      <c r="E68" s="105">
        <v>12470</v>
      </c>
    </row>
    <row r="69" spans="1:5">
      <c r="A69" s="150">
        <v>2012</v>
      </c>
      <c r="B69" s="105">
        <v>9820</v>
      </c>
      <c r="C69" s="105">
        <v>8610</v>
      </c>
      <c r="D69" s="105">
        <v>11500</v>
      </c>
      <c r="E69" s="105">
        <v>12470</v>
      </c>
    </row>
    <row r="70" spans="1:5">
      <c r="A70" s="150">
        <v>2013</v>
      </c>
      <c r="B70" s="105">
        <v>9800</v>
      </c>
      <c r="C70" s="105">
        <v>8560</v>
      </c>
      <c r="D70" s="105">
        <v>11440</v>
      </c>
      <c r="E70" s="105">
        <v>12490</v>
      </c>
    </row>
    <row r="71" spans="1:5">
      <c r="A71" s="150">
        <v>2014</v>
      </c>
      <c r="B71" s="105">
        <v>9840</v>
      </c>
      <c r="C71" s="105">
        <v>8630</v>
      </c>
      <c r="D71" s="105">
        <v>11390</v>
      </c>
      <c r="E71" s="105">
        <v>12470</v>
      </c>
    </row>
    <row r="72" spans="1:5">
      <c r="A72" s="150">
        <v>2015</v>
      </c>
      <c r="B72" s="105">
        <v>9790</v>
      </c>
      <c r="C72" s="105">
        <v>8590</v>
      </c>
      <c r="D72" s="105">
        <v>11180</v>
      </c>
      <c r="E72" s="105">
        <v>12480</v>
      </c>
    </row>
    <row r="73" spans="1:5">
      <c r="A73" s="150">
        <v>2016</v>
      </c>
      <c r="B73" s="105">
        <v>9800</v>
      </c>
      <c r="C73" s="105">
        <v>8610</v>
      </c>
      <c r="D73" s="105">
        <v>11100</v>
      </c>
      <c r="E73" s="105">
        <v>12460</v>
      </c>
    </row>
    <row r="74" spans="1:5" s="208" customFormat="1">
      <c r="A74" s="150">
        <v>2017</v>
      </c>
      <c r="B74" s="105">
        <v>9900</v>
      </c>
      <c r="C74" s="105">
        <v>8770</v>
      </c>
      <c r="D74" s="105">
        <v>11060</v>
      </c>
      <c r="E74" s="105">
        <v>12630</v>
      </c>
    </row>
    <row r="75" spans="1:5">
      <c r="A75" s="151" t="s">
        <v>107</v>
      </c>
      <c r="B75" s="118">
        <v>9930</v>
      </c>
      <c r="C75" s="118">
        <v>8780</v>
      </c>
      <c r="D75" s="118">
        <v>11090</v>
      </c>
      <c r="E75" s="118">
        <v>12810</v>
      </c>
    </row>
  </sheetData>
  <mergeCells count="1">
    <mergeCell ref="A34:D34"/>
  </mergeCells>
  <pageMargins left="0.27559055118110237" right="0.23622047244094491" top="0.51181102362204722" bottom="0.47244094488188981" header="0.31496062992125984" footer="0.31496062992125984"/>
  <pageSetup paperSize="9" orientation="landscape" r:id="rId1"/>
  <headerFooter>
    <oddFooter>&amp;L&amp;Z&amp;F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6"/>
  <sheetViews>
    <sheetView showGridLines="0" zoomScaleNormal="100" workbookViewId="0">
      <selection activeCell="N1" sqref="N1"/>
    </sheetView>
  </sheetViews>
  <sheetFormatPr baseColWidth="10" defaultColWidth="11.42578125" defaultRowHeight="12.75"/>
  <cols>
    <col min="1" max="1" width="13.140625" style="115" customWidth="1"/>
    <col min="2" max="16384" width="11.42578125" style="115"/>
  </cols>
  <sheetData>
    <row r="1" spans="1:5" ht="15.75">
      <c r="A1" s="237" t="s">
        <v>127</v>
      </c>
      <c r="B1" s="120"/>
      <c r="C1" s="120"/>
      <c r="D1" s="120"/>
      <c r="E1" s="120"/>
    </row>
    <row r="2" spans="1:5">
      <c r="A2" s="116"/>
      <c r="B2" s="116"/>
      <c r="C2" s="116"/>
      <c r="D2" s="116"/>
    </row>
    <row r="4" spans="1:5" ht="14.1" customHeight="1"/>
    <row r="5" spans="1:5" s="119" customFormat="1" ht="14.1" customHeight="1"/>
    <row r="6" spans="1:5" s="119" customFormat="1" ht="14.1" customHeight="1"/>
    <row r="7" spans="1:5" s="119" customFormat="1" ht="14.1" customHeight="1"/>
    <row r="8" spans="1:5" s="119" customFormat="1" ht="14.1" customHeight="1"/>
    <row r="9" spans="1:5" s="119" customFormat="1" ht="14.1" customHeight="1"/>
    <row r="10" spans="1:5" s="119" customFormat="1" ht="14.1" customHeight="1"/>
    <row r="11" spans="1:5" s="119" customFormat="1" ht="14.1" customHeight="1"/>
    <row r="12" spans="1:5" s="119" customFormat="1" ht="14.1" customHeight="1"/>
    <row r="13" spans="1:5" s="119" customFormat="1" ht="14.1" customHeight="1"/>
    <row r="14" spans="1:5" s="119" customFormat="1" ht="14.1" customHeight="1"/>
    <row r="15" spans="1:5" s="119" customFormat="1" ht="12"/>
    <row r="16" spans="1:5" s="119" customFormat="1" ht="12"/>
    <row r="25" spans="1:7">
      <c r="A25" s="119" t="s">
        <v>109</v>
      </c>
      <c r="G25" s="147" t="s">
        <v>110</v>
      </c>
    </row>
    <row r="30" spans="1:7">
      <c r="A30" s="121"/>
      <c r="B30" s="121" t="s">
        <v>18</v>
      </c>
    </row>
    <row r="31" spans="1:7">
      <c r="A31" s="122" t="s">
        <v>98</v>
      </c>
      <c r="B31" s="123">
        <v>9190</v>
      </c>
    </row>
    <row r="32" spans="1:7">
      <c r="A32" s="124" t="s">
        <v>97</v>
      </c>
      <c r="B32" s="125">
        <v>9500</v>
      </c>
      <c r="C32" s="184"/>
    </row>
    <row r="33" spans="1:2">
      <c r="A33" s="124" t="s">
        <v>93</v>
      </c>
      <c r="B33" s="125">
        <v>9950</v>
      </c>
    </row>
    <row r="34" spans="1:2">
      <c r="A34" s="228" t="s">
        <v>72</v>
      </c>
      <c r="B34" s="229">
        <v>9970</v>
      </c>
    </row>
    <row r="35" spans="1:2">
      <c r="A35" s="124" t="s">
        <v>96</v>
      </c>
      <c r="B35" s="125">
        <v>10430</v>
      </c>
    </row>
    <row r="36" spans="1:2">
      <c r="A36" s="124" t="s">
        <v>21</v>
      </c>
      <c r="B36" s="125">
        <v>10960</v>
      </c>
    </row>
    <row r="37" spans="1:2">
      <c r="A37" s="124" t="s">
        <v>95</v>
      </c>
      <c r="B37" s="125">
        <v>11220</v>
      </c>
    </row>
    <row r="38" spans="1:2">
      <c r="A38" s="124" t="s">
        <v>22</v>
      </c>
      <c r="B38" s="125">
        <v>11650</v>
      </c>
    </row>
    <row r="39" spans="1:2">
      <c r="A39" s="124" t="s">
        <v>23</v>
      </c>
      <c r="B39" s="125">
        <v>11890</v>
      </c>
    </row>
    <row r="40" spans="1:2">
      <c r="A40" s="230" t="s">
        <v>19</v>
      </c>
      <c r="B40" s="231">
        <v>12100</v>
      </c>
    </row>
    <row r="41" spans="1:2">
      <c r="A41" s="124" t="s">
        <v>65</v>
      </c>
      <c r="B41" s="125">
        <v>12270</v>
      </c>
    </row>
    <row r="42" spans="1:2">
      <c r="A42" s="126" t="s">
        <v>20</v>
      </c>
      <c r="B42" s="125">
        <v>13000</v>
      </c>
    </row>
    <row r="43" spans="1:2">
      <c r="A43" s="124" t="s">
        <v>71</v>
      </c>
      <c r="B43" s="125">
        <v>13840</v>
      </c>
    </row>
    <row r="44" spans="1:2">
      <c r="A44" s="127" t="s">
        <v>94</v>
      </c>
      <c r="B44" s="128">
        <v>14860</v>
      </c>
    </row>
    <row r="46" spans="1:2">
      <c r="A46" s="184"/>
    </row>
  </sheetData>
  <sortState ref="A31:B42">
    <sortCondition ref="B31:B42"/>
  </sortState>
  <pageMargins left="0.41" right="0.75" top="1" bottom="1" header="0.4921259845" footer="0.4921259845"/>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L'état de l'École 2019</vt:lpstr>
      <vt:lpstr>Gra02old</vt:lpstr>
      <vt:lpstr>Tableau 10.1</vt:lpstr>
      <vt:lpstr>Tableau 10.1-web</vt:lpstr>
      <vt:lpstr>Figure 10.2</vt:lpstr>
      <vt:lpstr>Figure 10.3</vt:lpstr>
      <vt:lpstr>Figure 10.4</vt:lpstr>
      <vt:lpstr>'Figure 10.2'!Zone_d_impression</vt:lpstr>
      <vt:lpstr>'Figure 10.3'!Zone_d_impression</vt:lpstr>
      <vt:lpstr>'Figure 10.4'!Zone_d_impression</vt:lpstr>
      <vt:lpstr>Gra02old!Zone_d_impression</vt:lpstr>
      <vt:lpstr>'L''état de l''École 2019'!Zone_d_impression</vt:lpstr>
      <vt:lpstr>'Tableau 10.1'!Zone_d_impression</vt:lpstr>
      <vt:lpstr>'Tableau 10.1-web'!Zone_d_impression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La dépense d'éducation pour le second degré</dc:title>
  <dc:creator>MENJ-MESRI-DEPP - Ministère de l'éducation nationale et de la Jeunesse;Direction de l'évaluation de la prospective et de la performance</dc:creator>
  <dc:description>dépense, second degré</dc:description>
  <cp:lastModifiedBy>Administration centrale</cp:lastModifiedBy>
  <cp:lastPrinted>2019-08-05T09:22:21Z</cp:lastPrinted>
  <dcterms:created xsi:type="dcterms:W3CDTF">1999-07-12T12:45:35Z</dcterms:created>
  <dcterms:modified xsi:type="dcterms:W3CDTF">2019-10-14T12:08:34Z</dcterms:modified>
</cp:coreProperties>
</file>