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epp-dve\02_PUBLICATIONS\ni-2022\xx- Specialités\04- Web\"/>
    </mc:Choice>
  </mc:AlternateContent>
  <bookViews>
    <workbookView xWindow="720" yWindow="270" windowWidth="11100" windowHeight="5325"/>
  </bookViews>
  <sheets>
    <sheet name="Figure 1" sheetId="4" r:id="rId1"/>
    <sheet name="Figure 2" sheetId="6" r:id="rId2"/>
    <sheet name="Figure 3" sheetId="7" r:id="rId3"/>
    <sheet name="Figure 4" sheetId="3" r:id="rId4"/>
    <sheet name="complémentaire_Figure 3" sheetId="8" r:id="rId5"/>
    <sheet name="EO" sheetId="10" r:id="rId6"/>
    <sheet name="Doublettes_Triplettes_complet" sheetId="1" r:id="rId7"/>
    <sheet name="Doublettes_Triplettes_maths" sheetId="2" r:id="rId8"/>
    <sheet name="Triplettes_Doublettes_complet" sheetId="9" r:id="rId9"/>
  </sheets>
  <definedNames>
    <definedName name="D_T_2021">Doublettes_Triplettes_complet!$A$2:$AA$105</definedName>
  </definedNames>
  <calcPr calcId="162913"/>
</workbook>
</file>

<file path=xl/calcChain.xml><?xml version="1.0" encoding="utf-8"?>
<calcChain xmlns="http://schemas.openxmlformats.org/spreadsheetml/2006/main">
  <c r="W11" i="1" l="1"/>
  <c r="O7" i="9" l="1"/>
  <c r="P7" i="9" s="1"/>
  <c r="O12" i="9"/>
  <c r="Q12" i="9" s="1"/>
  <c r="O17" i="9"/>
  <c r="Q17" i="9" s="1"/>
  <c r="O22" i="9"/>
  <c r="Q22" i="9" s="1"/>
  <c r="O27" i="9"/>
  <c r="Q27" i="9" s="1"/>
  <c r="O32" i="9"/>
  <c r="P32" i="9" s="1"/>
  <c r="O37" i="9"/>
  <c r="P37" i="9" s="1"/>
  <c r="O42" i="9"/>
  <c r="P42" i="9" s="1"/>
  <c r="O47" i="9"/>
  <c r="P47" i="9" s="1"/>
  <c r="O52" i="9"/>
  <c r="P52" i="9" s="1"/>
  <c r="O57" i="9"/>
  <c r="Q57" i="9" s="1"/>
  <c r="O62" i="9"/>
  <c r="Q62" i="9" s="1"/>
  <c r="O67" i="9"/>
  <c r="P67" i="9" s="1"/>
  <c r="O89" i="9"/>
  <c r="P89" i="9" s="1"/>
  <c r="O87" i="9"/>
  <c r="P87" i="9" s="1"/>
  <c r="O82" i="9"/>
  <c r="Q82" i="9" s="1"/>
  <c r="O77" i="9"/>
  <c r="Q77" i="9" s="1"/>
  <c r="O72" i="9"/>
  <c r="P72" i="9" s="1"/>
  <c r="L7" i="9"/>
  <c r="N7" i="9" s="1"/>
  <c r="L12" i="9"/>
  <c r="M12" i="9" s="1"/>
  <c r="L17" i="9"/>
  <c r="N17" i="9" s="1"/>
  <c r="L22" i="9"/>
  <c r="N22" i="9" s="1"/>
  <c r="L27" i="9"/>
  <c r="M27" i="9" s="1"/>
  <c r="L32" i="9"/>
  <c r="N32" i="9" s="1"/>
  <c r="L37" i="9"/>
  <c r="N37" i="9" s="1"/>
  <c r="L42" i="9"/>
  <c r="M42" i="9" s="1"/>
  <c r="L47" i="9"/>
  <c r="N47" i="9" s="1"/>
  <c r="L52" i="9"/>
  <c r="M52" i="9" s="1"/>
  <c r="L57" i="9"/>
  <c r="L62" i="9"/>
  <c r="M62" i="9" s="1"/>
  <c r="L67" i="9"/>
  <c r="N67" i="9" s="1"/>
  <c r="L72" i="9"/>
  <c r="N72" i="9" s="1"/>
  <c r="L77" i="9"/>
  <c r="N77" i="9" s="1"/>
  <c r="L82" i="9"/>
  <c r="N82" i="9" s="1"/>
  <c r="L87" i="9"/>
  <c r="M87" i="9" s="1"/>
  <c r="L89" i="9"/>
  <c r="Q90" i="9"/>
  <c r="Q5" i="9"/>
  <c r="Q6" i="9"/>
  <c r="Q8" i="9"/>
  <c r="Q9" i="9"/>
  <c r="Q10" i="9"/>
  <c r="Q11" i="9"/>
  <c r="Q13" i="9"/>
  <c r="Q14" i="9"/>
  <c r="Q15" i="9"/>
  <c r="Q16" i="9"/>
  <c r="Q18" i="9"/>
  <c r="Q19" i="9"/>
  <c r="Q20" i="9"/>
  <c r="Q21" i="9"/>
  <c r="Q23" i="9"/>
  <c r="Q24" i="9"/>
  <c r="Q25" i="9"/>
  <c r="Q26" i="9"/>
  <c r="Q28" i="9"/>
  <c r="Q29" i="9"/>
  <c r="Q30" i="9"/>
  <c r="Q31" i="9"/>
  <c r="Q33" i="9"/>
  <c r="Q34" i="9"/>
  <c r="Q35" i="9"/>
  <c r="Q36" i="9"/>
  <c r="Q38" i="9"/>
  <c r="Q39" i="9"/>
  <c r="Q40" i="9"/>
  <c r="Q41" i="9"/>
  <c r="Q43" i="9"/>
  <c r="Q44" i="9"/>
  <c r="Q45" i="9"/>
  <c r="Q46" i="9"/>
  <c r="Q48" i="9"/>
  <c r="Q49" i="9"/>
  <c r="Q50" i="9"/>
  <c r="Q51" i="9"/>
  <c r="Q53" i="9"/>
  <c r="Q54" i="9"/>
  <c r="Q55" i="9"/>
  <c r="Q56" i="9"/>
  <c r="Q58" i="9"/>
  <c r="Q59" i="9"/>
  <c r="Q60" i="9"/>
  <c r="Q61" i="9"/>
  <c r="Q63" i="9"/>
  <c r="Q64" i="9"/>
  <c r="Q65" i="9"/>
  <c r="Q66" i="9"/>
  <c r="Q68" i="9"/>
  <c r="Q69" i="9"/>
  <c r="Q70" i="9"/>
  <c r="Q71" i="9"/>
  <c r="Q73" i="9"/>
  <c r="Q74" i="9"/>
  <c r="Q75" i="9"/>
  <c r="Q76" i="9"/>
  <c r="Q78" i="9"/>
  <c r="Q79" i="9"/>
  <c r="Q80" i="9"/>
  <c r="Q81" i="9"/>
  <c r="Q83" i="9"/>
  <c r="Q84" i="9"/>
  <c r="Q85" i="9"/>
  <c r="Q86" i="9"/>
  <c r="Q88" i="9"/>
  <c r="Q4" i="9"/>
  <c r="P90" i="9"/>
  <c r="P88" i="9"/>
  <c r="P86" i="9"/>
  <c r="P85" i="9"/>
  <c r="P84" i="9"/>
  <c r="P83" i="9"/>
  <c r="P81" i="9"/>
  <c r="P80" i="9"/>
  <c r="P79" i="9"/>
  <c r="P78" i="9"/>
  <c r="P76" i="9"/>
  <c r="P75" i="9"/>
  <c r="P74" i="9"/>
  <c r="P73" i="9"/>
  <c r="P71" i="9"/>
  <c r="P70" i="9"/>
  <c r="P69" i="9"/>
  <c r="P68" i="9"/>
  <c r="P66" i="9"/>
  <c r="P65" i="9"/>
  <c r="P64" i="9"/>
  <c r="P63" i="9"/>
  <c r="P61" i="9"/>
  <c r="P60" i="9"/>
  <c r="P59" i="9"/>
  <c r="P58" i="9"/>
  <c r="P57" i="9"/>
  <c r="P56" i="9"/>
  <c r="P55" i="9"/>
  <c r="P54" i="9"/>
  <c r="P53" i="9"/>
  <c r="P51" i="9"/>
  <c r="P50" i="9"/>
  <c r="P49" i="9"/>
  <c r="P48" i="9"/>
  <c r="P46" i="9"/>
  <c r="P45" i="9"/>
  <c r="P44" i="9"/>
  <c r="P43" i="9"/>
  <c r="P41" i="9"/>
  <c r="P40" i="9"/>
  <c r="P39" i="9"/>
  <c r="P38" i="9"/>
  <c r="P36" i="9"/>
  <c r="P35" i="9"/>
  <c r="P34" i="9"/>
  <c r="P33" i="9"/>
  <c r="P31" i="9"/>
  <c r="P30" i="9"/>
  <c r="P29" i="9"/>
  <c r="P28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1" i="9"/>
  <c r="P10" i="9"/>
  <c r="P9" i="9"/>
  <c r="P8" i="9"/>
  <c r="P6" i="9"/>
  <c r="P5" i="9"/>
  <c r="P4" i="9"/>
  <c r="N90" i="9"/>
  <c r="N5" i="9"/>
  <c r="N6" i="9"/>
  <c r="N8" i="9"/>
  <c r="N9" i="9"/>
  <c r="N10" i="9"/>
  <c r="N11" i="9"/>
  <c r="N13" i="9"/>
  <c r="N14" i="9"/>
  <c r="N15" i="9"/>
  <c r="N16" i="9"/>
  <c r="N18" i="9"/>
  <c r="N19" i="9"/>
  <c r="N20" i="9"/>
  <c r="N21" i="9"/>
  <c r="N23" i="9"/>
  <c r="N24" i="9"/>
  <c r="N25" i="9"/>
  <c r="N26" i="9"/>
  <c r="N28" i="9"/>
  <c r="N29" i="9"/>
  <c r="N30" i="9"/>
  <c r="N31" i="9"/>
  <c r="N33" i="9"/>
  <c r="N34" i="9"/>
  <c r="N35" i="9"/>
  <c r="N36" i="9"/>
  <c r="N38" i="9"/>
  <c r="N39" i="9"/>
  <c r="N40" i="9"/>
  <c r="N41" i="9"/>
  <c r="N43" i="9"/>
  <c r="N44" i="9"/>
  <c r="N45" i="9"/>
  <c r="N46" i="9"/>
  <c r="N48" i="9"/>
  <c r="N49" i="9"/>
  <c r="N50" i="9"/>
  <c r="N51" i="9"/>
  <c r="N53" i="9"/>
  <c r="N54" i="9"/>
  <c r="N55" i="9"/>
  <c r="N56" i="9"/>
  <c r="N57" i="9"/>
  <c r="N58" i="9"/>
  <c r="N59" i="9"/>
  <c r="N60" i="9"/>
  <c r="N61" i="9"/>
  <c r="N63" i="9"/>
  <c r="N64" i="9"/>
  <c r="N65" i="9"/>
  <c r="N66" i="9"/>
  <c r="N68" i="9"/>
  <c r="N69" i="9"/>
  <c r="N70" i="9"/>
  <c r="N71" i="9"/>
  <c r="N73" i="9"/>
  <c r="N74" i="9"/>
  <c r="N75" i="9"/>
  <c r="N76" i="9"/>
  <c r="N78" i="9"/>
  <c r="N79" i="9"/>
  <c r="N80" i="9"/>
  <c r="N81" i="9"/>
  <c r="N83" i="9"/>
  <c r="N84" i="9"/>
  <c r="N85" i="9"/>
  <c r="N86" i="9"/>
  <c r="N88" i="9"/>
  <c r="N89" i="9"/>
  <c r="M4" i="9"/>
  <c r="M90" i="9"/>
  <c r="M89" i="9"/>
  <c r="M88" i="9"/>
  <c r="M86" i="9"/>
  <c r="M85" i="9"/>
  <c r="M84" i="9"/>
  <c r="M83" i="9"/>
  <c r="M81" i="9"/>
  <c r="M80" i="9"/>
  <c r="M79" i="9"/>
  <c r="M78" i="9"/>
  <c r="M76" i="9"/>
  <c r="M75" i="9"/>
  <c r="M74" i="9"/>
  <c r="M73" i="9"/>
  <c r="M72" i="9"/>
  <c r="M71" i="9"/>
  <c r="M70" i="9"/>
  <c r="M69" i="9"/>
  <c r="M68" i="9"/>
  <c r="M66" i="9"/>
  <c r="M65" i="9"/>
  <c r="M64" i="9"/>
  <c r="M63" i="9"/>
  <c r="M61" i="9"/>
  <c r="M60" i="9"/>
  <c r="M59" i="9"/>
  <c r="M58" i="9"/>
  <c r="M57" i="9"/>
  <c r="M56" i="9"/>
  <c r="M55" i="9"/>
  <c r="M54" i="9"/>
  <c r="M53" i="9"/>
  <c r="M51" i="9"/>
  <c r="M50" i="9"/>
  <c r="M49" i="9"/>
  <c r="M48" i="9"/>
  <c r="M47" i="9"/>
  <c r="M46" i="9"/>
  <c r="M45" i="9"/>
  <c r="M44" i="9"/>
  <c r="M43" i="9"/>
  <c r="M41" i="9"/>
  <c r="M40" i="9"/>
  <c r="M39" i="9"/>
  <c r="M38" i="9"/>
  <c r="M36" i="9"/>
  <c r="M35" i="9"/>
  <c r="M34" i="9"/>
  <c r="M33" i="9"/>
  <c r="M32" i="9"/>
  <c r="M31" i="9"/>
  <c r="M30" i="9"/>
  <c r="M29" i="9"/>
  <c r="M28" i="9"/>
  <c r="M26" i="9"/>
  <c r="M25" i="9"/>
  <c r="M24" i="9"/>
  <c r="M23" i="9"/>
  <c r="M22" i="9"/>
  <c r="M21" i="9"/>
  <c r="M20" i="9"/>
  <c r="M19" i="9"/>
  <c r="M18" i="9"/>
  <c r="M16" i="9"/>
  <c r="M15" i="9"/>
  <c r="M14" i="9"/>
  <c r="M13" i="9"/>
  <c r="M11" i="9"/>
  <c r="M10" i="9"/>
  <c r="M9" i="9"/>
  <c r="M8" i="9"/>
  <c r="M6" i="9"/>
  <c r="M5" i="9"/>
  <c r="J90" i="9"/>
  <c r="N4" i="9"/>
  <c r="I89" i="9"/>
  <c r="J89" i="9" s="1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6" i="9"/>
  <c r="J5" i="9"/>
  <c r="J4" i="9"/>
  <c r="K90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4" i="9"/>
  <c r="I7" i="9"/>
  <c r="J7" i="9" s="1"/>
  <c r="N27" i="9" l="1"/>
  <c r="K89" i="9"/>
  <c r="P27" i="9"/>
  <c r="P62" i="9"/>
  <c r="Q7" i="9"/>
  <c r="P12" i="9"/>
  <c r="Q32" i="9"/>
  <c r="Q37" i="9"/>
  <c r="Q42" i="9"/>
  <c r="Q47" i="9"/>
  <c r="Q52" i="9"/>
  <c r="Q67" i="9"/>
  <c r="Q89" i="9"/>
  <c r="Q87" i="9"/>
  <c r="P82" i="9"/>
  <c r="P77" i="9"/>
  <c r="Q72" i="9"/>
  <c r="N87" i="9"/>
  <c r="M37" i="9"/>
  <c r="M82" i="9"/>
  <c r="M7" i="9"/>
  <c r="N12" i="9"/>
  <c r="M17" i="9"/>
  <c r="N42" i="9"/>
  <c r="N52" i="9"/>
  <c r="N62" i="9"/>
  <c r="M67" i="9"/>
  <c r="M77" i="9"/>
  <c r="F87" i="9"/>
  <c r="G87" i="9" s="1"/>
  <c r="F82" i="9"/>
  <c r="F77" i="9"/>
  <c r="H77" i="9" s="1"/>
  <c r="F72" i="9"/>
  <c r="G72" i="9" s="1"/>
  <c r="F67" i="9"/>
  <c r="G67" i="9" s="1"/>
  <c r="F62" i="9"/>
  <c r="G62" i="9" s="1"/>
  <c r="F57" i="9"/>
  <c r="H57" i="9" s="1"/>
  <c r="F52" i="9"/>
  <c r="G52" i="9" s="1"/>
  <c r="F47" i="9"/>
  <c r="G47" i="9" s="1"/>
  <c r="F42" i="9"/>
  <c r="H42" i="9" s="1"/>
  <c r="F37" i="9"/>
  <c r="H37" i="9" s="1"/>
  <c r="F32" i="9"/>
  <c r="H32" i="9" s="1"/>
  <c r="F27" i="9"/>
  <c r="H27" i="9" s="1"/>
  <c r="F22" i="9"/>
  <c r="H22" i="9" s="1"/>
  <c r="F17" i="9"/>
  <c r="H17" i="9" s="1"/>
  <c r="F12" i="9"/>
  <c r="G12" i="9" s="1"/>
  <c r="F7" i="9"/>
  <c r="H5" i="9"/>
  <c r="H4" i="9"/>
  <c r="H8" i="9"/>
  <c r="H9" i="9"/>
  <c r="H10" i="9"/>
  <c r="H11" i="9"/>
  <c r="H13" i="9"/>
  <c r="H14" i="9"/>
  <c r="H15" i="9"/>
  <c r="H16" i="9"/>
  <c r="H18" i="9"/>
  <c r="H19" i="9"/>
  <c r="H20" i="9"/>
  <c r="H21" i="9"/>
  <c r="H23" i="9"/>
  <c r="H24" i="9"/>
  <c r="H25" i="9"/>
  <c r="H26" i="9"/>
  <c r="H28" i="9"/>
  <c r="H29" i="9"/>
  <c r="H30" i="9"/>
  <c r="H31" i="9"/>
  <c r="H33" i="9"/>
  <c r="H34" i="9"/>
  <c r="H35" i="9"/>
  <c r="H36" i="9"/>
  <c r="H38" i="9"/>
  <c r="H39" i="9"/>
  <c r="H40" i="9"/>
  <c r="H41" i="9"/>
  <c r="H43" i="9"/>
  <c r="H44" i="9"/>
  <c r="H45" i="9"/>
  <c r="H46" i="9"/>
  <c r="H48" i="9"/>
  <c r="H49" i="9"/>
  <c r="H50" i="9"/>
  <c r="H51" i="9"/>
  <c r="H52" i="9"/>
  <c r="H53" i="9"/>
  <c r="H54" i="9"/>
  <c r="H55" i="9"/>
  <c r="H56" i="9"/>
  <c r="H58" i="9"/>
  <c r="H59" i="9"/>
  <c r="H60" i="9"/>
  <c r="H61" i="9"/>
  <c r="H63" i="9"/>
  <c r="H64" i="9"/>
  <c r="H65" i="9"/>
  <c r="H66" i="9"/>
  <c r="H67" i="9"/>
  <c r="H68" i="9"/>
  <c r="H69" i="9"/>
  <c r="H70" i="9"/>
  <c r="H71" i="9"/>
  <c r="H73" i="9"/>
  <c r="H74" i="9"/>
  <c r="H75" i="9"/>
  <c r="H76" i="9"/>
  <c r="H78" i="9"/>
  <c r="H79" i="9"/>
  <c r="H80" i="9"/>
  <c r="H81" i="9"/>
  <c r="H82" i="9"/>
  <c r="H83" i="9"/>
  <c r="H84" i="9"/>
  <c r="H85" i="9"/>
  <c r="H86" i="9"/>
  <c r="H88" i="9"/>
  <c r="G90" i="9"/>
  <c r="G88" i="9"/>
  <c r="G86" i="9"/>
  <c r="G85" i="9"/>
  <c r="G84" i="9"/>
  <c r="G83" i="9"/>
  <c r="G82" i="9"/>
  <c r="G81" i="9"/>
  <c r="G80" i="9"/>
  <c r="G79" i="9"/>
  <c r="G78" i="9"/>
  <c r="G76" i="9"/>
  <c r="G75" i="9"/>
  <c r="G74" i="9"/>
  <c r="G73" i="9"/>
  <c r="G71" i="9"/>
  <c r="G70" i="9"/>
  <c r="G69" i="9"/>
  <c r="G68" i="9"/>
  <c r="G66" i="9"/>
  <c r="G65" i="9"/>
  <c r="G64" i="9"/>
  <c r="G63" i="9"/>
  <c r="G61" i="9"/>
  <c r="G60" i="9"/>
  <c r="G59" i="9"/>
  <c r="G58" i="9"/>
  <c r="G56" i="9"/>
  <c r="G55" i="9"/>
  <c r="G54" i="9"/>
  <c r="G53" i="9"/>
  <c r="G51" i="9"/>
  <c r="G50" i="9"/>
  <c r="G49" i="9"/>
  <c r="G48" i="9"/>
  <c r="G46" i="9"/>
  <c r="G45" i="9"/>
  <c r="G44" i="9"/>
  <c r="G43" i="9"/>
  <c r="G41" i="9"/>
  <c r="G40" i="9"/>
  <c r="G39" i="9"/>
  <c r="G38" i="9"/>
  <c r="G36" i="9"/>
  <c r="G35" i="9"/>
  <c r="G34" i="9"/>
  <c r="G33" i="9"/>
  <c r="G32" i="9"/>
  <c r="G31" i="9"/>
  <c r="G30" i="9"/>
  <c r="G29" i="9"/>
  <c r="G28" i="9"/>
  <c r="G26" i="9"/>
  <c r="G25" i="9"/>
  <c r="G24" i="9"/>
  <c r="G23" i="9"/>
  <c r="G21" i="9"/>
  <c r="G20" i="9"/>
  <c r="G19" i="9"/>
  <c r="G18" i="9"/>
  <c r="G16" i="9"/>
  <c r="G15" i="9"/>
  <c r="G14" i="9"/>
  <c r="G13" i="9"/>
  <c r="G11" i="9"/>
  <c r="G10" i="9"/>
  <c r="G9" i="9"/>
  <c r="G8" i="9"/>
  <c r="G4" i="9"/>
  <c r="G5" i="9"/>
  <c r="G6" i="9"/>
  <c r="H6" i="9"/>
  <c r="F89" i="9"/>
  <c r="G89" i="9" s="1"/>
  <c r="E9" i="9"/>
  <c r="E10" i="9"/>
  <c r="E11" i="9"/>
  <c r="E13" i="9"/>
  <c r="E14" i="9"/>
  <c r="E15" i="9"/>
  <c r="E16" i="9"/>
  <c r="E18" i="9"/>
  <c r="E19" i="9"/>
  <c r="E20" i="9"/>
  <c r="E21" i="9"/>
  <c r="E23" i="9"/>
  <c r="E24" i="9"/>
  <c r="E25" i="9"/>
  <c r="E26" i="9"/>
  <c r="E28" i="9"/>
  <c r="E29" i="9"/>
  <c r="E30" i="9"/>
  <c r="E31" i="9"/>
  <c r="E33" i="9"/>
  <c r="E34" i="9"/>
  <c r="E35" i="9"/>
  <c r="E36" i="9"/>
  <c r="E38" i="9"/>
  <c r="E39" i="9"/>
  <c r="E40" i="9"/>
  <c r="E41" i="9"/>
  <c r="E43" i="9"/>
  <c r="E44" i="9"/>
  <c r="E45" i="9"/>
  <c r="E46" i="9"/>
  <c r="E48" i="9"/>
  <c r="E49" i="9"/>
  <c r="E50" i="9"/>
  <c r="E51" i="9"/>
  <c r="E53" i="9"/>
  <c r="E54" i="9"/>
  <c r="E55" i="9"/>
  <c r="E56" i="9"/>
  <c r="E58" i="9"/>
  <c r="E59" i="9"/>
  <c r="E60" i="9"/>
  <c r="E61" i="9"/>
  <c r="E63" i="9"/>
  <c r="E64" i="9"/>
  <c r="E65" i="9"/>
  <c r="E66" i="9"/>
  <c r="E68" i="9"/>
  <c r="E69" i="9"/>
  <c r="E70" i="9"/>
  <c r="E71" i="9"/>
  <c r="E73" i="9"/>
  <c r="E74" i="9"/>
  <c r="E75" i="9"/>
  <c r="E76" i="9"/>
  <c r="E78" i="9"/>
  <c r="E79" i="9"/>
  <c r="E80" i="9"/>
  <c r="E81" i="9"/>
  <c r="E83" i="9"/>
  <c r="E84" i="9"/>
  <c r="E85" i="9"/>
  <c r="E86" i="9"/>
  <c r="E88" i="9"/>
  <c r="D88" i="9"/>
  <c r="D86" i="9"/>
  <c r="D85" i="9"/>
  <c r="D84" i="9"/>
  <c r="D83" i="9"/>
  <c r="D81" i="9"/>
  <c r="D80" i="9"/>
  <c r="D79" i="9"/>
  <c r="D78" i="9"/>
  <c r="D76" i="9"/>
  <c r="D75" i="9"/>
  <c r="D74" i="9"/>
  <c r="D73" i="9"/>
  <c r="D71" i="9"/>
  <c r="D70" i="9"/>
  <c r="D69" i="9"/>
  <c r="D68" i="9"/>
  <c r="D66" i="9"/>
  <c r="D65" i="9"/>
  <c r="D64" i="9"/>
  <c r="D63" i="9"/>
  <c r="D61" i="9"/>
  <c r="D60" i="9"/>
  <c r="D59" i="9"/>
  <c r="D58" i="9"/>
  <c r="D56" i="9"/>
  <c r="D55" i="9"/>
  <c r="D54" i="9"/>
  <c r="D53" i="9"/>
  <c r="D51" i="9"/>
  <c r="D50" i="9"/>
  <c r="D49" i="9"/>
  <c r="D48" i="9"/>
  <c r="D46" i="9"/>
  <c r="D45" i="9"/>
  <c r="D44" i="9"/>
  <c r="D43" i="9"/>
  <c r="D41" i="9"/>
  <c r="D40" i="9"/>
  <c r="D39" i="9"/>
  <c r="D38" i="9"/>
  <c r="D36" i="9"/>
  <c r="D35" i="9"/>
  <c r="D34" i="9"/>
  <c r="D33" i="9"/>
  <c r="D31" i="9"/>
  <c r="D30" i="9"/>
  <c r="D29" i="9"/>
  <c r="D28" i="9"/>
  <c r="D26" i="9"/>
  <c r="D25" i="9"/>
  <c r="D24" i="9"/>
  <c r="D23" i="9"/>
  <c r="D21" i="9"/>
  <c r="D20" i="9"/>
  <c r="D19" i="9"/>
  <c r="D18" i="9"/>
  <c r="D16" i="9"/>
  <c r="D15" i="9"/>
  <c r="D14" i="9"/>
  <c r="D13" i="9"/>
  <c r="D11" i="9"/>
  <c r="D10" i="9"/>
  <c r="D9" i="9"/>
  <c r="E5" i="9"/>
  <c r="E6" i="9"/>
  <c r="E8" i="9"/>
  <c r="E4" i="9"/>
  <c r="D8" i="9"/>
  <c r="D6" i="9"/>
  <c r="D5" i="9"/>
  <c r="D4" i="9"/>
  <c r="C89" i="9"/>
  <c r="D89" i="9" s="1"/>
  <c r="C87" i="9"/>
  <c r="E87" i="9" s="1"/>
  <c r="C82" i="9"/>
  <c r="D82" i="9" s="1"/>
  <c r="C77" i="9"/>
  <c r="D77" i="9" s="1"/>
  <c r="C72" i="9"/>
  <c r="E72" i="9" s="1"/>
  <c r="C67" i="9"/>
  <c r="E67" i="9" s="1"/>
  <c r="C62" i="9"/>
  <c r="E62" i="9" s="1"/>
  <c r="C57" i="9"/>
  <c r="E57" i="9" s="1"/>
  <c r="C52" i="9"/>
  <c r="E52" i="9" s="1"/>
  <c r="C47" i="9"/>
  <c r="E47" i="9" s="1"/>
  <c r="C42" i="9"/>
  <c r="D42" i="9" s="1"/>
  <c r="C37" i="9"/>
  <c r="E37" i="9" s="1"/>
  <c r="C32" i="9"/>
  <c r="D32" i="9" s="1"/>
  <c r="C27" i="9"/>
  <c r="D27" i="9" s="1"/>
  <c r="C22" i="9"/>
  <c r="E22" i="9" s="1"/>
  <c r="C17" i="9"/>
  <c r="D17" i="9" s="1"/>
  <c r="C12" i="9"/>
  <c r="E12" i="9" s="1"/>
  <c r="C7" i="9"/>
  <c r="G7" i="9" l="1"/>
  <c r="G27" i="9"/>
  <c r="E7" i="9"/>
  <c r="G57" i="9"/>
  <c r="D57" i="9"/>
  <c r="D22" i="9"/>
  <c r="D62" i="9"/>
  <c r="H89" i="9"/>
  <c r="H87" i="9"/>
  <c r="G77" i="9"/>
  <c r="H72" i="9"/>
  <c r="H62" i="9"/>
  <c r="H47" i="9"/>
  <c r="G42" i="9"/>
  <c r="G37" i="9"/>
  <c r="G22" i="9"/>
  <c r="G17" i="9"/>
  <c r="H12" i="9"/>
  <c r="H7" i="9"/>
  <c r="D37" i="9"/>
  <c r="D47" i="9"/>
  <c r="E17" i="9"/>
  <c r="D87" i="9"/>
  <c r="D52" i="9"/>
  <c r="E82" i="9"/>
  <c r="E77" i="9"/>
  <c r="D72" i="9"/>
  <c r="D67" i="9"/>
  <c r="E42" i="9"/>
  <c r="E32" i="9"/>
  <c r="E27" i="9"/>
  <c r="E89" i="9"/>
  <c r="D12" i="9"/>
  <c r="D7" i="9"/>
  <c r="D90" i="9"/>
  <c r="Z6" i="10"/>
  <c r="AA6" i="10"/>
  <c r="Z7" i="10"/>
  <c r="AA7" i="10"/>
  <c r="Z8" i="10"/>
  <c r="AA8" i="10"/>
  <c r="Z9" i="10"/>
  <c r="AA9" i="10"/>
  <c r="Y5" i="10"/>
  <c r="Z5" i="10" s="1"/>
  <c r="W6" i="10"/>
  <c r="X6" i="10"/>
  <c r="W7" i="10"/>
  <c r="X7" i="10"/>
  <c r="W8" i="10"/>
  <c r="X8" i="10"/>
  <c r="W9" i="10"/>
  <c r="X9" i="10"/>
  <c r="V5" i="10"/>
  <c r="W5" i="10" s="1"/>
  <c r="T6" i="10"/>
  <c r="U6" i="10"/>
  <c r="T7" i="10"/>
  <c r="U7" i="10"/>
  <c r="T8" i="10"/>
  <c r="U8" i="10"/>
  <c r="T9" i="10"/>
  <c r="U9" i="10"/>
  <c r="Q6" i="10"/>
  <c r="Q7" i="10"/>
  <c r="Q8" i="10"/>
  <c r="Q9" i="10"/>
  <c r="R6" i="10"/>
  <c r="R7" i="10"/>
  <c r="R8" i="10"/>
  <c r="R9" i="10"/>
  <c r="S5" i="10"/>
  <c r="U5" i="10" s="1"/>
  <c r="P5" i="10"/>
  <c r="Q5" i="10" s="1"/>
  <c r="O9" i="10"/>
  <c r="N6" i="10"/>
  <c r="O6" i="10"/>
  <c r="N7" i="10"/>
  <c r="O7" i="10"/>
  <c r="N8" i="10"/>
  <c r="O8" i="10"/>
  <c r="N9" i="10"/>
  <c r="M5" i="10"/>
  <c r="N5" i="10" s="1"/>
  <c r="K6" i="10"/>
  <c r="L6" i="10"/>
  <c r="K7" i="10"/>
  <c r="L7" i="10"/>
  <c r="K8" i="10"/>
  <c r="L8" i="10"/>
  <c r="K9" i="10"/>
  <c r="L9" i="10"/>
  <c r="J5" i="10"/>
  <c r="K5" i="10" s="1"/>
  <c r="E9" i="10"/>
  <c r="F9" i="10"/>
  <c r="D6" i="10"/>
  <c r="E6" i="10" s="1"/>
  <c r="D7" i="10"/>
  <c r="E7" i="10" s="1"/>
  <c r="D8" i="10"/>
  <c r="E8" i="10" s="1"/>
  <c r="H6" i="10"/>
  <c r="I6" i="10"/>
  <c r="H7" i="10"/>
  <c r="I7" i="10"/>
  <c r="H8" i="10"/>
  <c r="I8" i="10"/>
  <c r="H9" i="10"/>
  <c r="I9" i="10"/>
  <c r="G5" i="10"/>
  <c r="D5" i="10" s="1"/>
  <c r="C6" i="10"/>
  <c r="C7" i="10"/>
  <c r="C8" i="10"/>
  <c r="C9" i="10"/>
  <c r="C5" i="10"/>
  <c r="D106" i="1"/>
  <c r="D105" i="1"/>
  <c r="D99" i="1"/>
  <c r="D100" i="1"/>
  <c r="D101" i="1"/>
  <c r="D102" i="1"/>
  <c r="D103" i="1"/>
  <c r="D104" i="1"/>
  <c r="D98" i="1"/>
  <c r="D92" i="1"/>
  <c r="D93" i="1"/>
  <c r="D94" i="1"/>
  <c r="D95" i="1"/>
  <c r="D96" i="1"/>
  <c r="D97" i="1"/>
  <c r="D91" i="1"/>
  <c r="D88" i="1"/>
  <c r="D89" i="1"/>
  <c r="D90" i="1"/>
  <c r="D87" i="1"/>
  <c r="D82" i="1"/>
  <c r="D83" i="1"/>
  <c r="D84" i="1"/>
  <c r="D85" i="1"/>
  <c r="D86" i="1"/>
  <c r="D81" i="1"/>
  <c r="D76" i="1"/>
  <c r="D77" i="1"/>
  <c r="D78" i="1"/>
  <c r="D79" i="1"/>
  <c r="D80" i="1"/>
  <c r="D75" i="1"/>
  <c r="D70" i="1"/>
  <c r="D71" i="1"/>
  <c r="D72" i="1"/>
  <c r="D73" i="1"/>
  <c r="D74" i="1"/>
  <c r="D69" i="1"/>
  <c r="D63" i="1"/>
  <c r="D64" i="1"/>
  <c r="D65" i="1"/>
  <c r="D66" i="1"/>
  <c r="D67" i="1"/>
  <c r="D68" i="1"/>
  <c r="D62" i="1"/>
  <c r="D56" i="1"/>
  <c r="D57" i="1"/>
  <c r="D58" i="1"/>
  <c r="D59" i="1"/>
  <c r="D60" i="1"/>
  <c r="D61" i="1"/>
  <c r="D55" i="1"/>
  <c r="D50" i="1"/>
  <c r="D51" i="1"/>
  <c r="D52" i="1"/>
  <c r="D53" i="1"/>
  <c r="D54" i="1"/>
  <c r="D49" i="1"/>
  <c r="D44" i="1"/>
  <c r="D45" i="1"/>
  <c r="D46" i="1"/>
  <c r="D47" i="1"/>
  <c r="D48" i="1"/>
  <c r="D43" i="1"/>
  <c r="D31" i="1"/>
  <c r="D32" i="1"/>
  <c r="D33" i="1"/>
  <c r="D34" i="1"/>
  <c r="D35" i="1"/>
  <c r="D30" i="1"/>
  <c r="D23" i="1"/>
  <c r="D24" i="1"/>
  <c r="D25" i="1"/>
  <c r="D26" i="1"/>
  <c r="D27" i="1"/>
  <c r="D28" i="1"/>
  <c r="D29" i="1"/>
  <c r="D22" i="1"/>
  <c r="AA5" i="10" l="1"/>
  <c r="X5" i="10"/>
  <c r="T5" i="10"/>
  <c r="R5" i="10"/>
  <c r="O5" i="10"/>
  <c r="F8" i="10"/>
  <c r="F5" i="10"/>
  <c r="E5" i="10"/>
  <c r="F7" i="10"/>
  <c r="F6" i="10"/>
  <c r="H5" i="10"/>
  <c r="I5" i="10"/>
  <c r="L5" i="10"/>
  <c r="D37" i="1"/>
  <c r="D38" i="1"/>
  <c r="D39" i="1"/>
  <c r="D40" i="1"/>
  <c r="D41" i="1"/>
  <c r="D42" i="1"/>
  <c r="D36" i="1"/>
  <c r="D20" i="1"/>
  <c r="D21" i="1"/>
  <c r="D19" i="1"/>
  <c r="D13" i="1"/>
  <c r="D14" i="1"/>
  <c r="D15" i="1"/>
  <c r="D16" i="1"/>
  <c r="D17" i="1"/>
  <c r="D18" i="1"/>
  <c r="D12" i="1"/>
  <c r="D5" i="1"/>
  <c r="D6" i="1"/>
  <c r="D7" i="1"/>
  <c r="D8" i="1"/>
  <c r="D9" i="1"/>
  <c r="D10" i="1"/>
  <c r="D11" i="1"/>
  <c r="D4" i="1"/>
  <c r="O19" i="3" l="1"/>
  <c r="N19" i="3"/>
  <c r="L19" i="3"/>
  <c r="K19" i="3"/>
  <c r="I19" i="3"/>
  <c r="H19" i="3"/>
  <c r="F19" i="3"/>
</calcChain>
</file>

<file path=xl/sharedStrings.xml><?xml version="1.0" encoding="utf-8"?>
<sst xmlns="http://schemas.openxmlformats.org/spreadsheetml/2006/main" count="532" uniqueCount="196">
  <si>
    <t>Ensemble</t>
  </si>
  <si>
    <t>AUTRES</t>
  </si>
  <si>
    <t>Mathématiques / Physique-chimie</t>
  </si>
  <si>
    <t>Mathématiques</t>
  </si>
  <si>
    <t xml:space="preserve">Mathématiques / Physique-chimie / Numérique et sciences informatiques </t>
  </si>
  <si>
    <t>Mathématiques / Physique-chimie / Langues, littératures et cultures étrangères</t>
  </si>
  <si>
    <t>Mathématiques / Physique-chimie / Sciences économiques et sociales</t>
  </si>
  <si>
    <t>Mathématiques / Physique-chimie / Sciences de la vie et de la Terre</t>
  </si>
  <si>
    <t>Mathématiques / Physique-chimie / Sciences de l’ingénieur</t>
  </si>
  <si>
    <t>Mathématiques / Physique-chimie / Histoire-géographie, géopolitique et sciences politiques</t>
  </si>
  <si>
    <t>Histoire-géographie, géopolitique et sciences politiques / Sciences économiques et sociales</t>
  </si>
  <si>
    <t>Mathématiques / Histoire-géographie, géopolitique et sciences politiques / Sciences économiques et sociales</t>
  </si>
  <si>
    <t>Histoire-géographie, géopolitique et sciences politiques / Sciences économiques et sociales / Langues, littératures et cultures étrangères</t>
  </si>
  <si>
    <t>Histoire-géographie, géopolitique et sciences politiques / Sciences économiques et sociales / Humanités, littérature et philosophie</t>
  </si>
  <si>
    <t>Sciences de la vie et de la Terre / Histoire-géographie, géopolitique et sciences politiques / Sciences économiques et sociales</t>
  </si>
  <si>
    <t xml:space="preserve">Histoire-géographie, géopolitique et sciences politiques / Sciences économiques et sociales / Numérique et sciences informatiques </t>
  </si>
  <si>
    <t>Triplette première générale 2020</t>
  </si>
  <si>
    <t>Doublette terminale générale 2021</t>
  </si>
  <si>
    <t>Physique-chimie / Sciences de la vie et de la Terre</t>
  </si>
  <si>
    <t>Mathématiques / Sciences économiques et sociales</t>
  </si>
  <si>
    <t>Mathématiques / Langues, littératures et cultures étrangères / Sciences économiques et sociales</t>
  </si>
  <si>
    <t>Mathématiques / Sciences de la vie et de la Terre / Sciences économiques et sociales</t>
  </si>
  <si>
    <t xml:space="preserve">Mathématiques / Sciences économiques et sociales / Numérique et sciences informatiques </t>
  </si>
  <si>
    <t>Mathématiques / Sciences économiques et sociales / Humanités, littérature et philosophie</t>
  </si>
  <si>
    <t>Langues, littératures et cultures étrangères / Sciences économiques et sociales</t>
  </si>
  <si>
    <t>Histoire-géographie, géopolitique et sciences politiques / Langues, littératures et cultures étrangères / Sciences économiques et sociales</t>
  </si>
  <si>
    <t>Mathématiques Sciences de la vie et de la Terre</t>
  </si>
  <si>
    <t>Langues, littératures et cultures étrangères / Sciences économiques et sociales / Humanités, littérature et philosophie</t>
  </si>
  <si>
    <t xml:space="preserve"> Sciences de la vie et de la Terre / Langues, littératures et cultures étrangères / Sciences économiques et sociales</t>
  </si>
  <si>
    <t>Mathématiques / Sciences de la vie et de la Terre / Langues, littératures et cultures étrangères</t>
  </si>
  <si>
    <t>Mathématiques / Sciences de la vie et de la Terre / Histoire-géographie, géopolitique et sciences politiques</t>
  </si>
  <si>
    <t xml:space="preserve">Mathématiques / Sciences de la vie et de la Terre / Numérique et sciences informatiques </t>
  </si>
  <si>
    <t>Histoire-géographie, géopolitique et sciences politiques / Langues, littératures et cultures étrangères</t>
  </si>
  <si>
    <t>Histoire-géographie, géopolitique et sciences politiques / Langues, littératures et cultures étrangères / Humanités, littérature et philosophie</t>
  </si>
  <si>
    <t>Sciences de la vie et de la Terre / Histoire-géographie, géopolitique et sciences politiques / Langues, littératures et cultures étrangères</t>
  </si>
  <si>
    <t>Mathématiques / Histoire-géographie, géopolitique et sciences politiques / Langues, littératures et cultures étrangères</t>
  </si>
  <si>
    <t>Mathématiques / Histoire-géographie, géopolitique et sciences politiques / Humanités, littérature et philosophie</t>
  </si>
  <si>
    <t>Sciences de la vie et de la Terre / Histoire-géographie, géopolitique et sciences politiques / Humanités, littérature et philosophie</t>
  </si>
  <si>
    <t>Histoire-géographie, géopolitique et sciences politiques / Humanités, littérature et philosophie</t>
  </si>
  <si>
    <t>Sciences de la vie et de la Terre / Sciences économiques et sociales</t>
  </si>
  <si>
    <t>Physique-chimie / Sciences de la vie et de la Terre / Sciences économiques et sociales</t>
  </si>
  <si>
    <t>Sciences de la vie et de la Terre / Langues, littératures et cultures étrangères / Sciences économiques et sociales</t>
  </si>
  <si>
    <t>Sciences de la vie et de la Terre / Sciences économiques et sociales / Humanités, littérature et philosophie</t>
  </si>
  <si>
    <t xml:space="preserve">Mathématiques / Numérique et sciences informatiques </t>
  </si>
  <si>
    <t>Mathématiques / Numérique et sciences informatiques / Sciences de l'ingénieur</t>
  </si>
  <si>
    <t xml:space="preserve">Mathématiques / Langues, littératures et cultures étrangères / Numérique et sciences informatiques </t>
  </si>
  <si>
    <t>Langues, littératures et cultures étrangères / Humanités, littérature et philosophie</t>
  </si>
  <si>
    <t>Mathématiques / Langues, littératures et cultures étrangères / Humanités, littérature et philosophie</t>
  </si>
  <si>
    <t>Sciences de la vie et de la Terre / Langues, littératures et cultures étrangères / Humanités, littérature et philosophie</t>
  </si>
  <si>
    <t>Sciences économiques et sociales / Humanités, littérature et philosophie</t>
  </si>
  <si>
    <t>Mathématiques / Sciences de l'ingénieur</t>
  </si>
  <si>
    <t>Mathématiques / Physique-chimie / Sciences de l'ingénieur</t>
  </si>
  <si>
    <t>Mathématiques / Histoire-géographie, géopolitique et sciences politiques</t>
  </si>
  <si>
    <t>Sciences de la vie et de la Terre / Histoire-géographie, géopolitique et sciences politiques</t>
  </si>
  <si>
    <t>Physique-chimie / Sciences de la vie et de la Terre / Histoire-géographie, géopolitique et sciences politiques</t>
  </si>
  <si>
    <t>Sciences de la vie et de la Terre / Langues, littératures et cultures étrangères</t>
  </si>
  <si>
    <t>Physique-chimie / Sciences de la vie et de la Terre / Langues, littératures et cultures étrangères</t>
  </si>
  <si>
    <t>Les doublettes de terminale les plus fréquentes en 2021 et les triplettes dont elles sont issues, et les enseignements optionnels qui leur sont associées</t>
  </si>
  <si>
    <t>Effectif</t>
  </si>
  <si>
    <t>% dans la combinaison</t>
  </si>
  <si>
    <t>% ayant choisi cette combinaison</t>
  </si>
  <si>
    <t>Musique</t>
  </si>
  <si>
    <t>Filles</t>
  </si>
  <si>
    <t>Garçons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</si>
  <si>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et DROM, enseignement public et privé sous contrat.  Eléves de terminale générale en 2021 qui étaient en première générale en 2020</t>
    </r>
  </si>
  <si>
    <t>Elèves d'origine sociale très favorisée</t>
  </si>
  <si>
    <t>Elèves d'origine sociale défavorisée</t>
  </si>
  <si>
    <t>Elèves n'ayant choisi aucun enseignement optionnel</t>
  </si>
  <si>
    <t>Elèves ayant choisi l'EO Mathématiques Expertes</t>
  </si>
  <si>
    <t>Elèves ayant choisi l'EO Mathématiques Complémentaires</t>
  </si>
  <si>
    <t>Elèves ayant choisi l'EO Droit et grands enjeux du monde contemporain</t>
  </si>
  <si>
    <t>Avec des mathématiques</t>
  </si>
  <si>
    <t>Sans mathématiques</t>
  </si>
  <si>
    <t>Les enseignements optionnels en fonction des triplettes contenant des mathématiques de première générale en 2020 et des doublettes de terminale générale en 2021</t>
  </si>
  <si>
    <t>1G</t>
  </si>
  <si>
    <t>TG</t>
  </si>
  <si>
    <t>Mathématiques Expertes</t>
  </si>
  <si>
    <t>Mathématiques Complémentaires</t>
  </si>
  <si>
    <t>Tronc commun uniquement</t>
  </si>
  <si>
    <t>Enseignement de spécialité</t>
  </si>
  <si>
    <t>Physique-chimie</t>
  </si>
  <si>
    <t>Sciences de la vie et de la terre</t>
  </si>
  <si>
    <t>Histoire-géographie, géopolitique et sciences politiques</t>
  </si>
  <si>
    <t>Sciences économiques et sociales</t>
  </si>
  <si>
    <t>Numérique et sciences informatiques (NSI)</t>
  </si>
  <si>
    <t>Sciences de l'ingénieur (SI)</t>
  </si>
  <si>
    <t>Danse</t>
  </si>
  <si>
    <t>Arts plastiques</t>
  </si>
  <si>
    <t>Cinéma-audiovisuel</t>
  </si>
  <si>
    <t>Histoire des arts</t>
  </si>
  <si>
    <t>Théâtre</t>
  </si>
  <si>
    <t>Arts du cirque</t>
  </si>
  <si>
    <t>Humanités, littérature et philosophie</t>
  </si>
  <si>
    <t>Littérature et LCA latin</t>
  </si>
  <si>
    <t>Littérature et LCA grec</t>
  </si>
  <si>
    <t>Biologie écologie</t>
  </si>
  <si>
    <t>Figure 3 - Les enseignements de spécialité en première générale en 2020 et terminale générale en 2021</t>
  </si>
  <si>
    <r>
      <t>Nombre d'élèves ayant choisi cet enseignement de spécialité en 1</t>
    </r>
    <r>
      <rPr>
        <b/>
        <vertAlign val="superscript"/>
        <sz val="10"/>
        <color theme="1"/>
        <rFont val="Calibri"/>
        <family val="2"/>
        <scheme val="minor"/>
      </rPr>
      <t>re</t>
    </r>
  </si>
  <si>
    <r>
      <t>Nombre d'élèves ayant choisi cet enseignement de spécialité en T</t>
    </r>
    <r>
      <rPr>
        <b/>
        <vertAlign val="superscript"/>
        <sz val="10"/>
        <color theme="1"/>
        <rFont val="Calibri"/>
        <family val="2"/>
        <scheme val="minor"/>
      </rPr>
      <t>le</t>
    </r>
  </si>
  <si>
    <t>Langues, littérature et cultures étrangères et régionales</t>
  </si>
  <si>
    <t>Figure 4 - Les enseignements de mathématiques entre la première générale en 2020 et la terminale générale en 2021</t>
  </si>
  <si>
    <t>Figure 3_complémentaire - Les enseignements de spécialité en première générale en 2020 et terminale générale en 2021</t>
  </si>
  <si>
    <t>Nombre d'élèves ayant choisi cet enseignement de spécialité en 1ere</t>
  </si>
  <si>
    <t>Nombre d'élèves ayant choisi cet enseignement de spécialité en terminale</t>
  </si>
  <si>
    <t>Effectif en première</t>
  </si>
  <si>
    <t>Effectif en Terminale</t>
  </si>
  <si>
    <t>% abandon</t>
  </si>
  <si>
    <t>Origine sociale très favorisée</t>
  </si>
  <si>
    <t>Origine sociale défavorisée</t>
  </si>
  <si>
    <t>Sciences économiques et sociales (SES)</t>
  </si>
  <si>
    <t>Histoire-géographie, géopolitique et sciences politiques (HGGSP)</t>
  </si>
  <si>
    <t>Physique-chimie (PC)</t>
  </si>
  <si>
    <t>Langues, littérature et cultures étrangères et régionales (LLCER)</t>
  </si>
  <si>
    <t>Humanités, littérature et philosophie (HLP)</t>
  </si>
  <si>
    <t>Numérique et sciences informatiques</t>
  </si>
  <si>
    <t>Sciences de l'ingénieur</t>
  </si>
  <si>
    <t>Part des élèves ayant abandonné cet EdS entre la 1G et la TG (en %)</t>
  </si>
  <si>
    <t>Aucun enseignement optionnel</t>
  </si>
  <si>
    <t>Droit et grands enjeux du monde contemporain</t>
  </si>
  <si>
    <t>% de l'EO</t>
  </si>
  <si>
    <t>% ayant choisi cet EO</t>
  </si>
  <si>
    <t>Les enseignements optionnels en fonction du sexe et de l'origine sociale</t>
  </si>
  <si>
    <r>
      <rPr>
        <b/>
        <sz val="10"/>
        <color theme="1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 xml:space="preserve"> : Les données sur le champ des terminales générales de 2021 sont disponibles dans la fiche RERS n°4.16</t>
    </r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</si>
  <si>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et DROM, enseignement public et privé sous contrat.  Elèves de terminale générale en 2021 qui étaient en première générale en 2020</t>
    </r>
  </si>
  <si>
    <t>Filles d'origine sociale très favorisée</t>
  </si>
  <si>
    <t>Filles d'origine sociale défavorisée</t>
  </si>
  <si>
    <t>Garçons d'origine sociale très favorisée</t>
  </si>
  <si>
    <t>Garçons d'origine sociale défavorisée</t>
  </si>
  <si>
    <t>Les triplettes de première les plus fréquentes en 2020 et les doublettes de 2021</t>
  </si>
  <si>
    <t>ENSEMBLE</t>
  </si>
  <si>
    <t>Mathématiques / Sciences de la vie et de la Terre</t>
  </si>
  <si>
    <t>Histoire-géographie, géopolitique et sciences politiques / Sciences économiques et sociales / Mathématiques</t>
  </si>
  <si>
    <t>Mathématiques / Physique-chimie / Numérique et sciences informatiques</t>
  </si>
  <si>
    <t>Mathématiques / Sciences économiques et sociales / Physique-chimie</t>
  </si>
  <si>
    <t>Mathématiques / Sciences économiques et sociales / Langues, littératures et cultures étrangères</t>
  </si>
  <si>
    <t>Mathématiques / Sciences économiques et sociales / Sciences de la vie et de la Terre</t>
  </si>
  <si>
    <t>Histoire-géographie, géopolitique et sciences politiques / Sciences économiques et sociales / Sciences de la vie et de la Terre</t>
  </si>
  <si>
    <t>Histoire-géographie, géopolitique et sciences politiques / Mathématiques / Physique-chimie</t>
  </si>
  <si>
    <t>Langues, littératures et cultures étrangères / Sciences économiques et sociales / Sciences de la vie et de la Terre</t>
  </si>
  <si>
    <t>Langues, littératures et cultures étrangères / Mathématiques / Sciences de la vie et de la Terre</t>
  </si>
  <si>
    <t>Histoire-géographie, géopolitique et sciences politiques / Mathématiques / Sciences de la vie et de la Terre</t>
  </si>
  <si>
    <t>Humanités, littérature et philosophie / Sciences économiques et sociales</t>
  </si>
  <si>
    <t>Mathématiques / Numérique et sciences informatiques</t>
  </si>
  <si>
    <t>Numérique et sciences informatiques / Physique-chimie</t>
  </si>
  <si>
    <t>Humanités, littérature et philosophie / Langues, littératures et cultures étrangères</t>
  </si>
  <si>
    <t>Physique-chimie / Sciences économiques et sociales</t>
  </si>
  <si>
    <t>Mathématiques / Sciences de l’ingénieur</t>
  </si>
  <si>
    <t>Physique-chimie / Sciences de l’ingénieur</t>
  </si>
  <si>
    <t>Langues, littératures et cultures étrangères / Mathématiques</t>
  </si>
  <si>
    <t>Histoire-géographie, géopolitique et sciences politiques / Sciences de la vie et de la Terre</t>
  </si>
  <si>
    <t>Langues, littératures et cultures étrangères / Physique-chimie</t>
  </si>
  <si>
    <t>Histoire-géographie, géopolitique et sciences politiques / Mathématiques</t>
  </si>
  <si>
    <t>Histoire-géographie, géopolitique et sciences politiques / Physique-chimie</t>
  </si>
  <si>
    <t>Sciences économiques et sociales / Sciences de la vie et de la Terre</t>
  </si>
  <si>
    <t>Langues, littératures et cultures étrangères / Sciences de la vie et de la Terre</t>
  </si>
  <si>
    <t>Littérature, langues et cultures de l'antiquité - grec (LLCA)</t>
  </si>
  <si>
    <t>Littérature, langues et cultures de l'antiquité - latin (LLCA)</t>
  </si>
  <si>
    <t>Biologie-écologie</t>
  </si>
  <si>
    <t>Eds mathématiques, sans EO</t>
  </si>
  <si>
    <t>Eds mathématiques et EO mathématiques expertes</t>
  </si>
  <si>
    <t>EO mathématiques complémentaires</t>
  </si>
  <si>
    <r>
      <rPr>
        <b/>
        <sz val="10"/>
        <color theme="1"/>
        <rFont val="Calibri"/>
        <family val="2"/>
        <scheme val="minor"/>
      </rPr>
      <t>Note de lecture :</t>
    </r>
    <r>
      <rPr>
        <sz val="10"/>
        <color theme="1"/>
        <rFont val="Calibri"/>
        <family val="2"/>
        <scheme val="minor"/>
      </rPr>
      <t xml:space="preserve"> 29 048 élèves de terminale générale en 2021 qui étaient en première générale en 2020 ont choisi la doublette « mathématiques / PC » après avoir suivi la triplette « mathématiques / PC / SVT ».
46,2 % des élèves de la doublette « mathématiques / PC » avait choisi la triplette « mathématiques / PC / SVT ». Ce choix de combinaison doublette*triplette a été fait par 8 % de l’ensemble des élèves.
Parmi les 29 048 élèves ayant choisi cette combinaison, 12 871 sont des filles. Les filles représentent 44,3 % des élèves ayant choisi cette combinaison doublette * triplette. 6,3 % des filles ont fait ce choix.
Parmi les 29 048 élèves ayant choisi cette combinaison, 15 553 ont choisi l’EO mathématiques expertes, soit 53,5 % des élèves de cette combinaison. 32,4 % des élèves qui ont choisi l’EO mathématiques expertes ont pour doublette « mathématiques / PC » après avoir suivi la triplette « mathématiques / PC / SVT ».</t>
    </r>
  </si>
  <si>
    <t>Maths/physique-chimie/SVT</t>
  </si>
  <si>
    <t>Autres</t>
  </si>
  <si>
    <t>Maths/physique-chimie/SI</t>
  </si>
  <si>
    <t>Maths/physique-chimie/NSI</t>
  </si>
  <si>
    <t>Maths/physique-chimie/SES</t>
  </si>
  <si>
    <t>Maths/physique-chimie/LLCER</t>
  </si>
  <si>
    <t>Maths/physique-chimie/HGGSP</t>
  </si>
  <si>
    <t>Élèves d'origine sociale très favorisée</t>
  </si>
  <si>
    <t>Élèves d'origine sociale défavorisée</t>
  </si>
  <si>
    <t>Figure 1 - Triplettes de première des élèves ayant choisi la doublette mathématiques/physique-chimie en terminale, en fonction du sexe et de l'origine sociale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</si>
  <si>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+ DROM, enseignement public et privé sous contrat. Élèves de terminale générale en 2021 qui étaient en première générale en 2020.</t>
    </r>
  </si>
  <si>
    <r>
      <rPr>
        <b/>
        <sz val="10"/>
        <color theme="1"/>
        <rFont val="Calibri"/>
        <family val="2"/>
        <scheme val="minor"/>
      </rPr>
      <t xml:space="preserve">Source : </t>
    </r>
    <r>
      <rPr>
        <sz val="10"/>
        <color theme="1"/>
        <rFont val="Calibri"/>
        <family val="2"/>
        <scheme val="minor"/>
      </rPr>
      <t>DEPP.</t>
    </r>
  </si>
  <si>
    <t>Sciences de la vie et de la Terre (SVT)</t>
  </si>
  <si>
    <t>Figure 2 - Triplettes de première des élèves ayant choisi la doublette HGGSP/SES en terminale, en fonction du sexe et de l'origine sociale</t>
  </si>
  <si>
    <t>Mathématiques/HGGSP/SES</t>
  </si>
  <si>
    <t>HGGSP/SES/LLCER</t>
  </si>
  <si>
    <t>HGGSP/SES/HLP</t>
  </si>
  <si>
    <t>SVT/HGGSP/SES</t>
  </si>
  <si>
    <t xml:space="preserve">HGGSP/SES/NSI </t>
  </si>
  <si>
    <t>HGGSP/SES</t>
  </si>
  <si>
    <r>
      <t>Part des élèves ayant abandonné cet ES entre la 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générale et la 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générale (en %)</t>
    </r>
  </si>
  <si>
    <t>ES mathématiques et EO mathématiques expertes</t>
  </si>
  <si>
    <t>ES mathématiques, sans EO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</si>
  <si>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générale (ensemble)</t>
    </r>
  </si>
  <si>
    <r>
      <t>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générale (ensemble)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</si>
  <si>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générale filles</t>
    </r>
  </si>
  <si>
    <r>
      <t>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générale filles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</si>
  <si>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générale garçons</t>
    </r>
  </si>
  <si>
    <r>
      <t>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générale garçons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</si>
  <si>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géné. très favorisés</t>
    </r>
  </si>
  <si>
    <r>
      <t>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géné. très favorisés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</si>
  <si>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re</t>
    </r>
    <r>
      <rPr>
        <b/>
        <sz val="10"/>
        <color theme="1"/>
        <rFont val="Calibri"/>
        <family val="2"/>
        <scheme val="minor"/>
      </rPr>
      <t xml:space="preserve"> géné. défavorisés</t>
    </r>
  </si>
  <si>
    <r>
      <t>T</t>
    </r>
    <r>
      <rPr>
        <b/>
        <vertAlign val="superscript"/>
        <sz val="10"/>
        <color theme="1"/>
        <rFont val="Calibri"/>
        <family val="2"/>
        <scheme val="minor"/>
      </rPr>
      <t>le</t>
    </r>
    <r>
      <rPr>
        <b/>
        <sz val="10"/>
        <color theme="1"/>
        <rFont val="Calibri"/>
        <family val="2"/>
        <scheme val="minor"/>
      </rPr>
      <t xml:space="preserve"> géné. défavorisés</t>
    </r>
  </si>
  <si>
    <r>
      <t xml:space="preserve">Réf. : Note d'information, </t>
    </r>
    <r>
      <rPr>
        <sz val="10"/>
        <color theme="1"/>
        <rFont val="Calibri"/>
        <family val="2"/>
        <scheme val="minor"/>
      </rPr>
      <t>n° 22.19,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</si>
</sst>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2" fillId="2" borderId="3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3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164" fontId="3" fillId="0" borderId="10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0" borderId="3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3" fontId="3" fillId="0" borderId="12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12" xfId="1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164" fontId="2" fillId="0" borderId="11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9" fontId="2" fillId="0" borderId="0" xfId="2" applyFont="1"/>
    <xf numFmtId="165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33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1'!$D$1</c:f>
              <c:strCache>
                <c:ptCount val="1"/>
                <c:pt idx="0">
                  <c:v>Filles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AF-40EE-90F9-F192F1E0A4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AF-40EE-90F9-F192F1E0A48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AF-40EE-90F9-F192F1E0A48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AF-40EE-90F9-F192F1E0A48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AF-40EE-90F9-F192F1E0A48F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AF-40EE-90F9-F192F1E0A48F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1'!$B$2:$B$8</c:f>
              <c:strCache>
                <c:ptCount val="7"/>
                <c:pt idx="0">
                  <c:v>Maths/physique-chimie/SVT</c:v>
                </c:pt>
                <c:pt idx="1">
                  <c:v>Maths/physique-chimie/SI</c:v>
                </c:pt>
                <c:pt idx="2">
                  <c:v>Maths/physique-chimie/NSI</c:v>
                </c:pt>
                <c:pt idx="3">
                  <c:v>Maths/physique-chimie/SES</c:v>
                </c:pt>
                <c:pt idx="4">
                  <c:v>Maths/physique-chimie/LLCER</c:v>
                </c:pt>
                <c:pt idx="5">
                  <c:v>Maths/physique-chimie/HGGSP</c:v>
                </c:pt>
                <c:pt idx="6">
                  <c:v>Autres</c:v>
                </c:pt>
              </c:strCache>
            </c:strRef>
          </c:cat>
          <c:val>
            <c:numRef>
              <c:f>'Figure 1'!$D$2:$D$8</c:f>
              <c:numCache>
                <c:formatCode>#,##0</c:formatCode>
                <c:ptCount val="7"/>
                <c:pt idx="0">
                  <c:v>12871</c:v>
                </c:pt>
                <c:pt idx="1">
                  <c:v>1488</c:v>
                </c:pt>
                <c:pt idx="2">
                  <c:v>1415</c:v>
                </c:pt>
                <c:pt idx="3">
                  <c:v>2104</c:v>
                </c:pt>
                <c:pt idx="4">
                  <c:v>1936</c:v>
                </c:pt>
                <c:pt idx="5">
                  <c:v>1135</c:v>
                </c:pt>
                <c:pt idx="6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AF-40EE-90F9-F192F1E0A48F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AF-40EE-90F9-F192F1E0A48F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AF-40EE-90F9-F192F1E0A48F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5AF-40EE-90F9-F192F1E0A48F}"/>
            </c:ext>
          </c:extLst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5AF-40EE-90F9-F192F1E0A48F}"/>
            </c:ext>
          </c:extLst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5AF-40EE-90F9-F192F1E0A48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1'!$E$1</c:f>
              <c:strCache>
                <c:ptCount val="1"/>
                <c:pt idx="0">
                  <c:v>Garçons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4-42C3-A053-3CBFA3AD2BA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14-42C3-A053-3CBFA3AD2B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14-42C3-A053-3CBFA3AD2BA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14-42C3-A053-3CBFA3AD2BA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14-42C3-A053-3CBFA3AD2BA7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14-42C3-A053-3CBFA3AD2BA7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1'!$B$2:$B$8</c:f>
              <c:strCache>
                <c:ptCount val="7"/>
                <c:pt idx="0">
                  <c:v>Maths/physique-chimie/SVT</c:v>
                </c:pt>
                <c:pt idx="1">
                  <c:v>Maths/physique-chimie/SI</c:v>
                </c:pt>
                <c:pt idx="2">
                  <c:v>Maths/physique-chimie/NSI</c:v>
                </c:pt>
                <c:pt idx="3">
                  <c:v>Maths/physique-chimie/SES</c:v>
                </c:pt>
                <c:pt idx="4">
                  <c:v>Maths/physique-chimie/LLCER</c:v>
                </c:pt>
                <c:pt idx="5">
                  <c:v>Maths/physique-chimie/HGGSP</c:v>
                </c:pt>
                <c:pt idx="6">
                  <c:v>Autres</c:v>
                </c:pt>
              </c:strCache>
            </c:strRef>
          </c:cat>
          <c:val>
            <c:numRef>
              <c:f>'Figure 1'!$E$2:$E$8</c:f>
              <c:numCache>
                <c:formatCode>#,##0</c:formatCode>
                <c:ptCount val="7"/>
                <c:pt idx="0">
                  <c:v>16177</c:v>
                </c:pt>
                <c:pt idx="1">
                  <c:v>7422</c:v>
                </c:pt>
                <c:pt idx="2">
                  <c:v>7244</c:v>
                </c:pt>
                <c:pt idx="3">
                  <c:v>3943</c:v>
                </c:pt>
                <c:pt idx="4">
                  <c:v>3277</c:v>
                </c:pt>
                <c:pt idx="5">
                  <c:v>2238</c:v>
                </c:pt>
                <c:pt idx="6">
                  <c:v>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14-42C3-A053-3CBFA3AD2B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1'!$F$1</c:f>
              <c:strCache>
                <c:ptCount val="1"/>
                <c:pt idx="0">
                  <c:v>Élèves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0F-4F9B-B2E8-98BAAAC0CE3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F-4F9B-B2E8-98BAAAC0CE3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F-4F9B-B2E8-98BAAAC0CE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0F-4F9B-B2E8-98BAAAC0CE3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0F-4F9B-B2E8-98BAAAC0CE3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0F-4F9B-B2E8-98BAAAC0CE3A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1'!$B$2:$B$8</c:f>
              <c:strCache>
                <c:ptCount val="7"/>
                <c:pt idx="0">
                  <c:v>Maths/physique-chimie/SVT</c:v>
                </c:pt>
                <c:pt idx="1">
                  <c:v>Maths/physique-chimie/SI</c:v>
                </c:pt>
                <c:pt idx="2">
                  <c:v>Maths/physique-chimie/NSI</c:v>
                </c:pt>
                <c:pt idx="3">
                  <c:v>Maths/physique-chimie/SES</c:v>
                </c:pt>
                <c:pt idx="4">
                  <c:v>Maths/physique-chimie/LLCER</c:v>
                </c:pt>
                <c:pt idx="5">
                  <c:v>Maths/physique-chimie/HGGSP</c:v>
                </c:pt>
                <c:pt idx="6">
                  <c:v>Autres</c:v>
                </c:pt>
              </c:strCache>
            </c:strRef>
          </c:cat>
          <c:val>
            <c:numRef>
              <c:f>'Figure 1'!$F$2:$F$8</c:f>
              <c:numCache>
                <c:formatCode>#,##0</c:formatCode>
                <c:ptCount val="7"/>
                <c:pt idx="0">
                  <c:v>15123</c:v>
                </c:pt>
                <c:pt idx="1">
                  <c:v>4423</c:v>
                </c:pt>
                <c:pt idx="2">
                  <c:v>4929</c:v>
                </c:pt>
                <c:pt idx="3">
                  <c:v>3542</c:v>
                </c:pt>
                <c:pt idx="4">
                  <c:v>2689</c:v>
                </c:pt>
                <c:pt idx="5">
                  <c:v>2106</c:v>
                </c:pt>
                <c:pt idx="6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0F-4F9B-B2E8-98BAAAC0CE3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1'!$G$1</c:f>
              <c:strCache>
                <c:ptCount val="1"/>
                <c:pt idx="0">
                  <c:v>Élèves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FF-4C20-9230-5B14701403B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FF-4C20-9230-5B14701403B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FF-4C20-9230-5B14701403B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FF-4C20-9230-5B14701403B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FF-4C20-9230-5B14701403B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FF-4C20-9230-5B14701403BB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1'!$B$2:$B$8</c:f>
              <c:strCache>
                <c:ptCount val="7"/>
                <c:pt idx="0">
                  <c:v>Maths/physique-chimie/SVT</c:v>
                </c:pt>
                <c:pt idx="1">
                  <c:v>Maths/physique-chimie/SI</c:v>
                </c:pt>
                <c:pt idx="2">
                  <c:v>Maths/physique-chimie/NSI</c:v>
                </c:pt>
                <c:pt idx="3">
                  <c:v>Maths/physique-chimie/SES</c:v>
                </c:pt>
                <c:pt idx="4">
                  <c:v>Maths/physique-chimie/LLCER</c:v>
                </c:pt>
                <c:pt idx="5">
                  <c:v>Maths/physique-chimie/HGGSP</c:v>
                </c:pt>
                <c:pt idx="6">
                  <c:v>Autres</c:v>
                </c:pt>
              </c:strCache>
            </c:strRef>
          </c:cat>
          <c:val>
            <c:numRef>
              <c:f>'Figure 1'!$G$2:$G$8</c:f>
              <c:numCache>
                <c:formatCode>#,##0</c:formatCode>
                <c:ptCount val="7"/>
                <c:pt idx="0">
                  <c:v>4170</c:v>
                </c:pt>
                <c:pt idx="1">
                  <c:v>1332</c:v>
                </c:pt>
                <c:pt idx="2">
                  <c:v>1081</c:v>
                </c:pt>
                <c:pt idx="3">
                  <c:v>706</c:v>
                </c:pt>
                <c:pt idx="4">
                  <c:v>690</c:v>
                </c:pt>
                <c:pt idx="5">
                  <c:v>313</c:v>
                </c:pt>
                <c:pt idx="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FF-4C20-9230-5B14701403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2'!$D$1</c:f>
              <c:strCache>
                <c:ptCount val="1"/>
                <c:pt idx="0">
                  <c:v>Filles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A0-4E4C-AE95-3FE9D2DC87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A0-4E4C-AE95-3FE9D2DC87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A0-4E4C-AE95-3FE9D2DC87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A0-4E4C-AE95-3FE9D2DC87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A0-4E4C-AE95-3FE9D2DC8747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2'!$B$2:$B$7</c:f>
              <c:strCache>
                <c:ptCount val="6"/>
                <c:pt idx="0">
                  <c:v>Mathématiques/HGGSP/SES</c:v>
                </c:pt>
                <c:pt idx="1">
                  <c:v>HGGSP/SES/LLCER</c:v>
                </c:pt>
                <c:pt idx="2">
                  <c:v>HGGSP/SES/HLP</c:v>
                </c:pt>
                <c:pt idx="3">
                  <c:v>SVT/HGGSP/SES</c:v>
                </c:pt>
                <c:pt idx="4">
                  <c:v>HGGSP/SES/NSI </c:v>
                </c:pt>
                <c:pt idx="5">
                  <c:v>Autres</c:v>
                </c:pt>
              </c:strCache>
            </c:strRef>
          </c:cat>
          <c:val>
            <c:numRef>
              <c:f>'Figure 2'!$D$2:$D$7</c:f>
              <c:numCache>
                <c:formatCode>#,##0</c:formatCode>
                <c:ptCount val="6"/>
                <c:pt idx="0">
                  <c:v>10028</c:v>
                </c:pt>
                <c:pt idx="1">
                  <c:v>9512</c:v>
                </c:pt>
                <c:pt idx="2">
                  <c:v>9643</c:v>
                </c:pt>
                <c:pt idx="3">
                  <c:v>3004</c:v>
                </c:pt>
                <c:pt idx="4">
                  <c:v>199</c:v>
                </c:pt>
                <c:pt idx="5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EA0-4E4C-AE95-3FE9D2DC87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2'!$E$1</c:f>
              <c:strCache>
                <c:ptCount val="1"/>
                <c:pt idx="0">
                  <c:v>Garçons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4-4D97-BA17-FFFA4397E3F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C4-4D97-BA17-FFFA4397E3F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C4-4D97-BA17-FFFA4397E3F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C4-4D97-BA17-FFFA4397E3F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C4-4D97-BA17-FFFA4397E3F8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2'!$B$2:$B$7</c:f>
              <c:strCache>
                <c:ptCount val="6"/>
                <c:pt idx="0">
                  <c:v>Mathématiques/HGGSP/SES</c:v>
                </c:pt>
                <c:pt idx="1">
                  <c:v>HGGSP/SES/LLCER</c:v>
                </c:pt>
                <c:pt idx="2">
                  <c:v>HGGSP/SES/HLP</c:v>
                </c:pt>
                <c:pt idx="3">
                  <c:v>SVT/HGGSP/SES</c:v>
                </c:pt>
                <c:pt idx="4">
                  <c:v>HGGSP/SES/NSI </c:v>
                </c:pt>
                <c:pt idx="5">
                  <c:v>Autres</c:v>
                </c:pt>
              </c:strCache>
            </c:strRef>
          </c:cat>
          <c:val>
            <c:numRef>
              <c:f>'Figure 2'!$E$2:$E$7</c:f>
              <c:numCache>
                <c:formatCode>#,##0</c:formatCode>
                <c:ptCount val="6"/>
                <c:pt idx="0">
                  <c:v>8687</c:v>
                </c:pt>
                <c:pt idx="1">
                  <c:v>5707</c:v>
                </c:pt>
                <c:pt idx="2">
                  <c:v>3970</c:v>
                </c:pt>
                <c:pt idx="3">
                  <c:v>2696</c:v>
                </c:pt>
                <c:pt idx="4">
                  <c:v>921</c:v>
                </c:pt>
                <c:pt idx="5">
                  <c:v>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C4-4D97-BA17-FFFA4397E3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2'!$F$1</c:f>
              <c:strCache>
                <c:ptCount val="1"/>
                <c:pt idx="0">
                  <c:v>Élèves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D-448F-AF52-890287C3690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7D-448F-AF52-890287C369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7D-448F-AF52-890287C3690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7D-448F-AF52-890287C369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7D-448F-AF52-890287C36901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2'!$B$2:$B$7</c:f>
              <c:strCache>
                <c:ptCount val="6"/>
                <c:pt idx="0">
                  <c:v>Mathématiques/HGGSP/SES</c:v>
                </c:pt>
                <c:pt idx="1">
                  <c:v>HGGSP/SES/LLCER</c:v>
                </c:pt>
                <c:pt idx="2">
                  <c:v>HGGSP/SES/HLP</c:v>
                </c:pt>
                <c:pt idx="3">
                  <c:v>SVT/HGGSP/SES</c:v>
                </c:pt>
                <c:pt idx="4">
                  <c:v>HGGSP/SES/NSI </c:v>
                </c:pt>
                <c:pt idx="5">
                  <c:v>Autres</c:v>
                </c:pt>
              </c:strCache>
            </c:strRef>
          </c:cat>
          <c:val>
            <c:numRef>
              <c:f>'Figure 2'!$F$2:$F$7</c:f>
              <c:numCache>
                <c:formatCode>#,##0</c:formatCode>
                <c:ptCount val="6"/>
                <c:pt idx="0">
                  <c:v>8547</c:v>
                </c:pt>
                <c:pt idx="1">
                  <c:v>5424</c:v>
                </c:pt>
                <c:pt idx="2">
                  <c:v>4325</c:v>
                </c:pt>
                <c:pt idx="3">
                  <c:v>1663</c:v>
                </c:pt>
                <c:pt idx="4">
                  <c:v>356</c:v>
                </c:pt>
                <c:pt idx="5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7D-448F-AF52-890287C369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2'!$G$1</c:f>
              <c:strCache>
                <c:ptCount val="1"/>
                <c:pt idx="0">
                  <c:v>Élèves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A-4FAD-B698-64593EA7587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DA-4FAD-B698-64593EA7587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DA-4FAD-B698-64593EA7587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DA-4FAD-B698-64593EA7587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DA-4FAD-B698-64593EA7587B}"/>
              </c:ext>
            </c:extLst>
          </c:dPt>
          <c:dLbls>
            <c:numFmt formatCode="0.0&quot; &quot;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2'!$B$2:$B$7</c:f>
              <c:strCache>
                <c:ptCount val="6"/>
                <c:pt idx="0">
                  <c:v>Mathématiques/HGGSP/SES</c:v>
                </c:pt>
                <c:pt idx="1">
                  <c:v>HGGSP/SES/LLCER</c:v>
                </c:pt>
                <c:pt idx="2">
                  <c:v>HGGSP/SES/HLP</c:v>
                </c:pt>
                <c:pt idx="3">
                  <c:v>SVT/HGGSP/SES</c:v>
                </c:pt>
                <c:pt idx="4">
                  <c:v>HGGSP/SES/NSI </c:v>
                </c:pt>
                <c:pt idx="5">
                  <c:v>Autres</c:v>
                </c:pt>
              </c:strCache>
            </c:strRef>
          </c:cat>
          <c:val>
            <c:numRef>
              <c:f>'Figure 2'!$G$2:$G$7</c:f>
              <c:numCache>
                <c:formatCode>#,##0</c:formatCode>
                <c:ptCount val="6"/>
                <c:pt idx="0">
                  <c:v>3139</c:v>
                </c:pt>
                <c:pt idx="1">
                  <c:v>3323</c:v>
                </c:pt>
                <c:pt idx="2">
                  <c:v>3352</c:v>
                </c:pt>
                <c:pt idx="3">
                  <c:v>1444</c:v>
                </c:pt>
                <c:pt idx="4">
                  <c:v>257</c:v>
                </c:pt>
                <c:pt idx="5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DA-4FAD-B698-64593EA758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Les enseignements de mathématiques entre la première générale en 2020 et la terminale générale en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4'!$A$15</c:f>
              <c:strCache>
                <c:ptCount val="1"/>
                <c:pt idx="0">
                  <c:v>ES mathématiques et EO mathématiques expertes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'Figure 4'!$B$14:$O$14</c:f>
              <c:strCache>
                <c:ptCount val="14"/>
                <c:pt idx="0">
                  <c:v>1re générale (ensemble)</c:v>
                </c:pt>
                <c:pt idx="1">
                  <c:v>Tle générale (ensemble)</c:v>
                </c:pt>
                <c:pt idx="3">
                  <c:v>1re générale filles</c:v>
                </c:pt>
                <c:pt idx="4">
                  <c:v>Tle générale filles</c:v>
                </c:pt>
                <c:pt idx="6">
                  <c:v>1re générale garçons</c:v>
                </c:pt>
                <c:pt idx="7">
                  <c:v>Tle générale garçons</c:v>
                </c:pt>
                <c:pt idx="9">
                  <c:v>1re géné. très favorisés</c:v>
                </c:pt>
                <c:pt idx="10">
                  <c:v>Tle géné. très favorisés</c:v>
                </c:pt>
                <c:pt idx="12">
                  <c:v>1re géné. défavorisés</c:v>
                </c:pt>
                <c:pt idx="13">
                  <c:v>Tle géné. défavorisés</c:v>
                </c:pt>
              </c:strCache>
            </c:strRef>
          </c:cat>
          <c:val>
            <c:numRef>
              <c:f>'Figure 4'!$B$15:$O$15</c:f>
              <c:numCache>
                <c:formatCode>#,##0</c:formatCode>
                <c:ptCount val="14"/>
                <c:pt idx="0">
                  <c:v>0</c:v>
                </c:pt>
                <c:pt idx="1">
                  <c:v>48011</c:v>
                </c:pt>
                <c:pt idx="3">
                  <c:v>0</c:v>
                </c:pt>
                <c:pt idx="4">
                  <c:v>15051</c:v>
                </c:pt>
                <c:pt idx="6">
                  <c:v>0</c:v>
                </c:pt>
                <c:pt idx="7">
                  <c:v>32960</c:v>
                </c:pt>
                <c:pt idx="9">
                  <c:v>0</c:v>
                </c:pt>
                <c:pt idx="10">
                  <c:v>27719</c:v>
                </c:pt>
                <c:pt idx="12">
                  <c:v>0</c:v>
                </c:pt>
                <c:pt idx="13">
                  <c:v>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9-49E1-B45A-C78F73A1C095}"/>
            </c:ext>
          </c:extLst>
        </c:ser>
        <c:ser>
          <c:idx val="1"/>
          <c:order val="1"/>
          <c:tx>
            <c:strRef>
              <c:f>'Figure 4'!$A$16</c:f>
              <c:strCache>
                <c:ptCount val="1"/>
                <c:pt idx="0">
                  <c:v>ES mathématiques, sans EO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4'!$B$14:$O$14</c:f>
              <c:strCache>
                <c:ptCount val="14"/>
                <c:pt idx="0">
                  <c:v>1re générale (ensemble)</c:v>
                </c:pt>
                <c:pt idx="1">
                  <c:v>Tle générale (ensemble)</c:v>
                </c:pt>
                <c:pt idx="3">
                  <c:v>1re générale filles</c:v>
                </c:pt>
                <c:pt idx="4">
                  <c:v>Tle générale filles</c:v>
                </c:pt>
                <c:pt idx="6">
                  <c:v>1re générale garçons</c:v>
                </c:pt>
                <c:pt idx="7">
                  <c:v>Tle générale garçons</c:v>
                </c:pt>
                <c:pt idx="9">
                  <c:v>1re géné. très favorisés</c:v>
                </c:pt>
                <c:pt idx="10">
                  <c:v>Tle géné. très favorisés</c:v>
                </c:pt>
                <c:pt idx="12">
                  <c:v>1re géné. défavorisés</c:v>
                </c:pt>
                <c:pt idx="13">
                  <c:v>Tle géné. défavorisés</c:v>
                </c:pt>
              </c:strCache>
            </c:strRef>
          </c:cat>
          <c:val>
            <c:numRef>
              <c:f>'Figure 4'!$B$16:$O$16</c:f>
              <c:numCache>
                <c:formatCode>#,##0</c:formatCode>
                <c:ptCount val="14"/>
                <c:pt idx="0">
                  <c:v>234146</c:v>
                </c:pt>
                <c:pt idx="1">
                  <c:v>88528</c:v>
                </c:pt>
                <c:pt idx="3">
                  <c:v>114791</c:v>
                </c:pt>
                <c:pt idx="4">
                  <c:v>39513</c:v>
                </c:pt>
                <c:pt idx="6">
                  <c:v>119355</c:v>
                </c:pt>
                <c:pt idx="7">
                  <c:v>49015</c:v>
                </c:pt>
                <c:pt idx="9">
                  <c:v>102189</c:v>
                </c:pt>
                <c:pt idx="10">
                  <c:v>36999</c:v>
                </c:pt>
                <c:pt idx="12">
                  <c:v>42426</c:v>
                </c:pt>
                <c:pt idx="13">
                  <c:v>17055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9-49E1-B45A-C78F73A1C095}"/>
            </c:ext>
          </c:extLst>
        </c:ser>
        <c:ser>
          <c:idx val="2"/>
          <c:order val="2"/>
          <c:tx>
            <c:strRef>
              <c:f>'Figure 4'!$A$17</c:f>
              <c:strCache>
                <c:ptCount val="1"/>
                <c:pt idx="0">
                  <c:v>EO mathématiques complémentaires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4'!$B$14:$O$14</c:f>
              <c:strCache>
                <c:ptCount val="14"/>
                <c:pt idx="0">
                  <c:v>1re générale (ensemble)</c:v>
                </c:pt>
                <c:pt idx="1">
                  <c:v>Tle générale (ensemble)</c:v>
                </c:pt>
                <c:pt idx="3">
                  <c:v>1re générale filles</c:v>
                </c:pt>
                <c:pt idx="4">
                  <c:v>Tle générale filles</c:v>
                </c:pt>
                <c:pt idx="6">
                  <c:v>1re générale garçons</c:v>
                </c:pt>
                <c:pt idx="7">
                  <c:v>Tle générale garçons</c:v>
                </c:pt>
                <c:pt idx="9">
                  <c:v>1re géné. très favorisés</c:v>
                </c:pt>
                <c:pt idx="10">
                  <c:v>Tle géné. très favorisés</c:v>
                </c:pt>
                <c:pt idx="12">
                  <c:v>1re géné. défavorisés</c:v>
                </c:pt>
                <c:pt idx="13">
                  <c:v>Tle géné. défavorisés</c:v>
                </c:pt>
              </c:strCache>
            </c:strRef>
          </c:cat>
          <c:val>
            <c:numRef>
              <c:f>'Figure 4'!$B$17:$O$17</c:f>
              <c:numCache>
                <c:formatCode>#,##0</c:formatCode>
                <c:ptCount val="14"/>
                <c:pt idx="0">
                  <c:v>0</c:v>
                </c:pt>
                <c:pt idx="1">
                  <c:v>63746</c:v>
                </c:pt>
                <c:pt idx="3">
                  <c:v>0</c:v>
                </c:pt>
                <c:pt idx="4">
                  <c:v>39911</c:v>
                </c:pt>
                <c:pt idx="6">
                  <c:v>0</c:v>
                </c:pt>
                <c:pt idx="7">
                  <c:v>23835</c:v>
                </c:pt>
                <c:pt idx="9">
                  <c:v>0</c:v>
                </c:pt>
                <c:pt idx="10">
                  <c:v>26436</c:v>
                </c:pt>
                <c:pt idx="12">
                  <c:v>0</c:v>
                </c:pt>
                <c:pt idx="13">
                  <c:v>11780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9-49E1-B45A-C78F73A1C095}"/>
            </c:ext>
          </c:extLst>
        </c:ser>
        <c:ser>
          <c:idx val="3"/>
          <c:order val="3"/>
          <c:tx>
            <c:strRef>
              <c:f>'Figure 4'!$A$18</c:f>
              <c:strCache>
                <c:ptCount val="1"/>
                <c:pt idx="0">
                  <c:v>Tronc commun uniquement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4'!$B$14:$O$14</c:f>
              <c:strCache>
                <c:ptCount val="14"/>
                <c:pt idx="0">
                  <c:v>1re générale (ensemble)</c:v>
                </c:pt>
                <c:pt idx="1">
                  <c:v>Tle générale (ensemble)</c:v>
                </c:pt>
                <c:pt idx="3">
                  <c:v>1re générale filles</c:v>
                </c:pt>
                <c:pt idx="4">
                  <c:v>Tle générale filles</c:v>
                </c:pt>
                <c:pt idx="6">
                  <c:v>1re générale garçons</c:v>
                </c:pt>
                <c:pt idx="7">
                  <c:v>Tle générale garçons</c:v>
                </c:pt>
                <c:pt idx="9">
                  <c:v>1re géné. très favorisés</c:v>
                </c:pt>
                <c:pt idx="10">
                  <c:v>Tle géné. très favorisés</c:v>
                </c:pt>
                <c:pt idx="12">
                  <c:v>1re géné. défavorisés</c:v>
                </c:pt>
                <c:pt idx="13">
                  <c:v>Tle géné. défavorisés</c:v>
                </c:pt>
              </c:strCache>
            </c:strRef>
          </c:cat>
          <c:val>
            <c:numRef>
              <c:f>'Figure 4'!$B$18:$O$18</c:f>
              <c:numCache>
                <c:formatCode>#,##0</c:formatCode>
                <c:ptCount val="14"/>
                <c:pt idx="0">
                  <c:v>130736</c:v>
                </c:pt>
                <c:pt idx="1">
                  <c:v>164597</c:v>
                </c:pt>
                <c:pt idx="3">
                  <c:v>91100</c:v>
                </c:pt>
                <c:pt idx="4">
                  <c:v>111416</c:v>
                </c:pt>
                <c:pt idx="6">
                  <c:v>39636</c:v>
                </c:pt>
                <c:pt idx="7">
                  <c:v>53181</c:v>
                </c:pt>
                <c:pt idx="9">
                  <c:v>39652</c:v>
                </c:pt>
                <c:pt idx="10">
                  <c:v>50687</c:v>
                </c:pt>
                <c:pt idx="12">
                  <c:v>32940</c:v>
                </c:pt>
                <c:pt idx="13">
                  <c:v>41042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9-49E1-B45A-C78F73A1C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377824"/>
        <c:axId val="679378808"/>
      </c:barChart>
      <c:catAx>
        <c:axId val="67937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0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378808"/>
        <c:crosses val="autoZero"/>
        <c:auto val="1"/>
        <c:lblAlgn val="ctr"/>
        <c:lblOffset val="100"/>
        <c:noMultiLvlLbl val="0"/>
      </c:catAx>
      <c:valAx>
        <c:axId val="67937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37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627289</xdr:colOff>
      <xdr:row>11</xdr:row>
      <xdr:rowOff>69396</xdr:rowOff>
    </xdr:from>
    <xdr:to>
      <xdr:col>12</xdr:col>
      <xdr:colOff>636814</xdr:colOff>
      <xdr:row>40</xdr:row>
      <xdr:rowOff>40821</xdr:rowOff>
    </xdr:to>
    <xdr:grpSp>
      <xdr:nvGrpSpPr>
        <xdr:cNvPr id="2" name="Groupe 1"/>
        <xdr:cNvGrpSpPr/>
      </xdr:nvGrpSpPr>
      <xdr:grpSpPr>
        <a:xfrm>
          <a:off x="627289" y="2459305"/>
          <a:ext cx="14461548" cy="5495925"/>
          <a:chOff x="695325" y="3267075"/>
          <a:chExt cx="9153525" cy="5495925"/>
        </a:xfrm>
      </xdr:grpSpPr>
      <xdr:graphicFrame macro="">
        <xdr:nvGraphicFramePr>
          <xdr:cNvPr id="3" name="Graphique 2"/>
          <xdr:cNvGraphicFramePr/>
        </xdr:nvGraphicFramePr>
        <xdr:xfrm>
          <a:off x="695325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>
            <a:graphicFrameLocks/>
          </xdr:cNvGraphicFramePr>
        </xdr:nvGraphicFramePr>
        <xdr:xfrm>
          <a:off x="5276850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>
            <a:graphicFrameLocks/>
          </xdr:cNvGraphicFramePr>
        </xdr:nvGraphicFramePr>
        <xdr:xfrm>
          <a:off x="695325" y="60198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>
            <a:graphicFrameLocks/>
          </xdr:cNvGraphicFramePr>
        </xdr:nvGraphicFramePr>
        <xdr:xfrm>
          <a:off x="5267325" y="60102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627289</xdr:colOff>
      <xdr:row>9</xdr:row>
      <xdr:rowOff>69396</xdr:rowOff>
    </xdr:from>
    <xdr:to>
      <xdr:col>12</xdr:col>
      <xdr:colOff>636814</xdr:colOff>
      <xdr:row>38</xdr:row>
      <xdr:rowOff>40821</xdr:rowOff>
    </xdr:to>
    <xdr:grpSp>
      <xdr:nvGrpSpPr>
        <xdr:cNvPr id="2" name="Groupe 1"/>
        <xdr:cNvGrpSpPr/>
      </xdr:nvGrpSpPr>
      <xdr:grpSpPr>
        <a:xfrm>
          <a:off x="627289" y="2080229"/>
          <a:ext cx="14487525" cy="5495925"/>
          <a:chOff x="695325" y="3267075"/>
          <a:chExt cx="9153525" cy="5495925"/>
        </a:xfrm>
      </xdr:grpSpPr>
      <xdr:graphicFrame macro="">
        <xdr:nvGraphicFramePr>
          <xdr:cNvPr id="3" name="Graphique 2"/>
          <xdr:cNvGraphicFramePr/>
        </xdr:nvGraphicFramePr>
        <xdr:xfrm>
          <a:off x="695325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>
            <a:graphicFrameLocks/>
          </xdr:cNvGraphicFramePr>
        </xdr:nvGraphicFramePr>
        <xdr:xfrm>
          <a:off x="5276850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>
            <a:graphicFrameLocks/>
          </xdr:cNvGraphicFramePr>
        </xdr:nvGraphicFramePr>
        <xdr:xfrm>
          <a:off x="695325" y="60198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>
            <a:graphicFrameLocks/>
          </xdr:cNvGraphicFramePr>
        </xdr:nvGraphicFramePr>
        <xdr:xfrm>
          <a:off x="5267325" y="60102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2217965</xdr:colOff>
      <xdr:row>19</xdr:row>
      <xdr:rowOff>152399</xdr:rowOff>
    </xdr:from>
    <xdr:to>
      <xdr:col>10</xdr:col>
      <xdr:colOff>394607</xdr:colOff>
      <xdr:row>51</xdr:row>
      <xdr:rowOff>95249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6" zoomScale="110" zoomScaleNormal="110" workbookViewId="0">
      <selection activeCell="A45" sqref="A45"/>
    </sheetView>
  </sheetViews>
  <sheetFormatPr baseColWidth="10" defaultRowHeight="15" x14ac:dyDescent="0.25"/>
  <cols>
    <col min="1" max="1" width="30.5703125" bestFit="1" customWidth="1"/>
    <col min="2" max="2" width="67.28515625" bestFit="1" customWidth="1"/>
    <col min="3" max="3" width="13.5703125" bestFit="1" customWidth="1"/>
    <col min="4" max="4" width="7.7109375" bestFit="1" customWidth="1"/>
    <col min="5" max="5" width="11.140625" bestFit="1" customWidth="1"/>
    <col min="6" max="6" width="14.5703125" bestFit="1" customWidth="1"/>
    <col min="7" max="7" width="14.85546875" bestFit="1" customWidth="1"/>
  </cols>
  <sheetData>
    <row r="1" spans="1:8" ht="38.25" x14ac:dyDescent="0.25">
      <c r="A1" s="23" t="s">
        <v>17</v>
      </c>
      <c r="B1" s="20" t="s">
        <v>16</v>
      </c>
      <c r="C1" s="36" t="s">
        <v>0</v>
      </c>
      <c r="D1" s="19" t="s">
        <v>62</v>
      </c>
      <c r="E1" s="19" t="s">
        <v>63</v>
      </c>
      <c r="F1" s="19" t="s">
        <v>169</v>
      </c>
      <c r="G1" s="19" t="s">
        <v>170</v>
      </c>
    </row>
    <row r="2" spans="1:8" x14ac:dyDescent="0.25">
      <c r="A2" s="130" t="s">
        <v>2</v>
      </c>
      <c r="B2" s="12" t="s">
        <v>162</v>
      </c>
      <c r="C2" s="37">
        <v>29048</v>
      </c>
      <c r="D2" s="4">
        <v>12871</v>
      </c>
      <c r="E2" s="37">
        <v>16177</v>
      </c>
      <c r="F2" s="37">
        <v>15123</v>
      </c>
      <c r="G2" s="37">
        <v>4170</v>
      </c>
    </row>
    <row r="3" spans="1:8" x14ac:dyDescent="0.25">
      <c r="A3" s="131"/>
      <c r="B3" s="13" t="s">
        <v>164</v>
      </c>
      <c r="C3" s="39">
        <v>8910</v>
      </c>
      <c r="D3" s="6">
        <v>1488</v>
      </c>
      <c r="E3" s="39">
        <v>7422</v>
      </c>
      <c r="F3" s="39">
        <v>4423</v>
      </c>
      <c r="G3" s="39">
        <v>1332</v>
      </c>
    </row>
    <row r="4" spans="1:8" x14ac:dyDescent="0.25">
      <c r="A4" s="131"/>
      <c r="B4" s="13" t="s">
        <v>165</v>
      </c>
      <c r="C4" s="39">
        <v>8659</v>
      </c>
      <c r="D4" s="6">
        <v>1415</v>
      </c>
      <c r="E4" s="39">
        <v>7244</v>
      </c>
      <c r="F4" s="39">
        <v>4929</v>
      </c>
      <c r="G4" s="39">
        <v>1081</v>
      </c>
    </row>
    <row r="5" spans="1:8" x14ac:dyDescent="0.25">
      <c r="A5" s="131"/>
      <c r="B5" s="13" t="s">
        <v>166</v>
      </c>
      <c r="C5" s="39">
        <v>6047</v>
      </c>
      <c r="D5" s="6">
        <v>2104</v>
      </c>
      <c r="E5" s="39">
        <v>3943</v>
      </c>
      <c r="F5" s="39">
        <v>3542</v>
      </c>
      <c r="G5" s="39">
        <v>706</v>
      </c>
    </row>
    <row r="6" spans="1:8" x14ac:dyDescent="0.25">
      <c r="A6" s="131"/>
      <c r="B6" s="13" t="s">
        <v>167</v>
      </c>
      <c r="C6" s="39">
        <v>5213</v>
      </c>
      <c r="D6" s="6">
        <v>1936</v>
      </c>
      <c r="E6" s="39">
        <v>3277</v>
      </c>
      <c r="F6" s="39">
        <v>2689</v>
      </c>
      <c r="G6" s="39">
        <v>690</v>
      </c>
    </row>
    <row r="7" spans="1:8" x14ac:dyDescent="0.25">
      <c r="A7" s="131"/>
      <c r="B7" s="14" t="s">
        <v>168</v>
      </c>
      <c r="C7" s="39">
        <v>3373</v>
      </c>
      <c r="D7" s="6">
        <v>1135</v>
      </c>
      <c r="E7" s="39">
        <v>2238</v>
      </c>
      <c r="F7" s="39">
        <v>2106</v>
      </c>
      <c r="G7" s="39">
        <v>313</v>
      </c>
    </row>
    <row r="8" spans="1:8" x14ac:dyDescent="0.25">
      <c r="A8" s="131"/>
      <c r="B8" s="14" t="s">
        <v>163</v>
      </c>
      <c r="C8" s="39">
        <v>1605</v>
      </c>
      <c r="D8" s="6">
        <v>844</v>
      </c>
      <c r="E8" s="39">
        <v>761</v>
      </c>
      <c r="F8" s="39">
        <v>916</v>
      </c>
      <c r="G8" s="39">
        <v>215</v>
      </c>
    </row>
    <row r="10" spans="1:8" x14ac:dyDescent="0.25">
      <c r="A10" s="132" t="s">
        <v>171</v>
      </c>
      <c r="B10" s="132"/>
      <c r="C10" s="132"/>
      <c r="D10" s="132"/>
      <c r="E10" s="132"/>
      <c r="F10" s="132"/>
      <c r="G10" s="132"/>
      <c r="H10" s="78"/>
    </row>
    <row r="43" spans="1:6" x14ac:dyDescent="0.25">
      <c r="A43" s="133" t="s">
        <v>172</v>
      </c>
      <c r="B43" s="133"/>
      <c r="C43" s="133"/>
      <c r="D43" s="133"/>
      <c r="E43" s="133"/>
      <c r="F43" s="133"/>
    </row>
    <row r="44" spans="1:6" x14ac:dyDescent="0.25">
      <c r="A44" s="1" t="s">
        <v>173</v>
      </c>
    </row>
    <row r="45" spans="1:6" x14ac:dyDescent="0.25">
      <c r="A45" s="45" t="s">
        <v>195</v>
      </c>
    </row>
  </sheetData>
  <mergeCells count="3">
    <mergeCell ref="A2:A8"/>
    <mergeCell ref="A10:G10"/>
    <mergeCell ref="A43:F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13" zoomScale="90" zoomScaleNormal="90" workbookViewId="0">
      <selection activeCell="A44" sqref="A44"/>
    </sheetView>
  </sheetViews>
  <sheetFormatPr baseColWidth="10" defaultRowHeight="15" x14ac:dyDescent="0.25"/>
  <cols>
    <col min="1" max="1" width="30.5703125" bestFit="1" customWidth="1"/>
    <col min="2" max="2" width="67.28515625" bestFit="1" customWidth="1"/>
    <col min="3" max="3" width="13.5703125" bestFit="1" customWidth="1"/>
    <col min="4" max="4" width="7.7109375" bestFit="1" customWidth="1"/>
    <col min="5" max="5" width="11.140625" bestFit="1" customWidth="1"/>
    <col min="6" max="6" width="14.5703125" bestFit="1" customWidth="1"/>
    <col min="7" max="7" width="14.85546875" bestFit="1" customWidth="1"/>
  </cols>
  <sheetData>
    <row r="1" spans="1:16" ht="38.25" x14ac:dyDescent="0.25">
      <c r="A1" s="23" t="s">
        <v>17</v>
      </c>
      <c r="B1" s="20" t="s">
        <v>16</v>
      </c>
      <c r="C1" s="36" t="s">
        <v>0</v>
      </c>
      <c r="D1" s="19" t="s">
        <v>62</v>
      </c>
      <c r="E1" s="19" t="s">
        <v>63</v>
      </c>
      <c r="F1" s="19" t="s">
        <v>169</v>
      </c>
      <c r="G1" s="19" t="s">
        <v>170</v>
      </c>
    </row>
    <row r="2" spans="1:16" x14ac:dyDescent="0.25">
      <c r="A2" s="130" t="s">
        <v>181</v>
      </c>
      <c r="B2" s="16" t="s">
        <v>176</v>
      </c>
      <c r="C2" s="37">
        <v>18715</v>
      </c>
      <c r="D2" s="4">
        <v>10028</v>
      </c>
      <c r="E2" s="37">
        <v>8687</v>
      </c>
      <c r="F2" s="37">
        <v>8547</v>
      </c>
      <c r="G2" s="37">
        <v>3139</v>
      </c>
    </row>
    <row r="3" spans="1:16" x14ac:dyDescent="0.25">
      <c r="A3" s="131"/>
      <c r="B3" s="14" t="s">
        <v>177</v>
      </c>
      <c r="C3" s="39">
        <v>15219</v>
      </c>
      <c r="D3" s="6">
        <v>9512</v>
      </c>
      <c r="E3" s="39">
        <v>5707</v>
      </c>
      <c r="F3" s="39">
        <v>5424</v>
      </c>
      <c r="G3" s="39">
        <v>3323</v>
      </c>
    </row>
    <row r="4" spans="1:16" x14ac:dyDescent="0.25">
      <c r="A4" s="131"/>
      <c r="B4" s="14" t="s">
        <v>178</v>
      </c>
      <c r="C4" s="39">
        <v>13613</v>
      </c>
      <c r="D4" s="6">
        <v>9643</v>
      </c>
      <c r="E4" s="39">
        <v>3970</v>
      </c>
      <c r="F4" s="39">
        <v>4325</v>
      </c>
      <c r="G4" s="39">
        <v>3352</v>
      </c>
    </row>
    <row r="5" spans="1:16" x14ac:dyDescent="0.25">
      <c r="A5" s="131"/>
      <c r="B5" s="14" t="s">
        <v>179</v>
      </c>
      <c r="C5" s="39">
        <v>5700</v>
      </c>
      <c r="D5" s="6">
        <v>3004</v>
      </c>
      <c r="E5" s="39">
        <v>2696</v>
      </c>
      <c r="F5" s="39">
        <v>1663</v>
      </c>
      <c r="G5" s="39">
        <v>1444</v>
      </c>
    </row>
    <row r="6" spans="1:16" x14ac:dyDescent="0.25">
      <c r="A6" s="131"/>
      <c r="B6" s="14" t="s">
        <v>180</v>
      </c>
      <c r="C6" s="39">
        <v>1120</v>
      </c>
      <c r="D6" s="6">
        <v>199</v>
      </c>
      <c r="E6" s="39">
        <v>921</v>
      </c>
      <c r="F6" s="39">
        <v>356</v>
      </c>
      <c r="G6" s="39">
        <v>257</v>
      </c>
    </row>
    <row r="7" spans="1:16" x14ac:dyDescent="0.25">
      <c r="A7" s="131"/>
      <c r="B7" s="14" t="s">
        <v>163</v>
      </c>
      <c r="C7" s="39">
        <v>2479</v>
      </c>
      <c r="D7" s="6">
        <v>1255</v>
      </c>
      <c r="E7" s="39">
        <v>1224</v>
      </c>
      <c r="F7" s="39">
        <v>849</v>
      </c>
      <c r="G7" s="39">
        <v>581</v>
      </c>
    </row>
    <row r="8" spans="1:16" x14ac:dyDescent="0.25">
      <c r="A8" s="132" t="s">
        <v>175</v>
      </c>
      <c r="B8" s="132"/>
      <c r="C8" s="132"/>
      <c r="D8" s="132"/>
      <c r="E8" s="132"/>
      <c r="F8" s="132"/>
      <c r="G8" s="79"/>
      <c r="H8" s="79"/>
      <c r="I8" s="79"/>
      <c r="J8" s="79"/>
      <c r="K8" s="79"/>
      <c r="L8" s="79"/>
      <c r="M8" s="79"/>
      <c r="N8" s="79"/>
      <c r="O8" s="79"/>
      <c r="P8" s="79"/>
    </row>
    <row r="42" spans="1:6" x14ac:dyDescent="0.25">
      <c r="A42" s="133" t="s">
        <v>172</v>
      </c>
      <c r="B42" s="133"/>
      <c r="C42" s="133"/>
      <c r="D42" s="133"/>
      <c r="E42" s="133"/>
      <c r="F42" s="133"/>
    </row>
    <row r="43" spans="1:6" x14ac:dyDescent="0.25">
      <c r="A43" s="1" t="s">
        <v>173</v>
      </c>
    </row>
    <row r="44" spans="1:6" x14ac:dyDescent="0.25">
      <c r="A44" s="45" t="s">
        <v>195</v>
      </c>
    </row>
  </sheetData>
  <mergeCells count="3">
    <mergeCell ref="A2:A7"/>
    <mergeCell ref="A8:F8"/>
    <mergeCell ref="A42:F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3" zoomScale="150" zoomScaleNormal="150" workbookViewId="0">
      <selection activeCell="A26" sqref="A26"/>
    </sheetView>
  </sheetViews>
  <sheetFormatPr baseColWidth="10" defaultRowHeight="12.75" x14ac:dyDescent="0.25"/>
  <cols>
    <col min="1" max="1" width="53.7109375" style="26" customWidth="1"/>
    <col min="2" max="4" width="15.7109375" style="26" customWidth="1"/>
    <col min="5" max="16384" width="11.42578125" style="26"/>
  </cols>
  <sheetData>
    <row r="1" spans="1:4" x14ac:dyDescent="0.25">
      <c r="A1" s="134" t="s">
        <v>96</v>
      </c>
      <c r="B1" s="134"/>
      <c r="C1" s="134"/>
      <c r="D1" s="81"/>
    </row>
    <row r="3" spans="1:4" ht="68.25" x14ac:dyDescent="0.25">
      <c r="A3" s="90" t="s">
        <v>79</v>
      </c>
      <c r="B3" s="17" t="s">
        <v>97</v>
      </c>
      <c r="C3" s="17" t="s">
        <v>98</v>
      </c>
      <c r="D3" s="17" t="s">
        <v>182</v>
      </c>
    </row>
    <row r="4" spans="1:4" x14ac:dyDescent="0.25">
      <c r="A4" s="82" t="s">
        <v>91</v>
      </c>
      <c r="B4" s="83">
        <v>119</v>
      </c>
      <c r="C4" s="83">
        <v>107</v>
      </c>
      <c r="D4" s="84">
        <v>10.084033613445378</v>
      </c>
    </row>
    <row r="5" spans="1:4" x14ac:dyDescent="0.25">
      <c r="A5" s="82" t="s">
        <v>90</v>
      </c>
      <c r="B5" s="83">
        <v>2531</v>
      </c>
      <c r="C5" s="83">
        <v>2098</v>
      </c>
      <c r="D5" s="84">
        <v>17.107862504938758</v>
      </c>
    </row>
    <row r="6" spans="1:4" x14ac:dyDescent="0.25">
      <c r="A6" s="82" t="s">
        <v>87</v>
      </c>
      <c r="B6" s="83">
        <v>11890</v>
      </c>
      <c r="C6" s="83">
        <v>9808</v>
      </c>
      <c r="D6" s="84">
        <v>17.510513036164845</v>
      </c>
    </row>
    <row r="7" spans="1:4" x14ac:dyDescent="0.25">
      <c r="A7" s="82" t="s">
        <v>109</v>
      </c>
      <c r="B7" s="83">
        <v>161229</v>
      </c>
      <c r="C7" s="83">
        <v>131179</v>
      </c>
      <c r="D7" s="84">
        <v>18.638086200373383</v>
      </c>
    </row>
    <row r="8" spans="1:4" x14ac:dyDescent="0.25">
      <c r="A8" s="82" t="s">
        <v>88</v>
      </c>
      <c r="B8" s="83">
        <v>4384</v>
      </c>
      <c r="C8" s="83">
        <v>3551</v>
      </c>
      <c r="D8" s="84">
        <v>19.000912408759124</v>
      </c>
    </row>
    <row r="9" spans="1:4" x14ac:dyDescent="0.25">
      <c r="A9" s="82" t="s">
        <v>61</v>
      </c>
      <c r="B9" s="83">
        <v>1683</v>
      </c>
      <c r="C9" s="83">
        <v>1318</v>
      </c>
      <c r="D9" s="84">
        <v>21.687462863933451</v>
      </c>
    </row>
    <row r="10" spans="1:4" x14ac:dyDescent="0.25">
      <c r="A10" s="82" t="s">
        <v>89</v>
      </c>
      <c r="B10" s="83">
        <v>2633</v>
      </c>
      <c r="C10" s="83">
        <v>2035</v>
      </c>
      <c r="D10" s="84">
        <v>22.711735662742118</v>
      </c>
    </row>
    <row r="11" spans="1:4" x14ac:dyDescent="0.25">
      <c r="A11" s="82" t="s">
        <v>86</v>
      </c>
      <c r="B11" s="83">
        <v>523</v>
      </c>
      <c r="C11" s="83">
        <v>402</v>
      </c>
      <c r="D11" s="84">
        <v>23.135755258126196</v>
      </c>
    </row>
    <row r="12" spans="1:4" x14ac:dyDescent="0.25">
      <c r="A12" s="82" t="s">
        <v>110</v>
      </c>
      <c r="B12" s="83">
        <v>137667</v>
      </c>
      <c r="C12" s="83">
        <v>102817</v>
      </c>
      <c r="D12" s="84">
        <v>25.314708681092782</v>
      </c>
    </row>
    <row r="13" spans="1:4" x14ac:dyDescent="0.25">
      <c r="A13" s="82" t="s">
        <v>111</v>
      </c>
      <c r="B13" s="83">
        <v>159154</v>
      </c>
      <c r="C13" s="83">
        <v>114303</v>
      </c>
      <c r="D13" s="84">
        <v>28.180881410457797</v>
      </c>
    </row>
    <row r="14" spans="1:4" x14ac:dyDescent="0.25">
      <c r="A14" s="82" t="s">
        <v>157</v>
      </c>
      <c r="B14" s="83">
        <v>33</v>
      </c>
      <c r="C14" s="83">
        <v>22</v>
      </c>
      <c r="D14" s="84">
        <v>33.333333333333336</v>
      </c>
    </row>
    <row r="15" spans="1:4" x14ac:dyDescent="0.25">
      <c r="A15" s="82" t="s">
        <v>174</v>
      </c>
      <c r="B15" s="83">
        <v>142701</v>
      </c>
      <c r="C15" s="83">
        <v>94072</v>
      </c>
      <c r="D15" s="84">
        <v>34.077546758607156</v>
      </c>
    </row>
    <row r="16" spans="1:4" x14ac:dyDescent="0.25">
      <c r="A16" s="82" t="s">
        <v>112</v>
      </c>
      <c r="B16" s="83">
        <v>109938</v>
      </c>
      <c r="C16" s="83">
        <v>69928</v>
      </c>
      <c r="D16" s="84">
        <v>36.393239826083793</v>
      </c>
    </row>
    <row r="17" spans="1:7" x14ac:dyDescent="0.25">
      <c r="A17" s="82" t="s">
        <v>3</v>
      </c>
      <c r="B17" s="83">
        <v>234146</v>
      </c>
      <c r="C17" s="83">
        <v>136539</v>
      </c>
      <c r="D17" s="84">
        <v>41.686383709309574</v>
      </c>
    </row>
    <row r="18" spans="1:7" x14ac:dyDescent="0.25">
      <c r="A18" s="82" t="s">
        <v>155</v>
      </c>
      <c r="B18" s="83">
        <v>224</v>
      </c>
      <c r="C18" s="83">
        <v>119</v>
      </c>
      <c r="D18" s="84">
        <v>46.875</v>
      </c>
    </row>
    <row r="19" spans="1:7" x14ac:dyDescent="0.25">
      <c r="A19" s="82" t="s">
        <v>113</v>
      </c>
      <c r="B19" s="83">
        <v>72598</v>
      </c>
      <c r="C19" s="83">
        <v>37807</v>
      </c>
      <c r="D19" s="84">
        <v>47.922807790848232</v>
      </c>
    </row>
    <row r="20" spans="1:7" x14ac:dyDescent="0.25">
      <c r="A20" s="82" t="s">
        <v>84</v>
      </c>
      <c r="B20" s="83">
        <v>32413</v>
      </c>
      <c r="C20" s="83">
        <v>15769</v>
      </c>
      <c r="D20" s="84">
        <v>51.349767068768706</v>
      </c>
    </row>
    <row r="21" spans="1:7" x14ac:dyDescent="0.25">
      <c r="A21" s="82" t="s">
        <v>156</v>
      </c>
      <c r="B21" s="83">
        <v>889</v>
      </c>
      <c r="C21" s="83">
        <v>399</v>
      </c>
      <c r="D21" s="84">
        <v>55.118110236220474</v>
      </c>
    </row>
    <row r="22" spans="1:7" x14ac:dyDescent="0.25">
      <c r="A22" s="82" t="s">
        <v>85</v>
      </c>
      <c r="B22" s="83">
        <v>19765</v>
      </c>
      <c r="C22" s="83">
        <v>7433</v>
      </c>
      <c r="D22" s="84">
        <v>62.393119150012652</v>
      </c>
    </row>
    <row r="24" spans="1:7" x14ac:dyDescent="0.25">
      <c r="A24" s="133" t="s">
        <v>172</v>
      </c>
      <c r="B24" s="133"/>
      <c r="C24" s="133"/>
      <c r="D24" s="133"/>
      <c r="E24" s="133"/>
      <c r="F24" s="133"/>
      <c r="G24" s="133"/>
    </row>
    <row r="25" spans="1:7" x14ac:dyDescent="0.25">
      <c r="A25" s="1" t="s">
        <v>173</v>
      </c>
      <c r="B25" s="80"/>
      <c r="C25" s="80"/>
      <c r="D25" s="3"/>
    </row>
    <row r="26" spans="1:7" x14ac:dyDescent="0.25">
      <c r="A26" s="45" t="s">
        <v>195</v>
      </c>
      <c r="B26" s="3"/>
      <c r="C26" s="3"/>
    </row>
  </sheetData>
  <sortState ref="A4:D22">
    <sortCondition ref="D4:D22"/>
  </sortState>
  <mergeCells count="2">
    <mergeCell ref="A1:C1"/>
    <mergeCell ref="A24:G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zoomScale="145" zoomScaleNormal="145" workbookViewId="0">
      <selection activeCell="A23" sqref="A23"/>
    </sheetView>
  </sheetViews>
  <sheetFormatPr baseColWidth="10" defaultRowHeight="12.75" x14ac:dyDescent="0.2"/>
  <cols>
    <col min="1" max="1" width="43.140625" style="27" customWidth="1"/>
    <col min="2" max="2" width="15.28515625" style="27" customWidth="1"/>
    <col min="3" max="3" width="11.7109375" style="27" bestFit="1" customWidth="1"/>
    <col min="4" max="4" width="9.5703125" style="27" bestFit="1" customWidth="1"/>
    <col min="5" max="5" width="15" style="27" bestFit="1" customWidth="1"/>
    <col min="6" max="6" width="18.42578125" style="27" customWidth="1"/>
    <col min="7" max="7" width="9.5703125" style="27" bestFit="1" customWidth="1"/>
    <col min="8" max="8" width="15" style="27" bestFit="1" customWidth="1"/>
    <col min="9" max="9" width="18.42578125" style="27" customWidth="1"/>
    <col min="10" max="10" width="9.5703125" style="27" bestFit="1" customWidth="1"/>
    <col min="11" max="11" width="15" style="27" bestFit="1" customWidth="1"/>
    <col min="12" max="12" width="18.42578125" style="27" customWidth="1"/>
    <col min="13" max="13" width="9.5703125" style="27" bestFit="1" customWidth="1"/>
    <col min="14" max="14" width="18" style="27" customWidth="1"/>
    <col min="15" max="15" width="18.42578125" style="27" customWidth="1"/>
    <col min="16" max="16" width="9.5703125" style="27" bestFit="1" customWidth="1"/>
    <col min="17" max="17" width="15" style="27" bestFit="1" customWidth="1"/>
    <col min="18" max="18" width="18.42578125" style="27" customWidth="1"/>
    <col min="19" max="19" width="9.5703125" style="27" bestFit="1" customWidth="1"/>
    <col min="20" max="20" width="15" style="27" bestFit="1" customWidth="1"/>
    <col min="21" max="21" width="18.42578125" style="27" customWidth="1"/>
    <col min="22" max="22" width="9.5703125" style="27" bestFit="1" customWidth="1"/>
    <col min="23" max="23" width="15" style="27" bestFit="1" customWidth="1"/>
    <col min="24" max="24" width="18.42578125" style="27" customWidth="1"/>
    <col min="25" max="25" width="9.5703125" style="27" bestFit="1" customWidth="1"/>
    <col min="26" max="26" width="15" style="27" bestFit="1" customWidth="1"/>
    <col min="27" max="27" width="18.42578125" style="27" customWidth="1"/>
    <col min="28" max="16384" width="11.42578125" style="27"/>
  </cols>
  <sheetData>
    <row r="1" spans="1:33" x14ac:dyDescent="0.2">
      <c r="A1" s="138" t="s">
        <v>100</v>
      </c>
      <c r="B1" s="138"/>
      <c r="C1" s="138"/>
      <c r="D1" s="138"/>
      <c r="E1" s="138"/>
    </row>
    <row r="2" spans="1:33" x14ac:dyDescent="0.2">
      <c r="A2" s="68"/>
      <c r="B2" s="135" t="s">
        <v>0</v>
      </c>
      <c r="C2" s="136"/>
      <c r="D2" s="135" t="s">
        <v>62</v>
      </c>
      <c r="E2" s="136"/>
      <c r="F2" s="135" t="s">
        <v>63</v>
      </c>
      <c r="G2" s="136"/>
      <c r="H2" s="135" t="s">
        <v>65</v>
      </c>
      <c r="I2" s="136"/>
      <c r="J2" s="135" t="s">
        <v>66</v>
      </c>
      <c r="K2" s="136"/>
    </row>
    <row r="3" spans="1:33" x14ac:dyDescent="0.2">
      <c r="A3" s="68"/>
      <c r="B3" s="69" t="s">
        <v>74</v>
      </c>
      <c r="C3" s="70" t="s">
        <v>75</v>
      </c>
      <c r="D3" s="69" t="s">
        <v>74</v>
      </c>
      <c r="E3" s="70" t="s">
        <v>75</v>
      </c>
      <c r="F3" s="69" t="s">
        <v>74</v>
      </c>
      <c r="G3" s="70" t="s">
        <v>75</v>
      </c>
      <c r="H3" s="69" t="s">
        <v>74</v>
      </c>
      <c r="I3" s="70" t="s">
        <v>75</v>
      </c>
      <c r="J3" s="69" t="s">
        <v>74</v>
      </c>
      <c r="K3" s="70" t="s">
        <v>75</v>
      </c>
    </row>
    <row r="4" spans="1:33" x14ac:dyDescent="0.2">
      <c r="A4" s="71" t="s">
        <v>159</v>
      </c>
      <c r="B4" s="75">
        <v>0</v>
      </c>
      <c r="C4" s="38">
        <v>13.157952433937547</v>
      </c>
      <c r="D4" s="75">
        <v>0</v>
      </c>
      <c r="E4" s="38">
        <v>7.3101786867808691</v>
      </c>
      <c r="F4" s="75">
        <v>0</v>
      </c>
      <c r="G4" s="38">
        <v>20.730733186155192</v>
      </c>
      <c r="H4" s="75">
        <v>0</v>
      </c>
      <c r="I4" s="38">
        <v>19.542304411277417</v>
      </c>
      <c r="J4" s="75">
        <v>0</v>
      </c>
      <c r="K4" s="38">
        <v>7.2831250165857284</v>
      </c>
    </row>
    <row r="5" spans="1:33" x14ac:dyDescent="0.2">
      <c r="A5" s="72" t="s">
        <v>158</v>
      </c>
      <c r="B5" s="76">
        <v>64.170334519104813</v>
      </c>
      <c r="C5" s="40">
        <v>24.262090209985693</v>
      </c>
      <c r="D5" s="76">
        <v>55.753286933377368</v>
      </c>
      <c r="E5" s="40">
        <v>19.191222540081888</v>
      </c>
      <c r="F5" s="76">
        <v>75.07028699737721</v>
      </c>
      <c r="G5" s="40">
        <v>30.828789050952569</v>
      </c>
      <c r="H5" s="76">
        <v>72.044754337603379</v>
      </c>
      <c r="I5" s="40">
        <v>26.084841477428952</v>
      </c>
      <c r="J5" s="76">
        <v>56.293288750895627</v>
      </c>
      <c r="K5" s="40">
        <v>22.629567709577262</v>
      </c>
    </row>
    <row r="6" spans="1:33" x14ac:dyDescent="0.2">
      <c r="A6" s="72" t="s">
        <v>160</v>
      </c>
      <c r="B6" s="76">
        <v>0</v>
      </c>
      <c r="C6" s="40">
        <v>17.470305468617251</v>
      </c>
      <c r="D6" s="76">
        <v>0</v>
      </c>
      <c r="E6" s="40">
        <v>19.384528706937164</v>
      </c>
      <c r="F6" s="76">
        <v>0</v>
      </c>
      <c r="G6" s="40">
        <v>14.991414608374059</v>
      </c>
      <c r="H6" s="76">
        <v>0</v>
      </c>
      <c r="I6" s="40">
        <v>18.637770461291165</v>
      </c>
      <c r="J6" s="76">
        <v>0</v>
      </c>
      <c r="K6" s="40">
        <v>15.630390361701563</v>
      </c>
    </row>
    <row r="7" spans="1:33" x14ac:dyDescent="0.2">
      <c r="A7" s="72" t="s">
        <v>78</v>
      </c>
      <c r="B7" s="76">
        <v>35.829665480895194</v>
      </c>
      <c r="C7" s="40">
        <v>45.109651887459506</v>
      </c>
      <c r="D7" s="76">
        <v>44.246713066622632</v>
      </c>
      <c r="E7" s="40">
        <v>54.114070066200078</v>
      </c>
      <c r="F7" s="76">
        <v>24.92971300262279</v>
      </c>
      <c r="G7" s="40">
        <v>33.449063154518178</v>
      </c>
      <c r="H7" s="76">
        <v>27.955245662396628</v>
      </c>
      <c r="I7" s="40">
        <v>35.735083650002466</v>
      </c>
      <c r="J7" s="76">
        <v>43.706711249104373</v>
      </c>
      <c r="K7" s="40">
        <v>54.456916912135448</v>
      </c>
    </row>
    <row r="8" spans="1:33" x14ac:dyDescent="0.2">
      <c r="A8" s="67" t="s">
        <v>0</v>
      </c>
      <c r="B8" s="77">
        <v>100</v>
      </c>
      <c r="C8" s="42">
        <v>100</v>
      </c>
      <c r="D8" s="77">
        <v>100</v>
      </c>
      <c r="E8" s="42">
        <v>100</v>
      </c>
      <c r="F8" s="77">
        <v>100</v>
      </c>
      <c r="G8" s="42">
        <v>100</v>
      </c>
      <c r="H8" s="77">
        <v>100</v>
      </c>
      <c r="I8" s="42">
        <v>100</v>
      </c>
      <c r="J8" s="77">
        <v>100</v>
      </c>
      <c r="K8" s="42">
        <v>100</v>
      </c>
    </row>
    <row r="9" spans="1:33" x14ac:dyDescent="0.2">
      <c r="A9" s="137" t="s">
        <v>172</v>
      </c>
      <c r="B9" s="137"/>
      <c r="C9" s="137"/>
      <c r="D9" s="137"/>
      <c r="E9" s="137"/>
      <c r="F9" s="137"/>
      <c r="G9" s="137"/>
      <c r="H9" s="137"/>
      <c r="I9" s="26"/>
      <c r="J9" s="26"/>
      <c r="K9" s="44"/>
      <c r="L9" s="26"/>
      <c r="M9" s="26"/>
      <c r="N9" s="44"/>
      <c r="O9" s="26"/>
      <c r="P9" s="26"/>
      <c r="Q9" s="44"/>
      <c r="R9" s="26"/>
      <c r="S9" s="26"/>
      <c r="T9" s="44"/>
      <c r="U9" s="26"/>
      <c r="V9" s="26"/>
      <c r="W9" s="44"/>
      <c r="X9" s="26"/>
      <c r="Y9" s="26"/>
      <c r="Z9" s="44"/>
      <c r="AA9" s="26"/>
      <c r="AB9" s="26"/>
      <c r="AC9" s="26"/>
      <c r="AD9" s="44"/>
      <c r="AE9" s="26"/>
      <c r="AF9" s="26"/>
      <c r="AG9" s="26"/>
    </row>
    <row r="10" spans="1:33" x14ac:dyDescent="0.2">
      <c r="A10" s="1" t="s">
        <v>173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33" x14ac:dyDescent="0.2">
      <c r="A11" s="45" t="s">
        <v>195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33" x14ac:dyDescent="0.2">
      <c r="F12" s="128"/>
      <c r="I12" s="128"/>
    </row>
    <row r="13" spans="1:33" x14ac:dyDescent="0.2">
      <c r="A13" s="25"/>
    </row>
    <row r="14" spans="1:33" ht="15" x14ac:dyDescent="0.2">
      <c r="A14" s="68"/>
      <c r="B14" s="69" t="s">
        <v>185</v>
      </c>
      <c r="C14" s="70" t="s">
        <v>186</v>
      </c>
      <c r="E14" s="69" t="s">
        <v>187</v>
      </c>
      <c r="F14" s="70" t="s">
        <v>188</v>
      </c>
      <c r="H14" s="69" t="s">
        <v>189</v>
      </c>
      <c r="I14" s="70" t="s">
        <v>190</v>
      </c>
      <c r="K14" s="69" t="s">
        <v>191</v>
      </c>
      <c r="L14" s="70" t="s">
        <v>192</v>
      </c>
      <c r="N14" s="69" t="s">
        <v>193</v>
      </c>
      <c r="O14" s="70" t="s">
        <v>194</v>
      </c>
    </row>
    <row r="15" spans="1:33" x14ac:dyDescent="0.2">
      <c r="A15" s="71" t="s">
        <v>183</v>
      </c>
      <c r="B15" s="37">
        <v>0</v>
      </c>
      <c r="C15" s="5">
        <v>48011</v>
      </c>
      <c r="E15" s="37">
        <v>0</v>
      </c>
      <c r="F15" s="5">
        <v>15051</v>
      </c>
      <c r="H15" s="37">
        <v>0</v>
      </c>
      <c r="I15" s="5">
        <v>32960</v>
      </c>
      <c r="K15" s="37">
        <v>0</v>
      </c>
      <c r="L15" s="5">
        <v>27719</v>
      </c>
      <c r="N15" s="37">
        <v>0</v>
      </c>
      <c r="O15" s="5">
        <v>5489</v>
      </c>
    </row>
    <row r="16" spans="1:33" x14ac:dyDescent="0.2">
      <c r="A16" s="72" t="s">
        <v>184</v>
      </c>
      <c r="B16" s="39">
        <v>234146</v>
      </c>
      <c r="C16" s="7">
        <v>88528</v>
      </c>
      <c r="E16" s="39">
        <v>114791</v>
      </c>
      <c r="F16" s="7">
        <v>39513</v>
      </c>
      <c r="H16" s="39">
        <v>119355</v>
      </c>
      <c r="I16" s="7">
        <v>49015</v>
      </c>
      <c r="K16" s="39">
        <v>102189</v>
      </c>
      <c r="L16" s="7">
        <v>36999</v>
      </c>
      <c r="N16" s="39">
        <v>42426</v>
      </c>
      <c r="O16" s="7">
        <v>17055</v>
      </c>
    </row>
    <row r="17" spans="1:15" x14ac:dyDescent="0.2">
      <c r="A17" s="72" t="s">
        <v>160</v>
      </c>
      <c r="B17" s="39">
        <v>0</v>
      </c>
      <c r="C17" s="7">
        <v>63746</v>
      </c>
      <c r="E17" s="39">
        <v>0</v>
      </c>
      <c r="F17" s="7">
        <v>39911</v>
      </c>
      <c r="H17" s="39">
        <v>0</v>
      </c>
      <c r="I17" s="7">
        <v>23835</v>
      </c>
      <c r="K17" s="39">
        <v>0</v>
      </c>
      <c r="L17" s="7">
        <v>26436</v>
      </c>
      <c r="N17" s="39">
        <v>0</v>
      </c>
      <c r="O17" s="7">
        <v>11780</v>
      </c>
    </row>
    <row r="18" spans="1:15" x14ac:dyDescent="0.2">
      <c r="A18" s="72" t="s">
        <v>78</v>
      </c>
      <c r="B18" s="39">
        <v>130736</v>
      </c>
      <c r="C18" s="7">
        <v>164597</v>
      </c>
      <c r="E18" s="39">
        <v>91100</v>
      </c>
      <c r="F18" s="7">
        <v>111416</v>
      </c>
      <c r="H18" s="39">
        <v>39636</v>
      </c>
      <c r="I18" s="7">
        <v>53181</v>
      </c>
      <c r="K18" s="39">
        <v>39652</v>
      </c>
      <c r="L18" s="7">
        <v>50687</v>
      </c>
      <c r="N18" s="39">
        <v>32940</v>
      </c>
      <c r="O18" s="7">
        <v>41042</v>
      </c>
    </row>
    <row r="19" spans="1:15" x14ac:dyDescent="0.2">
      <c r="A19" s="67" t="s">
        <v>0</v>
      </c>
      <c r="B19" s="41">
        <v>364882</v>
      </c>
      <c r="C19" s="9">
        <v>364882</v>
      </c>
      <c r="E19" s="41">
        <v>205891</v>
      </c>
      <c r="F19" s="9">
        <f>SUM(F15:F18)</f>
        <v>205891</v>
      </c>
      <c r="H19" s="41">
        <f t="shared" ref="H19" si="0">SUM(H15:H18)</f>
        <v>158991</v>
      </c>
      <c r="I19" s="9">
        <f t="shared" ref="I19" si="1">SUM(I15:I18)</f>
        <v>158991</v>
      </c>
      <c r="K19" s="41">
        <f t="shared" ref="K19" si="2">SUM(K15:K18)</f>
        <v>141841</v>
      </c>
      <c r="L19" s="9">
        <f t="shared" ref="L19" si="3">SUM(L15:L18)</f>
        <v>141841</v>
      </c>
      <c r="N19" s="41">
        <f t="shared" ref="N19" si="4">SUM(N15:N18)</f>
        <v>75366</v>
      </c>
      <c r="O19" s="9">
        <f t="shared" ref="O19" si="5">SUM(O15:O18)</f>
        <v>75366</v>
      </c>
    </row>
  </sheetData>
  <mergeCells count="7">
    <mergeCell ref="J2:K2"/>
    <mergeCell ref="A9:H9"/>
    <mergeCell ref="A1:E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26" sqref="A26"/>
    </sheetView>
  </sheetViews>
  <sheetFormatPr baseColWidth="10" defaultRowHeight="12.75" x14ac:dyDescent="0.25"/>
  <cols>
    <col min="1" max="1" width="48.140625" style="26" customWidth="1"/>
    <col min="2" max="16" width="15.7109375" style="26" customWidth="1"/>
    <col min="17" max="16384" width="11.42578125" style="26"/>
  </cols>
  <sheetData>
    <row r="1" spans="1:16" x14ac:dyDescent="0.25">
      <c r="A1" s="81" t="s">
        <v>101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5">
      <c r="E2" s="129"/>
    </row>
    <row r="3" spans="1:16" s="68" customFormat="1" ht="15.75" customHeight="1" x14ac:dyDescent="0.25">
      <c r="A3" s="85"/>
      <c r="B3" s="139" t="s">
        <v>0</v>
      </c>
      <c r="C3" s="139"/>
      <c r="D3" s="139"/>
      <c r="E3" s="139" t="s">
        <v>62</v>
      </c>
      <c r="F3" s="139"/>
      <c r="G3" s="139"/>
      <c r="H3" s="139" t="s">
        <v>63</v>
      </c>
      <c r="I3" s="139"/>
      <c r="J3" s="139"/>
      <c r="K3" s="139" t="s">
        <v>107</v>
      </c>
      <c r="L3" s="139"/>
      <c r="M3" s="139"/>
      <c r="N3" s="139" t="s">
        <v>108</v>
      </c>
      <c r="O3" s="139"/>
      <c r="P3" s="139"/>
    </row>
    <row r="4" spans="1:16" ht="63.75" x14ac:dyDescent="0.25">
      <c r="A4" s="86" t="s">
        <v>79</v>
      </c>
      <c r="B4" s="17" t="s">
        <v>102</v>
      </c>
      <c r="C4" s="17" t="s">
        <v>103</v>
      </c>
      <c r="D4" s="17" t="s">
        <v>116</v>
      </c>
      <c r="E4" s="17" t="s">
        <v>104</v>
      </c>
      <c r="F4" s="17" t="s">
        <v>105</v>
      </c>
      <c r="G4" s="17" t="s">
        <v>106</v>
      </c>
      <c r="H4" s="17" t="s">
        <v>104</v>
      </c>
      <c r="I4" s="17" t="s">
        <v>105</v>
      </c>
      <c r="J4" s="17" t="s">
        <v>106</v>
      </c>
      <c r="K4" s="17" t="s">
        <v>104</v>
      </c>
      <c r="L4" s="17" t="s">
        <v>105</v>
      </c>
      <c r="M4" s="17" t="s">
        <v>106</v>
      </c>
      <c r="N4" s="17" t="s">
        <v>104</v>
      </c>
      <c r="O4" s="17" t="s">
        <v>105</v>
      </c>
      <c r="P4" s="17" t="s">
        <v>106</v>
      </c>
    </row>
    <row r="5" spans="1:16" x14ac:dyDescent="0.25">
      <c r="A5" s="82" t="s">
        <v>3</v>
      </c>
      <c r="B5" s="83">
        <v>234146</v>
      </c>
      <c r="C5" s="83">
        <v>136539</v>
      </c>
      <c r="D5" s="84">
        <v>41.686383709309574</v>
      </c>
      <c r="E5" s="83">
        <v>114791</v>
      </c>
      <c r="F5" s="83">
        <v>54564</v>
      </c>
      <c r="G5" s="84">
        <v>52.466656793651069</v>
      </c>
      <c r="H5" s="83">
        <v>119355</v>
      </c>
      <c r="I5" s="83">
        <v>81975</v>
      </c>
      <c r="J5" s="84">
        <v>31.318336056302627</v>
      </c>
      <c r="K5" s="83">
        <v>102189</v>
      </c>
      <c r="L5" s="83">
        <v>64718</v>
      </c>
      <c r="M5" s="84">
        <v>36.668330250809774</v>
      </c>
      <c r="N5" s="83">
        <v>42426</v>
      </c>
      <c r="O5" s="83">
        <v>22544</v>
      </c>
      <c r="P5" s="84">
        <v>46.862772827982837</v>
      </c>
    </row>
    <row r="6" spans="1:16" x14ac:dyDescent="0.25">
      <c r="A6" s="82" t="s">
        <v>80</v>
      </c>
      <c r="B6" s="83">
        <v>159154</v>
      </c>
      <c r="C6" s="83">
        <v>114303</v>
      </c>
      <c r="D6" s="84">
        <v>28.180881410457797</v>
      </c>
      <c r="E6" s="83">
        <v>73317</v>
      </c>
      <c r="F6" s="83">
        <v>54478</v>
      </c>
      <c r="G6" s="84">
        <v>25.695268491618588</v>
      </c>
      <c r="H6" s="83">
        <v>85837</v>
      </c>
      <c r="I6" s="83">
        <v>59825</v>
      </c>
      <c r="J6" s="84">
        <v>30.303948180854409</v>
      </c>
      <c r="K6" s="83">
        <v>70040</v>
      </c>
      <c r="L6" s="83">
        <v>52314</v>
      </c>
      <c r="M6" s="84">
        <v>25.308395202741291</v>
      </c>
      <c r="N6" s="83">
        <v>28545</v>
      </c>
      <c r="O6" s="83">
        <v>19603</v>
      </c>
      <c r="P6" s="84">
        <v>31.325976528288667</v>
      </c>
    </row>
    <row r="7" spans="1:16" x14ac:dyDescent="0.25">
      <c r="A7" s="82" t="s">
        <v>81</v>
      </c>
      <c r="B7" s="83">
        <v>142701</v>
      </c>
      <c r="C7" s="83">
        <v>94072</v>
      </c>
      <c r="D7" s="84">
        <v>34.077546758607156</v>
      </c>
      <c r="E7" s="83">
        <v>84893</v>
      </c>
      <c r="F7" s="83">
        <v>59872</v>
      </c>
      <c r="G7" s="84">
        <v>29.473572614938806</v>
      </c>
      <c r="H7" s="83">
        <v>57808</v>
      </c>
      <c r="I7" s="83">
        <v>34200</v>
      </c>
      <c r="J7" s="84">
        <v>40.838638250761143</v>
      </c>
      <c r="K7" s="83">
        <v>53228</v>
      </c>
      <c r="L7" s="83">
        <v>32113</v>
      </c>
      <c r="M7" s="84">
        <v>39.66897121815586</v>
      </c>
      <c r="N7" s="83">
        <v>30281</v>
      </c>
      <c r="O7" s="83">
        <v>21233</v>
      </c>
      <c r="P7" s="84">
        <v>29.880122849311448</v>
      </c>
    </row>
    <row r="8" spans="1:16" x14ac:dyDescent="0.25">
      <c r="A8" s="82" t="s">
        <v>82</v>
      </c>
      <c r="B8" s="83">
        <v>137667</v>
      </c>
      <c r="C8" s="83">
        <v>102817</v>
      </c>
      <c r="D8" s="84">
        <v>25.314708681092782</v>
      </c>
      <c r="E8" s="83">
        <v>86427</v>
      </c>
      <c r="F8" s="83">
        <v>64109</v>
      </c>
      <c r="G8" s="84">
        <v>25.822948847003829</v>
      </c>
      <c r="H8" s="83">
        <v>51240</v>
      </c>
      <c r="I8" s="83">
        <v>38708</v>
      </c>
      <c r="J8" s="84">
        <v>24.457455113192818</v>
      </c>
      <c r="K8" s="83">
        <v>50912</v>
      </c>
      <c r="L8" s="83">
        <v>37787</v>
      </c>
      <c r="M8" s="84">
        <v>25.779776869893148</v>
      </c>
      <c r="N8" s="83">
        <v>29645</v>
      </c>
      <c r="O8" s="83">
        <v>22145</v>
      </c>
      <c r="P8" s="84">
        <v>25.299375948726599</v>
      </c>
    </row>
    <row r="9" spans="1:16" x14ac:dyDescent="0.25">
      <c r="A9" s="82" t="s">
        <v>99</v>
      </c>
      <c r="B9" s="83">
        <v>109938</v>
      </c>
      <c r="C9" s="83">
        <v>69928</v>
      </c>
      <c r="D9" s="84">
        <v>36.393239826083793</v>
      </c>
      <c r="E9" s="83">
        <v>75083</v>
      </c>
      <c r="F9" s="83">
        <v>50375</v>
      </c>
      <c r="G9" s="84">
        <v>32.907582275614985</v>
      </c>
      <c r="H9" s="83">
        <v>34855</v>
      </c>
      <c r="I9" s="83">
        <v>19553</v>
      </c>
      <c r="J9" s="84">
        <v>43.901879213886097</v>
      </c>
      <c r="K9" s="83">
        <v>36864</v>
      </c>
      <c r="L9" s="83">
        <v>22305</v>
      </c>
      <c r="M9" s="84">
        <v>39.493815104166664</v>
      </c>
      <c r="N9" s="83">
        <v>25811</v>
      </c>
      <c r="O9" s="83">
        <v>17058</v>
      </c>
      <c r="P9" s="84">
        <v>33.911898027972569</v>
      </c>
    </row>
    <row r="10" spans="1:16" x14ac:dyDescent="0.25">
      <c r="A10" s="82" t="s">
        <v>83</v>
      </c>
      <c r="B10" s="83">
        <v>161229</v>
      </c>
      <c r="C10" s="83">
        <v>131179</v>
      </c>
      <c r="D10" s="84">
        <v>18.638086200373383</v>
      </c>
      <c r="E10" s="83">
        <v>98838</v>
      </c>
      <c r="F10" s="83">
        <v>80105</v>
      </c>
      <c r="G10" s="84">
        <v>18.953236609401241</v>
      </c>
      <c r="H10" s="83">
        <v>62391</v>
      </c>
      <c r="I10" s="83">
        <v>51074</v>
      </c>
      <c r="J10" s="84">
        <v>18.138834126716993</v>
      </c>
      <c r="K10" s="83">
        <v>59173</v>
      </c>
      <c r="L10" s="83">
        <v>47302</v>
      </c>
      <c r="M10" s="84">
        <v>20.061514542105353</v>
      </c>
      <c r="N10" s="83">
        <v>35380</v>
      </c>
      <c r="O10" s="83">
        <v>29175</v>
      </c>
      <c r="P10" s="84">
        <v>17.538157150932729</v>
      </c>
    </row>
    <row r="11" spans="1:16" x14ac:dyDescent="0.25">
      <c r="A11" s="82" t="s">
        <v>114</v>
      </c>
      <c r="B11" s="83">
        <v>32413</v>
      </c>
      <c r="C11" s="83">
        <v>15769</v>
      </c>
      <c r="D11" s="84">
        <v>51.349767068768706</v>
      </c>
      <c r="E11" s="83">
        <v>5845</v>
      </c>
      <c r="F11" s="83">
        <v>2166</v>
      </c>
      <c r="G11" s="84">
        <v>62.942686056458513</v>
      </c>
      <c r="H11" s="83">
        <v>26568</v>
      </c>
      <c r="I11" s="83">
        <v>13603</v>
      </c>
      <c r="J11" s="84">
        <v>48.79930743751882</v>
      </c>
      <c r="K11" s="83">
        <v>13234</v>
      </c>
      <c r="L11" s="83">
        <v>5676</v>
      </c>
      <c r="M11" s="84">
        <v>57.110473024029019</v>
      </c>
      <c r="N11" s="83">
        <v>6553</v>
      </c>
      <c r="O11" s="83">
        <v>3534</v>
      </c>
      <c r="P11" s="84">
        <v>46.070502060125136</v>
      </c>
    </row>
    <row r="12" spans="1:16" x14ac:dyDescent="0.25">
      <c r="A12" s="82" t="s">
        <v>115</v>
      </c>
      <c r="B12" s="83">
        <v>19765</v>
      </c>
      <c r="C12" s="83">
        <v>7433</v>
      </c>
      <c r="D12" s="84">
        <v>62.393119150012652</v>
      </c>
      <c r="E12" s="83">
        <v>3081</v>
      </c>
      <c r="F12" s="83">
        <v>991</v>
      </c>
      <c r="G12" s="84">
        <v>67.835118468029862</v>
      </c>
      <c r="H12" s="83">
        <v>16684</v>
      </c>
      <c r="I12" s="83">
        <v>6442</v>
      </c>
      <c r="J12" s="84">
        <v>61.388156317429875</v>
      </c>
      <c r="K12" s="83">
        <v>8212</v>
      </c>
      <c r="L12" s="83">
        <v>2673</v>
      </c>
      <c r="M12" s="84">
        <v>67.450073063809057</v>
      </c>
      <c r="N12" s="83">
        <v>3822</v>
      </c>
      <c r="O12" s="83">
        <v>1621</v>
      </c>
      <c r="P12" s="84">
        <v>57.587650444793304</v>
      </c>
    </row>
    <row r="13" spans="1:16" x14ac:dyDescent="0.25">
      <c r="A13" s="82" t="s">
        <v>86</v>
      </c>
      <c r="B13" s="83">
        <v>523</v>
      </c>
      <c r="C13" s="83">
        <v>402</v>
      </c>
      <c r="D13" s="84">
        <v>23.135755258126196</v>
      </c>
      <c r="E13" s="83">
        <v>466</v>
      </c>
      <c r="F13" s="83">
        <v>356</v>
      </c>
      <c r="G13" s="84">
        <v>23.605150214592275</v>
      </c>
      <c r="H13" s="83">
        <v>57</v>
      </c>
      <c r="I13" s="83">
        <v>46</v>
      </c>
      <c r="J13" s="84">
        <v>19.298245614035089</v>
      </c>
      <c r="K13" s="83">
        <v>198</v>
      </c>
      <c r="L13" s="83">
        <v>145</v>
      </c>
      <c r="M13" s="84">
        <v>26.767676767676768</v>
      </c>
      <c r="N13" s="83">
        <v>103</v>
      </c>
      <c r="O13" s="83">
        <v>83</v>
      </c>
      <c r="P13" s="84">
        <v>19.417475728155338</v>
      </c>
    </row>
    <row r="14" spans="1:16" x14ac:dyDescent="0.25">
      <c r="A14" s="82" t="s">
        <v>87</v>
      </c>
      <c r="B14" s="83">
        <v>11890</v>
      </c>
      <c r="C14" s="83">
        <v>9808</v>
      </c>
      <c r="D14" s="84">
        <v>17.510513036164845</v>
      </c>
      <c r="E14" s="83">
        <v>9182</v>
      </c>
      <c r="F14" s="83">
        <v>7634</v>
      </c>
      <c r="G14" s="84">
        <v>16.859072097582224</v>
      </c>
      <c r="H14" s="83">
        <v>2708</v>
      </c>
      <c r="I14" s="83">
        <v>2174</v>
      </c>
      <c r="J14" s="84">
        <v>19.719350073855242</v>
      </c>
      <c r="K14" s="83">
        <v>4024</v>
      </c>
      <c r="L14" s="83">
        <v>3305</v>
      </c>
      <c r="M14" s="84">
        <v>17.867793240556662</v>
      </c>
      <c r="N14" s="83">
        <v>2713</v>
      </c>
      <c r="O14" s="83">
        <v>2204</v>
      </c>
      <c r="P14" s="84">
        <v>18.761518614080355</v>
      </c>
    </row>
    <row r="15" spans="1:16" x14ac:dyDescent="0.25">
      <c r="A15" s="82" t="s">
        <v>88</v>
      </c>
      <c r="B15" s="83">
        <v>4384</v>
      </c>
      <c r="C15" s="83">
        <v>3551</v>
      </c>
      <c r="D15" s="84">
        <v>19.000912408759124</v>
      </c>
      <c r="E15" s="83">
        <v>2522</v>
      </c>
      <c r="F15" s="83">
        <v>2048</v>
      </c>
      <c r="G15" s="84">
        <v>18.79460745440127</v>
      </c>
      <c r="H15" s="83">
        <v>1862</v>
      </c>
      <c r="I15" s="83">
        <v>1503</v>
      </c>
      <c r="J15" s="84">
        <v>19.280343716433944</v>
      </c>
      <c r="K15" s="83">
        <v>1623</v>
      </c>
      <c r="L15" s="83">
        <v>1302</v>
      </c>
      <c r="M15" s="84">
        <v>19.778188539741219</v>
      </c>
      <c r="N15" s="83">
        <v>923</v>
      </c>
      <c r="O15" s="83">
        <v>744</v>
      </c>
      <c r="P15" s="84">
        <v>19.393282773564465</v>
      </c>
    </row>
    <row r="16" spans="1:16" x14ac:dyDescent="0.25">
      <c r="A16" s="82" t="s">
        <v>89</v>
      </c>
      <c r="B16" s="83">
        <v>2633</v>
      </c>
      <c r="C16" s="83">
        <v>2035</v>
      </c>
      <c r="D16" s="84">
        <v>22.711735662742118</v>
      </c>
      <c r="E16" s="83">
        <v>2065</v>
      </c>
      <c r="F16" s="83">
        <v>1639</v>
      </c>
      <c r="G16" s="84">
        <v>20.62953995157385</v>
      </c>
      <c r="H16" s="83">
        <v>568</v>
      </c>
      <c r="I16" s="83">
        <v>396</v>
      </c>
      <c r="J16" s="84">
        <v>30.281690140845072</v>
      </c>
      <c r="K16" s="83">
        <v>936</v>
      </c>
      <c r="L16" s="83">
        <v>743</v>
      </c>
      <c r="M16" s="84">
        <v>20.619658119658119</v>
      </c>
      <c r="N16" s="83">
        <v>582</v>
      </c>
      <c r="O16" s="83">
        <v>437</v>
      </c>
      <c r="P16" s="84">
        <v>24.914089347079038</v>
      </c>
    </row>
    <row r="17" spans="1:16" x14ac:dyDescent="0.25">
      <c r="A17" s="82" t="s">
        <v>61</v>
      </c>
      <c r="B17" s="83">
        <v>1683</v>
      </c>
      <c r="C17" s="83">
        <v>1318</v>
      </c>
      <c r="D17" s="84">
        <v>21.687462863933451</v>
      </c>
      <c r="E17" s="83">
        <v>1012</v>
      </c>
      <c r="F17" s="83">
        <v>779</v>
      </c>
      <c r="G17" s="84">
        <v>23.023715415019762</v>
      </c>
      <c r="H17" s="83">
        <v>671</v>
      </c>
      <c r="I17" s="83">
        <v>539</v>
      </c>
      <c r="J17" s="84">
        <v>19.672131147540984</v>
      </c>
      <c r="K17" s="83">
        <v>732</v>
      </c>
      <c r="L17" s="83">
        <v>553</v>
      </c>
      <c r="M17" s="84">
        <v>24.453551912568305</v>
      </c>
      <c r="N17" s="83">
        <v>300</v>
      </c>
      <c r="O17" s="83">
        <v>232</v>
      </c>
      <c r="P17" s="84">
        <v>22.666666666666668</v>
      </c>
    </row>
    <row r="18" spans="1:16" x14ac:dyDescent="0.25">
      <c r="A18" s="82" t="s">
        <v>90</v>
      </c>
      <c r="B18" s="83">
        <v>2531</v>
      </c>
      <c r="C18" s="83">
        <v>2098</v>
      </c>
      <c r="D18" s="84">
        <v>17.107862504938758</v>
      </c>
      <c r="E18" s="83">
        <v>1894</v>
      </c>
      <c r="F18" s="83">
        <v>1580</v>
      </c>
      <c r="G18" s="84">
        <v>16.578669482576558</v>
      </c>
      <c r="H18" s="83">
        <v>637</v>
      </c>
      <c r="I18" s="83">
        <v>518</v>
      </c>
      <c r="J18" s="84">
        <v>18.681318681318682</v>
      </c>
      <c r="K18" s="83">
        <v>866</v>
      </c>
      <c r="L18" s="83">
        <v>709</v>
      </c>
      <c r="M18" s="84">
        <v>18.12933025404157</v>
      </c>
      <c r="N18" s="83">
        <v>593</v>
      </c>
      <c r="O18" s="83">
        <v>481</v>
      </c>
      <c r="P18" s="84">
        <v>18.887015177065766</v>
      </c>
    </row>
    <row r="19" spans="1:16" x14ac:dyDescent="0.25">
      <c r="A19" s="82" t="s">
        <v>91</v>
      </c>
      <c r="B19" s="83">
        <v>119</v>
      </c>
      <c r="C19" s="83">
        <v>107</v>
      </c>
      <c r="D19" s="84">
        <v>10.084033613445378</v>
      </c>
      <c r="E19" s="83">
        <v>75</v>
      </c>
      <c r="F19" s="83">
        <v>67</v>
      </c>
      <c r="G19" s="84">
        <v>10.666666666666666</v>
      </c>
      <c r="H19" s="83">
        <v>44</v>
      </c>
      <c r="I19" s="83">
        <v>40</v>
      </c>
      <c r="J19" s="84">
        <v>9.0909090909090917</v>
      </c>
      <c r="K19" s="83">
        <v>41</v>
      </c>
      <c r="L19" s="83">
        <v>37</v>
      </c>
      <c r="M19" s="84">
        <v>9.7560975609756095</v>
      </c>
      <c r="N19" s="83">
        <v>25</v>
      </c>
      <c r="O19" s="83">
        <v>23</v>
      </c>
      <c r="P19" s="84">
        <v>8</v>
      </c>
    </row>
    <row r="20" spans="1:16" x14ac:dyDescent="0.25">
      <c r="A20" s="82" t="s">
        <v>92</v>
      </c>
      <c r="B20" s="83">
        <v>72598</v>
      </c>
      <c r="C20" s="83">
        <v>37807</v>
      </c>
      <c r="D20" s="84">
        <v>47.922807790848232</v>
      </c>
      <c r="E20" s="83">
        <v>57247</v>
      </c>
      <c r="F20" s="83">
        <v>30563</v>
      </c>
      <c r="G20" s="84">
        <v>46.612049539713873</v>
      </c>
      <c r="H20" s="83">
        <v>15351</v>
      </c>
      <c r="I20" s="83">
        <v>7244</v>
      </c>
      <c r="J20" s="84">
        <v>52.810891798579895</v>
      </c>
      <c r="K20" s="83">
        <v>22827</v>
      </c>
      <c r="L20" s="83">
        <v>11809</v>
      </c>
      <c r="M20" s="84">
        <v>48.267402637227846</v>
      </c>
      <c r="N20" s="83">
        <v>18055</v>
      </c>
      <c r="O20" s="83">
        <v>9449</v>
      </c>
      <c r="P20" s="84">
        <v>47.665466629742454</v>
      </c>
    </row>
    <row r="21" spans="1:16" x14ac:dyDescent="0.25">
      <c r="A21" s="82" t="s">
        <v>93</v>
      </c>
      <c r="B21" s="83">
        <v>889</v>
      </c>
      <c r="C21" s="83">
        <v>399</v>
      </c>
      <c r="D21" s="84">
        <v>55.118110236220474</v>
      </c>
      <c r="E21" s="83">
        <v>650</v>
      </c>
      <c r="F21" s="83">
        <v>305</v>
      </c>
      <c r="G21" s="84">
        <v>53.07692307692308</v>
      </c>
      <c r="H21" s="83">
        <v>239</v>
      </c>
      <c r="I21" s="83">
        <v>94</v>
      </c>
      <c r="J21" s="84">
        <v>60.669456066945607</v>
      </c>
      <c r="K21" s="83">
        <v>237</v>
      </c>
      <c r="L21" s="83">
        <v>96</v>
      </c>
      <c r="M21" s="84">
        <v>59.493670886075947</v>
      </c>
      <c r="N21" s="83">
        <v>278</v>
      </c>
      <c r="O21" s="83">
        <v>139</v>
      </c>
      <c r="P21" s="84">
        <v>50</v>
      </c>
    </row>
    <row r="22" spans="1:16" x14ac:dyDescent="0.25">
      <c r="A22" s="82" t="s">
        <v>94</v>
      </c>
      <c r="B22" s="83">
        <v>224</v>
      </c>
      <c r="C22" s="83">
        <v>119</v>
      </c>
      <c r="D22" s="84">
        <v>46.875</v>
      </c>
      <c r="E22" s="83">
        <v>171</v>
      </c>
      <c r="F22" s="83">
        <v>94</v>
      </c>
      <c r="G22" s="84">
        <v>45.029239766081872</v>
      </c>
      <c r="H22" s="83">
        <v>53</v>
      </c>
      <c r="I22" s="83">
        <v>25</v>
      </c>
      <c r="J22" s="84">
        <v>52.830188679245282</v>
      </c>
      <c r="K22" s="83">
        <v>68</v>
      </c>
      <c r="L22" s="83">
        <v>34</v>
      </c>
      <c r="M22" s="84">
        <v>50</v>
      </c>
      <c r="N22" s="83">
        <v>55</v>
      </c>
      <c r="O22" s="83">
        <v>23</v>
      </c>
      <c r="P22" s="84">
        <v>58.18181818181818</v>
      </c>
    </row>
    <row r="23" spans="1:16" x14ac:dyDescent="0.25">
      <c r="A23" s="82" t="s">
        <v>95</v>
      </c>
      <c r="B23" s="83">
        <v>33</v>
      </c>
      <c r="C23" s="83">
        <v>22</v>
      </c>
      <c r="D23" s="84">
        <v>33.333333333333336</v>
      </c>
      <c r="E23" s="83">
        <v>26</v>
      </c>
      <c r="F23" s="83">
        <v>17</v>
      </c>
      <c r="G23" s="84">
        <v>34.615384615384613</v>
      </c>
      <c r="H23" s="83">
        <v>7</v>
      </c>
      <c r="I23" s="83">
        <v>5</v>
      </c>
      <c r="J23" s="84">
        <v>28.571428571428573</v>
      </c>
      <c r="K23" s="83">
        <v>17</v>
      </c>
      <c r="L23" s="83">
        <v>12</v>
      </c>
      <c r="M23" s="84">
        <v>29.411764705882351</v>
      </c>
      <c r="N23" s="83">
        <v>3</v>
      </c>
      <c r="O23" s="83">
        <v>3</v>
      </c>
      <c r="P23" s="84">
        <v>0</v>
      </c>
    </row>
    <row r="25" spans="1:16" x14ac:dyDescent="0.25">
      <c r="A25" s="1" t="s">
        <v>64</v>
      </c>
    </row>
    <row r="26" spans="1:16" x14ac:dyDescent="0.25">
      <c r="A26" s="1" t="s">
        <v>173</v>
      </c>
      <c r="B26" s="80"/>
      <c r="C26" s="80"/>
      <c r="D26" s="3"/>
      <c r="E26" s="80"/>
      <c r="F26" s="80"/>
      <c r="G26" s="3"/>
      <c r="H26" s="80"/>
      <c r="I26" s="80"/>
      <c r="J26" s="3"/>
      <c r="K26" s="80"/>
      <c r="L26" s="80"/>
      <c r="M26" s="3"/>
      <c r="N26" s="80"/>
      <c r="O26" s="80"/>
      <c r="P26" s="3"/>
    </row>
    <row r="27" spans="1:16" x14ac:dyDescent="0.25">
      <c r="A27" s="45" t="s">
        <v>195</v>
      </c>
      <c r="B27" s="3"/>
      <c r="C27" s="3"/>
      <c r="E27" s="3"/>
      <c r="F27" s="3"/>
      <c r="H27" s="3"/>
      <c r="I27" s="3"/>
      <c r="K27" s="3"/>
      <c r="L27" s="3"/>
      <c r="N27" s="3"/>
      <c r="O27" s="3"/>
    </row>
  </sheetData>
  <mergeCells count="5">
    <mergeCell ref="H3:J3"/>
    <mergeCell ref="B3:D3"/>
    <mergeCell ref="K3:M3"/>
    <mergeCell ref="N3:P3"/>
    <mergeCell ref="E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24" sqref="M24"/>
    </sheetView>
  </sheetViews>
  <sheetFormatPr baseColWidth="10" defaultRowHeight="12.75" x14ac:dyDescent="0.2"/>
  <cols>
    <col min="1" max="1" width="16.42578125" style="27" customWidth="1"/>
    <col min="2" max="27" width="10.7109375" style="27" customWidth="1"/>
    <col min="28" max="16384" width="11.42578125" style="27"/>
  </cols>
  <sheetData>
    <row r="1" spans="1:37" x14ac:dyDescent="0.2">
      <c r="A1" s="25" t="s">
        <v>121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26"/>
      <c r="AC1" s="26"/>
      <c r="AD1" s="58"/>
      <c r="AE1" s="26"/>
      <c r="AF1" s="26"/>
      <c r="AG1" s="26"/>
      <c r="AH1" s="58"/>
      <c r="AI1" s="26"/>
      <c r="AJ1" s="26"/>
      <c r="AK1" s="26"/>
    </row>
    <row r="3" spans="1:37" ht="12.75" customHeight="1" x14ac:dyDescent="0.2">
      <c r="B3" s="140" t="s">
        <v>0</v>
      </c>
      <c r="C3" s="142"/>
      <c r="D3" s="140" t="s">
        <v>62</v>
      </c>
      <c r="E3" s="141"/>
      <c r="F3" s="142"/>
      <c r="G3" s="140" t="s">
        <v>63</v>
      </c>
      <c r="H3" s="141"/>
      <c r="I3" s="142"/>
      <c r="J3" s="140" t="s">
        <v>65</v>
      </c>
      <c r="K3" s="141"/>
      <c r="L3" s="142"/>
      <c r="M3" s="140" t="s">
        <v>66</v>
      </c>
      <c r="N3" s="141"/>
      <c r="O3" s="142"/>
      <c r="P3" s="140" t="s">
        <v>124</v>
      </c>
      <c r="Q3" s="141"/>
      <c r="R3" s="142"/>
      <c r="S3" s="140" t="s">
        <v>125</v>
      </c>
      <c r="T3" s="141"/>
      <c r="U3" s="142"/>
      <c r="V3" s="140" t="s">
        <v>126</v>
      </c>
      <c r="W3" s="141"/>
      <c r="X3" s="142"/>
      <c r="Y3" s="140" t="s">
        <v>127</v>
      </c>
      <c r="Z3" s="141"/>
      <c r="AA3" s="142"/>
    </row>
    <row r="4" spans="1:37" ht="25.5" x14ac:dyDescent="0.2">
      <c r="B4" s="87" t="s">
        <v>58</v>
      </c>
      <c r="C4" s="89" t="s">
        <v>120</v>
      </c>
      <c r="D4" s="87" t="s">
        <v>58</v>
      </c>
      <c r="E4" s="89" t="s">
        <v>120</v>
      </c>
      <c r="F4" s="88" t="s">
        <v>119</v>
      </c>
      <c r="G4" s="87" t="s">
        <v>58</v>
      </c>
      <c r="H4" s="89" t="s">
        <v>120</v>
      </c>
      <c r="I4" s="88" t="s">
        <v>119</v>
      </c>
      <c r="J4" s="87" t="s">
        <v>58</v>
      </c>
      <c r="K4" s="89" t="s">
        <v>120</v>
      </c>
      <c r="L4" s="88" t="s">
        <v>119</v>
      </c>
      <c r="M4" s="87" t="s">
        <v>58</v>
      </c>
      <c r="N4" s="89" t="s">
        <v>120</v>
      </c>
      <c r="O4" s="88" t="s">
        <v>119</v>
      </c>
      <c r="P4" s="87" t="s">
        <v>58</v>
      </c>
      <c r="Q4" s="89" t="s">
        <v>120</v>
      </c>
      <c r="R4" s="88" t="s">
        <v>119</v>
      </c>
      <c r="S4" s="87" t="s">
        <v>58</v>
      </c>
      <c r="T4" s="89" t="s">
        <v>120</v>
      </c>
      <c r="U4" s="88" t="s">
        <v>119</v>
      </c>
      <c r="V4" s="87" t="s">
        <v>58</v>
      </c>
      <c r="W4" s="89" t="s">
        <v>120</v>
      </c>
      <c r="X4" s="88" t="s">
        <v>119</v>
      </c>
      <c r="Y4" s="87" t="s">
        <v>58</v>
      </c>
      <c r="Z4" s="89" t="s">
        <v>120</v>
      </c>
      <c r="AA4" s="88" t="s">
        <v>119</v>
      </c>
    </row>
    <row r="5" spans="1:37" ht="38.25" x14ac:dyDescent="0.2">
      <c r="A5" s="95" t="s">
        <v>117</v>
      </c>
      <c r="B5" s="37">
        <v>222178</v>
      </c>
      <c r="C5" s="32">
        <f>100*B5/$B$9</f>
        <v>60.89037003743676</v>
      </c>
      <c r="D5" s="37">
        <f>B5-G5</f>
        <v>128602</v>
      </c>
      <c r="E5" s="32">
        <f>100*D5/$D$9</f>
        <v>62.461205200810134</v>
      </c>
      <c r="F5" s="38">
        <f>100*D5/B5</f>
        <v>57.882418601301659</v>
      </c>
      <c r="G5" s="37">
        <f>G9-G6-G7-G8</f>
        <v>93576</v>
      </c>
      <c r="H5" s="32">
        <f>100*G5/$G$9</f>
        <v>58.856161669528461</v>
      </c>
      <c r="I5" s="38">
        <f>100*G5/B5</f>
        <v>42.117581398698341</v>
      </c>
      <c r="J5" s="37">
        <f>J9-J6-J7-J8</f>
        <v>74927</v>
      </c>
      <c r="K5" s="32">
        <f>100*J5/$J$9</f>
        <v>52.824641676243118</v>
      </c>
      <c r="L5" s="38">
        <f>100*J5/B5</f>
        <v>33.723861048348624</v>
      </c>
      <c r="M5" s="37">
        <f>M9-M6-M7-M8</f>
        <v>52301</v>
      </c>
      <c r="N5" s="32">
        <f>100*M5/$M$9</f>
        <v>69.396014117771941</v>
      </c>
      <c r="O5" s="38">
        <f>100*M5/$B5</f>
        <v>23.540134486762867</v>
      </c>
      <c r="P5" s="37">
        <f>P9-P6-P7-P8</f>
        <v>40927</v>
      </c>
      <c r="Q5" s="32">
        <f>100*P5/$P$9</f>
        <v>55.036038943574844</v>
      </c>
      <c r="R5" s="38">
        <f>100*P5/$B5</f>
        <v>18.420815742332724</v>
      </c>
      <c r="S5" s="37">
        <f>S9-S6-S7-S8</f>
        <v>31802</v>
      </c>
      <c r="T5" s="32">
        <f>100*S5/$S$9</f>
        <v>69.386686448628723</v>
      </c>
      <c r="U5" s="38">
        <f>100*S5/$B5</f>
        <v>14.313748435938752</v>
      </c>
      <c r="V5" s="37">
        <f>V9-V6-V7-V8</f>
        <v>34000</v>
      </c>
      <c r="W5" s="32">
        <f>100*V5/$V$9</f>
        <v>50.387539457889353</v>
      </c>
      <c r="X5" s="38">
        <f>100*V5/$B5</f>
        <v>15.303045306015898</v>
      </c>
      <c r="Y5" s="37">
        <f>Y9-Y6-Y7-Y8</f>
        <v>20499</v>
      </c>
      <c r="Z5" s="32">
        <f>100*Y5/$Y$9</f>
        <v>69.410489960383302</v>
      </c>
      <c r="AA5" s="38">
        <f>100*Y5/$B5</f>
        <v>9.2263860508241144</v>
      </c>
    </row>
    <row r="6" spans="1:37" ht="25.5" x14ac:dyDescent="0.2">
      <c r="A6" s="96" t="s">
        <v>76</v>
      </c>
      <c r="B6" s="39">
        <v>48011</v>
      </c>
      <c r="C6" s="33">
        <f t="shared" ref="C6:C9" si="0">100*B6/$B$9</f>
        <v>13.157952433937547</v>
      </c>
      <c r="D6" s="39">
        <f t="shared" ref="D6:D8" si="1">B6-G6</f>
        <v>15051</v>
      </c>
      <c r="E6" s="33">
        <f t="shared" ref="E6:E9" si="2">100*D6/$D$9</f>
        <v>7.3101786867808691</v>
      </c>
      <c r="F6" s="40">
        <f t="shared" ref="F6:F9" si="3">100*D6/B6</f>
        <v>31.349065839078545</v>
      </c>
      <c r="G6" s="39">
        <v>32960</v>
      </c>
      <c r="H6" s="33">
        <f t="shared" ref="H6:H9" si="4">100*G6/$G$9</f>
        <v>20.730733186155192</v>
      </c>
      <c r="I6" s="40">
        <f t="shared" ref="I6:I9" si="5">100*G6/B6</f>
        <v>68.650934160921452</v>
      </c>
      <c r="J6" s="39">
        <v>27719</v>
      </c>
      <c r="K6" s="33">
        <f t="shared" ref="K6:K9" si="6">100*J6/$J$9</f>
        <v>19.542304411277417</v>
      </c>
      <c r="L6" s="40">
        <f t="shared" ref="L6:L9" si="7">100*J6/B6</f>
        <v>57.734685801170563</v>
      </c>
      <c r="M6" s="39">
        <v>5489</v>
      </c>
      <c r="N6" s="33">
        <f t="shared" ref="N6:N9" si="8">100*M6/$M$9</f>
        <v>7.2831250165857284</v>
      </c>
      <c r="O6" s="40">
        <f t="shared" ref="O6:O8" si="9">100*M6/$B6</f>
        <v>11.432796650767532</v>
      </c>
      <c r="P6" s="39">
        <v>8612</v>
      </c>
      <c r="Q6" s="33">
        <f t="shared" ref="Q6:Q9" si="10">100*P6/$P$9</f>
        <v>11.58087246517132</v>
      </c>
      <c r="R6" s="40">
        <f t="shared" ref="R6:R9" si="11">100*P6/$B6</f>
        <v>17.937555976755327</v>
      </c>
      <c r="S6" s="39">
        <v>1805</v>
      </c>
      <c r="T6" s="33">
        <f t="shared" ref="T6:T9" si="12">100*S6/$S$9</f>
        <v>3.9382104597124341</v>
      </c>
      <c r="U6" s="40">
        <f t="shared" ref="U6:U9" si="13">100*S6/$B6</f>
        <v>3.7595551019558018</v>
      </c>
      <c r="V6" s="39">
        <v>19107</v>
      </c>
      <c r="W6" s="33">
        <f t="shared" ref="W6:W9" si="14">100*V6/$V$9</f>
        <v>28.316315188879173</v>
      </c>
      <c r="X6" s="40">
        <f t="shared" ref="X6:X9" si="15">100*V6/$B6</f>
        <v>39.797129824415236</v>
      </c>
      <c r="Y6" s="39">
        <v>3684</v>
      </c>
      <c r="Z6" s="33">
        <f t="shared" ref="Z6:Z9" si="16">100*Y6/$Y$9</f>
        <v>12.474181424169574</v>
      </c>
      <c r="AA6" s="40">
        <f t="shared" ref="AA6:AA9" si="17">100*Y6/$B6</f>
        <v>7.6732415488117303</v>
      </c>
    </row>
    <row r="7" spans="1:37" ht="25.5" x14ac:dyDescent="0.2">
      <c r="A7" s="96" t="s">
        <v>77</v>
      </c>
      <c r="B7" s="39">
        <v>63746</v>
      </c>
      <c r="C7" s="33">
        <f t="shared" si="0"/>
        <v>17.470305468617251</v>
      </c>
      <c r="D7" s="39">
        <f t="shared" si="1"/>
        <v>39911</v>
      </c>
      <c r="E7" s="33">
        <f t="shared" si="2"/>
        <v>19.384528706937164</v>
      </c>
      <c r="F7" s="40">
        <f t="shared" si="3"/>
        <v>62.609418630188564</v>
      </c>
      <c r="G7" s="39">
        <v>23835</v>
      </c>
      <c r="H7" s="33">
        <f t="shared" si="4"/>
        <v>14.991414608374059</v>
      </c>
      <c r="I7" s="40">
        <f t="shared" si="5"/>
        <v>37.390581369811436</v>
      </c>
      <c r="J7" s="39">
        <v>26436</v>
      </c>
      <c r="K7" s="33">
        <f t="shared" si="6"/>
        <v>18.637770461291165</v>
      </c>
      <c r="L7" s="40">
        <f t="shared" si="7"/>
        <v>41.470837385875193</v>
      </c>
      <c r="M7" s="39">
        <v>11780</v>
      </c>
      <c r="N7" s="33">
        <f t="shared" si="8"/>
        <v>15.630390361701563</v>
      </c>
      <c r="O7" s="40">
        <f t="shared" si="9"/>
        <v>18.479590876290278</v>
      </c>
      <c r="P7" s="39">
        <v>16126</v>
      </c>
      <c r="Q7" s="33">
        <f t="shared" si="10"/>
        <v>21.685224033134311</v>
      </c>
      <c r="R7" s="40">
        <f t="shared" si="11"/>
        <v>25.2972735544191</v>
      </c>
      <c r="S7" s="39">
        <v>7732</v>
      </c>
      <c r="T7" s="33">
        <f t="shared" si="12"/>
        <v>16.869940872297253</v>
      </c>
      <c r="U7" s="40">
        <f t="shared" si="13"/>
        <v>12.129388510651649</v>
      </c>
      <c r="V7" s="39">
        <v>10310</v>
      </c>
      <c r="W7" s="33">
        <f t="shared" si="14"/>
        <v>15.279280347377625</v>
      </c>
      <c r="X7" s="40">
        <f t="shared" si="15"/>
        <v>16.173563831456093</v>
      </c>
      <c r="Y7" s="39">
        <v>4048</v>
      </c>
      <c r="Z7" s="33">
        <f t="shared" si="16"/>
        <v>13.706700978566349</v>
      </c>
      <c r="AA7" s="40">
        <f t="shared" si="17"/>
        <v>6.3502023656386282</v>
      </c>
    </row>
    <row r="8" spans="1:37" ht="38.25" x14ac:dyDescent="0.2">
      <c r="A8" s="97" t="s">
        <v>118</v>
      </c>
      <c r="B8" s="41">
        <v>30947</v>
      </c>
      <c r="C8" s="34">
        <f t="shared" si="0"/>
        <v>8.4813720600084412</v>
      </c>
      <c r="D8" s="39">
        <f t="shared" si="1"/>
        <v>22327</v>
      </c>
      <c r="E8" s="33">
        <f t="shared" si="2"/>
        <v>10.844087405471827</v>
      </c>
      <c r="F8" s="40">
        <f t="shared" si="3"/>
        <v>72.145926907293116</v>
      </c>
      <c r="G8" s="39">
        <v>8620</v>
      </c>
      <c r="H8" s="33">
        <f t="shared" si="4"/>
        <v>5.421690535942286</v>
      </c>
      <c r="I8" s="40">
        <f t="shared" si="5"/>
        <v>27.854073092706887</v>
      </c>
      <c r="J8" s="39">
        <v>12759</v>
      </c>
      <c r="K8" s="33">
        <f t="shared" si="6"/>
        <v>8.9952834511883015</v>
      </c>
      <c r="L8" s="40">
        <f t="shared" si="7"/>
        <v>41.228552040585519</v>
      </c>
      <c r="M8" s="39">
        <v>5796</v>
      </c>
      <c r="N8" s="33">
        <f t="shared" si="8"/>
        <v>7.6904705039407695</v>
      </c>
      <c r="O8" s="40">
        <f t="shared" si="9"/>
        <v>18.728794390409409</v>
      </c>
      <c r="P8" s="39">
        <v>8699</v>
      </c>
      <c r="Q8" s="33">
        <f t="shared" si="10"/>
        <v>11.69786455811952</v>
      </c>
      <c r="R8" s="40">
        <f t="shared" si="11"/>
        <v>28.109348240540278</v>
      </c>
      <c r="S8" s="39">
        <v>4494</v>
      </c>
      <c r="T8" s="33">
        <f t="shared" si="12"/>
        <v>9.8051622193615948</v>
      </c>
      <c r="U8" s="40">
        <f t="shared" si="13"/>
        <v>14.521601447636282</v>
      </c>
      <c r="V8" s="39">
        <v>4060</v>
      </c>
      <c r="W8" s="33">
        <f t="shared" si="14"/>
        <v>6.0168650058538464</v>
      </c>
      <c r="X8" s="40">
        <f t="shared" si="15"/>
        <v>13.119203800045238</v>
      </c>
      <c r="Y8" s="39">
        <v>1302</v>
      </c>
      <c r="Z8" s="33">
        <f t="shared" si="16"/>
        <v>4.4086276368807775</v>
      </c>
      <c r="AA8" s="40">
        <f t="shared" si="17"/>
        <v>4.2071929427731281</v>
      </c>
    </row>
    <row r="9" spans="1:37" x14ac:dyDescent="0.2">
      <c r="A9" s="94" t="s">
        <v>0</v>
      </c>
      <c r="B9" s="93">
        <v>364882</v>
      </c>
      <c r="C9" s="62">
        <f t="shared" si="0"/>
        <v>100</v>
      </c>
      <c r="D9" s="98">
        <v>205891</v>
      </c>
      <c r="E9" s="99">
        <f t="shared" si="2"/>
        <v>100</v>
      </c>
      <c r="F9" s="100">
        <f t="shared" si="3"/>
        <v>56.426735218508995</v>
      </c>
      <c r="G9" s="98">
        <v>158991</v>
      </c>
      <c r="H9" s="99">
        <f t="shared" si="4"/>
        <v>100</v>
      </c>
      <c r="I9" s="100">
        <f t="shared" si="5"/>
        <v>43.573264781491005</v>
      </c>
      <c r="J9" s="98">
        <v>141841</v>
      </c>
      <c r="K9" s="99">
        <f t="shared" si="6"/>
        <v>100</v>
      </c>
      <c r="L9" s="100">
        <f t="shared" si="7"/>
        <v>38.873115144073978</v>
      </c>
      <c r="M9" s="98">
        <v>75366</v>
      </c>
      <c r="N9" s="99">
        <f t="shared" si="8"/>
        <v>100</v>
      </c>
      <c r="O9" s="100">
        <f>100*M9/$B9</f>
        <v>20.654896651520218</v>
      </c>
      <c r="P9" s="98">
        <v>74364</v>
      </c>
      <c r="Q9" s="99">
        <f t="shared" si="10"/>
        <v>100</v>
      </c>
      <c r="R9" s="100">
        <f t="shared" si="11"/>
        <v>20.38028732576559</v>
      </c>
      <c r="S9" s="98">
        <v>45833</v>
      </c>
      <c r="T9" s="99">
        <f t="shared" si="12"/>
        <v>100</v>
      </c>
      <c r="U9" s="100">
        <f t="shared" si="13"/>
        <v>12.561047133045752</v>
      </c>
      <c r="V9" s="98">
        <v>67477</v>
      </c>
      <c r="W9" s="99">
        <f t="shared" si="14"/>
        <v>100</v>
      </c>
      <c r="X9" s="100">
        <f t="shared" si="15"/>
        <v>18.492827818308385</v>
      </c>
      <c r="Y9" s="98">
        <v>29533</v>
      </c>
      <c r="Z9" s="99">
        <f t="shared" si="16"/>
        <v>100</v>
      </c>
      <c r="AA9" s="100">
        <f t="shared" si="17"/>
        <v>8.0938495184744657</v>
      </c>
    </row>
    <row r="10" spans="1:37" x14ac:dyDescent="0.2">
      <c r="A10" s="101"/>
      <c r="B10" s="91"/>
      <c r="C10" s="92"/>
      <c r="D10" s="91"/>
      <c r="E10" s="92"/>
      <c r="F10" s="92"/>
      <c r="G10" s="102"/>
      <c r="J10" s="102"/>
      <c r="M10" s="102"/>
    </row>
    <row r="11" spans="1:37" ht="15" x14ac:dyDescent="0.25">
      <c r="A11" s="1" t="s">
        <v>123</v>
      </c>
      <c r="B11" s="44"/>
      <c r="C11" s="44"/>
      <c r="D11" s="26"/>
      <c r="E11" s="44"/>
      <c r="F11" s="26"/>
      <c r="G11" s="26"/>
      <c r="H11" s="44"/>
      <c r="I11" s="26"/>
      <c r="J11" s="26"/>
      <c r="K11" s="44"/>
      <c r="L11" s="26"/>
      <c r="M11" s="26"/>
      <c r="N11" s="44"/>
      <c r="O11"/>
      <c r="P11"/>
      <c r="Q11"/>
      <c r="R11"/>
      <c r="S11"/>
      <c r="T11"/>
      <c r="U11"/>
      <c r="Y11" s="26"/>
      <c r="Z11" s="26"/>
      <c r="AA11" s="26"/>
    </row>
    <row r="12" spans="1:37" x14ac:dyDescent="0.2">
      <c r="A12" s="27" t="s">
        <v>122</v>
      </c>
    </row>
    <row r="13" spans="1:37" x14ac:dyDescent="0.2">
      <c r="A13" s="1" t="s">
        <v>173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37" x14ac:dyDescent="0.2">
      <c r="A14" s="45" t="s">
        <v>195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6" spans="1:37" ht="25.5" customHeight="1" x14ac:dyDescent="0.2"/>
    <row r="17" ht="25.5" customHeight="1" x14ac:dyDescent="0.2"/>
    <row r="18" ht="12.75" customHeight="1" x14ac:dyDescent="0.2"/>
    <row r="19" ht="25.5" customHeight="1" x14ac:dyDescent="0.2"/>
    <row r="23" ht="24.75" customHeight="1" x14ac:dyDescent="0.2"/>
  </sheetData>
  <mergeCells count="9">
    <mergeCell ref="P3:R3"/>
    <mergeCell ref="S3:U3"/>
    <mergeCell ref="V3:X3"/>
    <mergeCell ref="Y3:AA3"/>
    <mergeCell ref="B3:C3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0"/>
  <sheetViews>
    <sheetView zoomScale="85" zoomScaleNormal="85" workbookViewId="0">
      <pane ySplit="3" topLeftCell="A103" activePane="bottomLeft" state="frozen"/>
      <selection activeCell="D1" sqref="D1"/>
      <selection pane="bottomLeft" activeCell="B112" sqref="B112"/>
    </sheetView>
  </sheetViews>
  <sheetFormatPr baseColWidth="10" defaultColWidth="9.140625" defaultRowHeight="12.75" x14ac:dyDescent="0.25"/>
  <cols>
    <col min="1" max="1" width="24.42578125" style="10" customWidth="1"/>
    <col min="2" max="2" width="111.7109375" style="11" bestFit="1" customWidth="1"/>
    <col min="3" max="29" width="10" style="2" bestFit="1" customWidth="1"/>
    <col min="30" max="16384" width="9.140625" style="3"/>
  </cols>
  <sheetData>
    <row r="1" spans="1:39" s="27" customFormat="1" x14ac:dyDescent="0.2">
      <c r="A1" s="25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26"/>
      <c r="AE1" s="26"/>
      <c r="AF1" s="58"/>
      <c r="AG1" s="26"/>
      <c r="AH1" s="26"/>
      <c r="AI1" s="26"/>
      <c r="AJ1" s="58"/>
      <c r="AK1" s="26"/>
      <c r="AL1" s="26"/>
      <c r="AM1" s="26"/>
    </row>
    <row r="2" spans="1:39" s="18" customFormat="1" ht="25.5" x14ac:dyDescent="0.25">
      <c r="A2" s="23" t="s">
        <v>17</v>
      </c>
      <c r="B2" s="20" t="s">
        <v>16</v>
      </c>
      <c r="C2" s="140" t="s">
        <v>0</v>
      </c>
      <c r="D2" s="141"/>
      <c r="E2" s="142"/>
      <c r="F2" s="140" t="s">
        <v>62</v>
      </c>
      <c r="G2" s="141"/>
      <c r="H2" s="142"/>
      <c r="I2" s="140" t="s">
        <v>63</v>
      </c>
      <c r="J2" s="141"/>
      <c r="K2" s="142"/>
      <c r="L2" s="140" t="s">
        <v>65</v>
      </c>
      <c r="M2" s="141"/>
      <c r="N2" s="142"/>
      <c r="O2" s="140" t="s">
        <v>66</v>
      </c>
      <c r="P2" s="141"/>
      <c r="Q2" s="142"/>
      <c r="R2" s="140" t="s">
        <v>67</v>
      </c>
      <c r="S2" s="141"/>
      <c r="T2" s="142"/>
      <c r="U2" s="140" t="s">
        <v>68</v>
      </c>
      <c r="V2" s="141"/>
      <c r="W2" s="142"/>
      <c r="X2" s="140" t="s">
        <v>69</v>
      </c>
      <c r="Y2" s="141"/>
      <c r="Z2" s="142"/>
      <c r="AA2" s="140" t="s">
        <v>70</v>
      </c>
      <c r="AB2" s="141"/>
      <c r="AC2" s="142"/>
    </row>
    <row r="3" spans="1:39" s="18" customFormat="1" ht="51" x14ac:dyDescent="0.25">
      <c r="A3" s="28"/>
      <c r="B3" s="29"/>
      <c r="C3" s="87" t="s">
        <v>58</v>
      </c>
      <c r="D3" s="89" t="s">
        <v>59</v>
      </c>
      <c r="E3" s="88" t="s">
        <v>60</v>
      </c>
      <c r="F3" s="29" t="s">
        <v>58</v>
      </c>
      <c r="G3" s="29" t="s">
        <v>59</v>
      </c>
      <c r="H3" s="30" t="s">
        <v>60</v>
      </c>
      <c r="I3" s="36" t="s">
        <v>58</v>
      </c>
      <c r="J3" s="29" t="s">
        <v>59</v>
      </c>
      <c r="K3" s="30" t="s">
        <v>60</v>
      </c>
      <c r="L3" s="36" t="s">
        <v>58</v>
      </c>
      <c r="M3" s="29" t="s">
        <v>59</v>
      </c>
      <c r="N3" s="30" t="s">
        <v>60</v>
      </c>
      <c r="O3" s="36" t="s">
        <v>58</v>
      </c>
      <c r="P3" s="29" t="s">
        <v>59</v>
      </c>
      <c r="Q3" s="30" t="s">
        <v>60</v>
      </c>
      <c r="R3" s="36" t="s">
        <v>58</v>
      </c>
      <c r="S3" s="29" t="s">
        <v>59</v>
      </c>
      <c r="T3" s="30" t="s">
        <v>60</v>
      </c>
      <c r="U3" s="36" t="s">
        <v>58</v>
      </c>
      <c r="V3" s="29" t="s">
        <v>59</v>
      </c>
      <c r="W3" s="30" t="s">
        <v>60</v>
      </c>
      <c r="X3" s="36" t="s">
        <v>58</v>
      </c>
      <c r="Y3" s="29" t="s">
        <v>59</v>
      </c>
      <c r="Z3" s="30" t="s">
        <v>60</v>
      </c>
      <c r="AA3" s="36" t="s">
        <v>58</v>
      </c>
      <c r="AB3" s="29" t="s">
        <v>59</v>
      </c>
      <c r="AC3" s="30" t="s">
        <v>60</v>
      </c>
    </row>
    <row r="4" spans="1:39" x14ac:dyDescent="0.25">
      <c r="A4" s="130" t="s">
        <v>2</v>
      </c>
      <c r="B4" s="12" t="s">
        <v>7</v>
      </c>
      <c r="C4" s="37">
        <v>29048</v>
      </c>
      <c r="D4" s="32">
        <f>100*C4/$C$11</f>
        <v>46.214302760321374</v>
      </c>
      <c r="E4" s="38">
        <v>7.9609298348507185</v>
      </c>
      <c r="F4" s="4">
        <v>12871</v>
      </c>
      <c r="G4" s="32">
        <v>44.309418892866979</v>
      </c>
      <c r="H4" s="38">
        <v>6.2513660140559812</v>
      </c>
      <c r="I4" s="37">
        <v>16177</v>
      </c>
      <c r="J4" s="32">
        <v>55.690581107133021</v>
      </c>
      <c r="K4" s="38">
        <v>10.174789767974287</v>
      </c>
      <c r="L4" s="37">
        <v>15123</v>
      </c>
      <c r="M4" s="32">
        <v>52.062104103552741</v>
      </c>
      <c r="N4" s="38">
        <v>10.661938367608801</v>
      </c>
      <c r="O4" s="37">
        <v>4170</v>
      </c>
      <c r="P4" s="32">
        <v>14.35554943541724</v>
      </c>
      <c r="Q4" s="38">
        <v>5.5329989650505533</v>
      </c>
      <c r="R4" s="37">
        <v>13145</v>
      </c>
      <c r="S4" s="32">
        <v>45.252685210685762</v>
      </c>
      <c r="T4" s="38">
        <v>5.9164273690464402</v>
      </c>
      <c r="U4" s="37">
        <v>15553</v>
      </c>
      <c r="V4" s="32">
        <v>53.542412558523822</v>
      </c>
      <c r="W4" s="38">
        <v>32.394659557184809</v>
      </c>
      <c r="X4" s="46"/>
      <c r="Y4" s="47"/>
      <c r="Z4" s="48"/>
      <c r="AA4" s="37">
        <v>350</v>
      </c>
      <c r="AB4" s="32">
        <v>1.2049022307904158</v>
      </c>
      <c r="AC4" s="38">
        <v>1.1309658448314861</v>
      </c>
    </row>
    <row r="5" spans="1:39" x14ac:dyDescent="0.25">
      <c r="A5" s="131"/>
      <c r="B5" s="13" t="s">
        <v>8</v>
      </c>
      <c r="C5" s="39">
        <v>8910</v>
      </c>
      <c r="D5" s="33">
        <f t="shared" ref="D5:D11" si="0">100*C5/$C$11</f>
        <v>14.17548325511097</v>
      </c>
      <c r="E5" s="40">
        <v>2.4418853218300711</v>
      </c>
      <c r="F5" s="6">
        <v>1488</v>
      </c>
      <c r="G5" s="33">
        <v>16.700336700336699</v>
      </c>
      <c r="H5" s="40">
        <v>0.72271250321772196</v>
      </c>
      <c r="I5" s="39">
        <v>7422</v>
      </c>
      <c r="J5" s="33">
        <v>83.299663299663294</v>
      </c>
      <c r="K5" s="40">
        <v>4.6681887654018155</v>
      </c>
      <c r="L5" s="39">
        <v>4423</v>
      </c>
      <c r="M5" s="33">
        <v>49.640852974186309</v>
      </c>
      <c r="N5" s="40">
        <v>3.118280327972871</v>
      </c>
      <c r="O5" s="39">
        <v>1332</v>
      </c>
      <c r="P5" s="33">
        <v>14.94949494949495</v>
      </c>
      <c r="Q5" s="40">
        <v>1.7673752089801766</v>
      </c>
      <c r="R5" s="39">
        <v>3553</v>
      </c>
      <c r="S5" s="33">
        <v>39.876543209876544</v>
      </c>
      <c r="T5" s="40">
        <v>1.5991682344786613</v>
      </c>
      <c r="U5" s="39">
        <v>5305</v>
      </c>
      <c r="V5" s="33">
        <v>59.539842873176205</v>
      </c>
      <c r="W5" s="40">
        <v>11.049551144529378</v>
      </c>
      <c r="X5" s="49"/>
      <c r="Y5" s="50"/>
      <c r="Z5" s="51"/>
      <c r="AA5" s="39">
        <v>52</v>
      </c>
      <c r="AB5" s="33">
        <v>0.58361391694725029</v>
      </c>
      <c r="AC5" s="40">
        <v>0.16802921123210651</v>
      </c>
    </row>
    <row r="6" spans="1:39" x14ac:dyDescent="0.25">
      <c r="A6" s="131"/>
      <c r="B6" s="13" t="s">
        <v>4</v>
      </c>
      <c r="C6" s="39">
        <v>8659</v>
      </c>
      <c r="D6" s="33">
        <f t="shared" si="0"/>
        <v>13.776151459708855</v>
      </c>
      <c r="E6" s="40">
        <v>2.3730959597897403</v>
      </c>
      <c r="F6" s="6">
        <v>1415</v>
      </c>
      <c r="G6" s="33">
        <v>16.341378912114564</v>
      </c>
      <c r="H6" s="40">
        <v>0.68725684949803534</v>
      </c>
      <c r="I6" s="39">
        <v>7244</v>
      </c>
      <c r="J6" s="33">
        <v>83.658621087885436</v>
      </c>
      <c r="K6" s="40">
        <v>4.5562327427338651</v>
      </c>
      <c r="L6" s="39">
        <v>4929</v>
      </c>
      <c r="M6" s="33">
        <v>56.923432267005431</v>
      </c>
      <c r="N6" s="40">
        <v>3.4750178016229438</v>
      </c>
      <c r="O6" s="39">
        <v>1081</v>
      </c>
      <c r="P6" s="33">
        <v>12.484120568194943</v>
      </c>
      <c r="Q6" s="40">
        <v>1.4343337844651434</v>
      </c>
      <c r="R6" s="39">
        <v>3125</v>
      </c>
      <c r="S6" s="33">
        <v>36.089617738768908</v>
      </c>
      <c r="T6" s="40">
        <v>1.4065298994499906</v>
      </c>
      <c r="U6" s="39">
        <v>5477</v>
      </c>
      <c r="V6" s="33">
        <v>63.252107633675941</v>
      </c>
      <c r="W6" s="40">
        <v>11.407802378621566</v>
      </c>
      <c r="X6" s="49"/>
      <c r="Y6" s="50"/>
      <c r="Z6" s="51"/>
      <c r="AA6" s="39">
        <v>57</v>
      </c>
      <c r="AB6" s="33">
        <v>0.65827462755514499</v>
      </c>
      <c r="AC6" s="40">
        <v>0.18418586615827059</v>
      </c>
    </row>
    <row r="7" spans="1:39" x14ac:dyDescent="0.25">
      <c r="A7" s="131"/>
      <c r="B7" s="13" t="s">
        <v>6</v>
      </c>
      <c r="C7" s="39">
        <v>6047</v>
      </c>
      <c r="D7" s="33">
        <f t="shared" si="0"/>
        <v>9.6205552462015742</v>
      </c>
      <c r="E7" s="40">
        <v>1.6572480966449428</v>
      </c>
      <c r="F7" s="6">
        <v>2104</v>
      </c>
      <c r="G7" s="33">
        <v>34.79411278319828</v>
      </c>
      <c r="H7" s="40">
        <v>1.0218999373454887</v>
      </c>
      <c r="I7" s="39">
        <v>3943</v>
      </c>
      <c r="J7" s="33">
        <v>65.205887216801713</v>
      </c>
      <c r="K7" s="40">
        <v>2.480014592020932</v>
      </c>
      <c r="L7" s="39">
        <v>3542</v>
      </c>
      <c r="M7" s="33">
        <v>58.574499751943115</v>
      </c>
      <c r="N7" s="40">
        <v>2.4971623155505109</v>
      </c>
      <c r="O7" s="39">
        <v>706</v>
      </c>
      <c r="P7" s="33">
        <v>11.675210848354556</v>
      </c>
      <c r="Q7" s="40">
        <v>0.93676193509009364</v>
      </c>
      <c r="R7" s="39">
        <v>2585</v>
      </c>
      <c r="S7" s="33">
        <v>42.748470315859102</v>
      </c>
      <c r="T7" s="40">
        <v>1.1634815328250321</v>
      </c>
      <c r="U7" s="39">
        <v>3358</v>
      </c>
      <c r="V7" s="33">
        <v>55.531668595998013</v>
      </c>
      <c r="W7" s="40">
        <v>6.9942304888463065</v>
      </c>
      <c r="X7" s="49"/>
      <c r="Y7" s="50"/>
      <c r="Z7" s="51"/>
      <c r="AA7" s="39">
        <v>104</v>
      </c>
      <c r="AB7" s="33">
        <v>1.7198610881428809</v>
      </c>
      <c r="AC7" s="40">
        <v>0.33605842246421302</v>
      </c>
    </row>
    <row r="8" spans="1:39" x14ac:dyDescent="0.25">
      <c r="A8" s="131"/>
      <c r="B8" s="13" t="s">
        <v>5</v>
      </c>
      <c r="C8" s="39">
        <v>5213</v>
      </c>
      <c r="D8" s="33">
        <f t="shared" si="0"/>
        <v>8.2936918304033096</v>
      </c>
      <c r="E8" s="40">
        <v>1.4286810530527678</v>
      </c>
      <c r="F8" s="6">
        <v>1936</v>
      </c>
      <c r="G8" s="33">
        <v>37.13792441971993</v>
      </c>
      <c r="H8" s="40">
        <v>0.94030336440155227</v>
      </c>
      <c r="I8" s="39">
        <v>3277</v>
      </c>
      <c r="J8" s="33">
        <v>62.86207558028007</v>
      </c>
      <c r="K8" s="40">
        <v>2.0611229566453448</v>
      </c>
      <c r="L8" s="39">
        <v>2689</v>
      </c>
      <c r="M8" s="33">
        <v>51.582582006522159</v>
      </c>
      <c r="N8" s="40">
        <v>1.8957847166898147</v>
      </c>
      <c r="O8" s="39">
        <v>690</v>
      </c>
      <c r="P8" s="33">
        <v>13.236140418185306</v>
      </c>
      <c r="Q8" s="40">
        <v>0.91553220285009151</v>
      </c>
      <c r="R8" s="39">
        <v>2298</v>
      </c>
      <c r="S8" s="33">
        <v>44.082102436217149</v>
      </c>
      <c r="T8" s="40">
        <v>1.0343058268595451</v>
      </c>
      <c r="U8" s="39">
        <v>2871</v>
      </c>
      <c r="V8" s="33">
        <v>55.073853826971032</v>
      </c>
      <c r="W8" s="40">
        <v>5.979879610922497</v>
      </c>
      <c r="X8" s="49"/>
      <c r="Y8" s="50"/>
      <c r="Z8" s="51"/>
      <c r="AA8" s="39">
        <v>44</v>
      </c>
      <c r="AB8" s="33">
        <v>0.84404373681181666</v>
      </c>
      <c r="AC8" s="40">
        <v>0.14217856335024395</v>
      </c>
    </row>
    <row r="9" spans="1:39" x14ac:dyDescent="0.25">
      <c r="A9" s="131"/>
      <c r="B9" s="14" t="s">
        <v>9</v>
      </c>
      <c r="C9" s="39">
        <v>3373</v>
      </c>
      <c r="D9" s="33">
        <f t="shared" si="0"/>
        <v>5.3663193063399888</v>
      </c>
      <c r="E9" s="40">
        <v>0.92440843889257351</v>
      </c>
      <c r="F9" s="6">
        <v>1135</v>
      </c>
      <c r="G9" s="33">
        <v>33.649570115624073</v>
      </c>
      <c r="H9" s="40">
        <v>0.55126256125814144</v>
      </c>
      <c r="I9" s="39">
        <v>2238</v>
      </c>
      <c r="J9" s="33">
        <v>66.350429884375927</v>
      </c>
      <c r="K9" s="40">
        <v>1.4076268468026492</v>
      </c>
      <c r="L9" s="39">
        <v>2106</v>
      </c>
      <c r="M9" s="33">
        <v>62.436999703528016</v>
      </c>
      <c r="N9" s="40">
        <v>1.4847611057451653</v>
      </c>
      <c r="O9" s="39">
        <v>313</v>
      </c>
      <c r="P9" s="33">
        <v>9.2795730803439067</v>
      </c>
      <c r="Q9" s="40">
        <v>0.41530663694504155</v>
      </c>
      <c r="R9" s="39">
        <v>1249</v>
      </c>
      <c r="S9" s="33">
        <v>37.029350726356363</v>
      </c>
      <c r="T9" s="40">
        <v>0.56216187021217223</v>
      </c>
      <c r="U9" s="39">
        <v>2012</v>
      </c>
      <c r="V9" s="33">
        <v>59.650163059590867</v>
      </c>
      <c r="W9" s="40">
        <v>4.1907062964737252</v>
      </c>
      <c r="X9" s="49"/>
      <c r="Y9" s="50"/>
      <c r="Z9" s="51"/>
      <c r="AA9" s="39">
        <v>112</v>
      </c>
      <c r="AB9" s="33">
        <v>3.3204862140527722</v>
      </c>
      <c r="AC9" s="40">
        <v>0.36190907034607556</v>
      </c>
    </row>
    <row r="10" spans="1:39" x14ac:dyDescent="0.25">
      <c r="A10" s="131"/>
      <c r="B10" s="14" t="s">
        <v>1</v>
      </c>
      <c r="C10" s="39">
        <v>1605</v>
      </c>
      <c r="D10" s="33">
        <f t="shared" si="0"/>
        <v>2.553496141913929</v>
      </c>
      <c r="E10" s="40">
        <v>0.43986823137343034</v>
      </c>
      <c r="F10" s="6">
        <v>844</v>
      </c>
      <c r="G10" s="33">
        <v>52.585669781931465</v>
      </c>
      <c r="H10" s="40">
        <v>0.40992564026596595</v>
      </c>
      <c r="I10" s="39">
        <v>761</v>
      </c>
      <c r="J10" s="33">
        <v>47.414330218068535</v>
      </c>
      <c r="K10" s="40">
        <v>0.47864344522645935</v>
      </c>
      <c r="L10" s="39">
        <v>916</v>
      </c>
      <c r="M10" s="33">
        <v>57.071651090342677</v>
      </c>
      <c r="N10" s="40">
        <v>0.64579352937444034</v>
      </c>
      <c r="O10" s="39">
        <v>215</v>
      </c>
      <c r="P10" s="33">
        <v>13.395638629283489</v>
      </c>
      <c r="Q10" s="40">
        <v>0.28527452697502853</v>
      </c>
      <c r="R10" s="39">
        <v>749</v>
      </c>
      <c r="S10" s="33">
        <v>46.666666666666664</v>
      </c>
      <c r="T10" s="40">
        <v>0.33711708630017373</v>
      </c>
      <c r="U10" s="39">
        <v>834</v>
      </c>
      <c r="V10" s="33">
        <v>51.962616822429908</v>
      </c>
      <c r="W10" s="40">
        <v>1.7371019141446751</v>
      </c>
      <c r="X10" s="49"/>
      <c r="Y10" s="50"/>
      <c r="Z10" s="51"/>
      <c r="AA10" s="39">
        <v>22</v>
      </c>
      <c r="AB10" s="33">
        <v>1.3707165109034267</v>
      </c>
      <c r="AC10" s="40">
        <v>7.1089281675121976E-2</v>
      </c>
    </row>
    <row r="11" spans="1:39" x14ac:dyDescent="0.25">
      <c r="A11" s="144"/>
      <c r="B11" s="15" t="s">
        <v>0</v>
      </c>
      <c r="C11" s="41">
        <v>62855</v>
      </c>
      <c r="D11" s="34">
        <f t="shared" si="0"/>
        <v>100</v>
      </c>
      <c r="E11" s="42">
        <v>17.226116936434245</v>
      </c>
      <c r="F11" s="8">
        <v>21793</v>
      </c>
      <c r="G11" s="34">
        <v>34.671863813539098</v>
      </c>
      <c r="H11" s="42">
        <v>10.584726870042887</v>
      </c>
      <c r="I11" s="41">
        <v>41062</v>
      </c>
      <c r="J11" s="34">
        <v>65.328136186460895</v>
      </c>
      <c r="K11" s="42">
        <v>25.826619116805354</v>
      </c>
      <c r="L11" s="41">
        <v>33728</v>
      </c>
      <c r="M11" s="34">
        <v>53.6600111367433</v>
      </c>
      <c r="N11" s="42">
        <v>23.778738164564547</v>
      </c>
      <c r="O11" s="41">
        <v>8507</v>
      </c>
      <c r="P11" s="34">
        <v>13.534325033807971</v>
      </c>
      <c r="Q11" s="42">
        <v>11.287583260356129</v>
      </c>
      <c r="R11" s="41">
        <v>26704</v>
      </c>
      <c r="S11" s="34">
        <v>42.485084718797232</v>
      </c>
      <c r="T11" s="42">
        <v>12.019191819172015</v>
      </c>
      <c r="U11" s="41">
        <v>35410</v>
      </c>
      <c r="V11" s="34">
        <v>56.336011454935964</v>
      </c>
      <c r="W11" s="42">
        <f>100*U11/U106</f>
        <v>73.753931390722954</v>
      </c>
      <c r="X11" s="52"/>
      <c r="Y11" s="53"/>
      <c r="Z11" s="54"/>
      <c r="AA11" s="41">
        <v>741</v>
      </c>
      <c r="AB11" s="34">
        <v>1.1789038262668046</v>
      </c>
      <c r="AC11" s="42">
        <v>2.3944162600575178</v>
      </c>
    </row>
    <row r="12" spans="1:39" x14ac:dyDescent="0.25">
      <c r="A12" s="130" t="s">
        <v>10</v>
      </c>
      <c r="B12" s="16" t="s">
        <v>11</v>
      </c>
      <c r="C12" s="37">
        <v>18715</v>
      </c>
      <c r="D12" s="32">
        <f>100*C12/$C$18</f>
        <v>32.922281251099463</v>
      </c>
      <c r="E12" s="38">
        <v>5.1290554206565409</v>
      </c>
      <c r="F12" s="4">
        <v>10028</v>
      </c>
      <c r="G12" s="32">
        <v>53.582687683676198</v>
      </c>
      <c r="H12" s="38">
        <v>4.8705382945344864</v>
      </c>
      <c r="I12" s="37">
        <v>8687</v>
      </c>
      <c r="J12" s="32">
        <v>46.417312316323802</v>
      </c>
      <c r="K12" s="38">
        <v>5.4638312860476379</v>
      </c>
      <c r="L12" s="37">
        <v>8547</v>
      </c>
      <c r="M12" s="32">
        <v>45.669249265295221</v>
      </c>
      <c r="N12" s="38">
        <v>6.0257612396979718</v>
      </c>
      <c r="O12" s="37">
        <v>3139</v>
      </c>
      <c r="P12" s="32">
        <v>16.772642265562382</v>
      </c>
      <c r="Q12" s="38">
        <v>4.1650080938354161</v>
      </c>
      <c r="R12" s="37">
        <v>6668</v>
      </c>
      <c r="S12" s="32">
        <v>35.629174458990114</v>
      </c>
      <c r="T12" s="38">
        <v>3.0011972382504117</v>
      </c>
      <c r="U12" s="46"/>
      <c r="V12" s="47"/>
      <c r="W12" s="48"/>
      <c r="X12" s="37">
        <v>9401</v>
      </c>
      <c r="Y12" s="32">
        <v>50.232433876569594</v>
      </c>
      <c r="Z12" s="38">
        <v>14.747592005772912</v>
      </c>
      <c r="AA12" s="37">
        <v>2646</v>
      </c>
      <c r="AB12" s="32">
        <v>14.138391664440288</v>
      </c>
      <c r="AC12" s="38">
        <v>8.5501017869260352</v>
      </c>
    </row>
    <row r="13" spans="1:39" x14ac:dyDescent="0.25">
      <c r="A13" s="131"/>
      <c r="B13" s="14" t="s">
        <v>12</v>
      </c>
      <c r="C13" s="39">
        <v>15219</v>
      </c>
      <c r="D13" s="33">
        <f t="shared" ref="D13:D18" si="1">100*C13/$C$18</f>
        <v>26.772332266122508</v>
      </c>
      <c r="E13" s="40">
        <v>4.1709374537521722</v>
      </c>
      <c r="F13" s="6">
        <v>9512</v>
      </c>
      <c r="G13" s="33">
        <v>62.500821341743872</v>
      </c>
      <c r="H13" s="40">
        <v>4.6199202490638251</v>
      </c>
      <c r="I13" s="39">
        <v>5707</v>
      </c>
      <c r="J13" s="33">
        <v>37.499178658256128</v>
      </c>
      <c r="K13" s="40">
        <v>3.5895113559887037</v>
      </c>
      <c r="L13" s="39">
        <v>5424</v>
      </c>
      <c r="M13" s="33">
        <v>35.639660950128132</v>
      </c>
      <c r="N13" s="40">
        <v>3.8240001128023633</v>
      </c>
      <c r="O13" s="39">
        <v>3323</v>
      </c>
      <c r="P13" s="33">
        <v>21.834548919114265</v>
      </c>
      <c r="Q13" s="40">
        <v>4.4091500145954408</v>
      </c>
      <c r="R13" s="39">
        <v>11202</v>
      </c>
      <c r="S13" s="33">
        <v>73.605361718904007</v>
      </c>
      <c r="T13" s="40">
        <v>5.0419033387644143</v>
      </c>
      <c r="U13" s="49"/>
      <c r="V13" s="50"/>
      <c r="W13" s="51"/>
      <c r="X13" s="39">
        <v>290</v>
      </c>
      <c r="Y13" s="33">
        <v>1.9055128457848742</v>
      </c>
      <c r="Z13" s="40">
        <v>0.45493050544347879</v>
      </c>
      <c r="AA13" s="39">
        <v>3727</v>
      </c>
      <c r="AB13" s="33">
        <v>24.489125435311124</v>
      </c>
      <c r="AC13" s="40">
        <v>12.043170581962711</v>
      </c>
    </row>
    <row r="14" spans="1:39" x14ac:dyDescent="0.25">
      <c r="A14" s="131"/>
      <c r="B14" s="14" t="s">
        <v>13</v>
      </c>
      <c r="C14" s="39">
        <v>13613</v>
      </c>
      <c r="D14" s="33">
        <f t="shared" si="1"/>
        <v>23.947155472680574</v>
      </c>
      <c r="E14" s="40">
        <v>3.7307951611753936</v>
      </c>
      <c r="F14" s="6">
        <v>9643</v>
      </c>
      <c r="G14" s="33">
        <v>70.836700213031662</v>
      </c>
      <c r="H14" s="40">
        <v>4.6835461482046323</v>
      </c>
      <c r="I14" s="39">
        <v>3970</v>
      </c>
      <c r="J14" s="33">
        <v>29.163299786968338</v>
      </c>
      <c r="K14" s="40">
        <v>2.4969966853469692</v>
      </c>
      <c r="L14" s="39">
        <v>4325</v>
      </c>
      <c r="M14" s="33">
        <v>31.771101153309338</v>
      </c>
      <c r="N14" s="40">
        <v>3.0491888805070468</v>
      </c>
      <c r="O14" s="39">
        <v>3352</v>
      </c>
      <c r="P14" s="33">
        <v>24.623521633732462</v>
      </c>
      <c r="Q14" s="40">
        <v>4.4476289042804451</v>
      </c>
      <c r="R14" s="39">
        <v>9476</v>
      </c>
      <c r="S14" s="33">
        <v>69.609931682950119</v>
      </c>
      <c r="T14" s="40">
        <v>4.265048744700195</v>
      </c>
      <c r="U14" s="49"/>
      <c r="V14" s="50"/>
      <c r="W14" s="51"/>
      <c r="X14" s="39">
        <v>163</v>
      </c>
      <c r="Y14" s="33">
        <v>1.1973848527143172</v>
      </c>
      <c r="Z14" s="40">
        <v>0.25570231857685188</v>
      </c>
      <c r="AA14" s="39">
        <v>3974</v>
      </c>
      <c r="AB14" s="33">
        <v>29.192683464335563</v>
      </c>
      <c r="AC14" s="40">
        <v>12.841309335315216</v>
      </c>
    </row>
    <row r="15" spans="1:39" x14ac:dyDescent="0.25">
      <c r="A15" s="131"/>
      <c r="B15" s="14" t="s">
        <v>14</v>
      </c>
      <c r="C15" s="39">
        <v>5700</v>
      </c>
      <c r="D15" s="33">
        <f t="shared" si="1"/>
        <v>10.02709073637547</v>
      </c>
      <c r="E15" s="40">
        <v>1.5621488590832104</v>
      </c>
      <c r="F15" s="6">
        <v>3004</v>
      </c>
      <c r="G15" s="33">
        <v>52.701754385964911</v>
      </c>
      <c r="H15" s="40">
        <v>1.4590244352594335</v>
      </c>
      <c r="I15" s="39">
        <v>2696</v>
      </c>
      <c r="J15" s="33">
        <v>47.298245614035089</v>
      </c>
      <c r="K15" s="40">
        <v>1.6956934669258008</v>
      </c>
      <c r="L15" s="39">
        <v>1663</v>
      </c>
      <c r="M15" s="33">
        <v>29.17543859649123</v>
      </c>
      <c r="N15" s="40">
        <v>1.1724395626088366</v>
      </c>
      <c r="O15" s="39">
        <v>1444</v>
      </c>
      <c r="P15" s="33">
        <v>25.333333333333332</v>
      </c>
      <c r="Q15" s="40">
        <v>1.9159833346601916</v>
      </c>
      <c r="R15" s="39">
        <v>4697</v>
      </c>
      <c r="S15" s="33">
        <v>82.403508771929822</v>
      </c>
      <c r="T15" s="40">
        <v>2.114070700069314</v>
      </c>
      <c r="U15" s="49"/>
      <c r="V15" s="50"/>
      <c r="W15" s="51"/>
      <c r="X15" s="39">
        <v>86</v>
      </c>
      <c r="Y15" s="33">
        <v>1.5087719298245614</v>
      </c>
      <c r="Z15" s="40">
        <v>0.13491042575220405</v>
      </c>
      <c r="AA15" s="39">
        <v>917</v>
      </c>
      <c r="AB15" s="33">
        <v>16.087719298245613</v>
      </c>
      <c r="AC15" s="40">
        <v>2.9631305134584935</v>
      </c>
    </row>
    <row r="16" spans="1:39" x14ac:dyDescent="0.25">
      <c r="A16" s="131"/>
      <c r="B16" s="14" t="s">
        <v>15</v>
      </c>
      <c r="C16" s="39">
        <v>1120</v>
      </c>
      <c r="D16" s="33">
        <f t="shared" si="1"/>
        <v>1.9702353727614961</v>
      </c>
      <c r="E16" s="40">
        <v>0.30694854774968344</v>
      </c>
      <c r="F16" s="6">
        <v>199</v>
      </c>
      <c r="G16" s="33">
        <v>17.767857142857142</v>
      </c>
      <c r="H16" s="40">
        <v>9.6653083427638897E-2</v>
      </c>
      <c r="I16" s="39">
        <v>921</v>
      </c>
      <c r="J16" s="33">
        <v>82.232142857142861</v>
      </c>
      <c r="K16" s="40">
        <v>0.57927807234371753</v>
      </c>
      <c r="L16" s="39">
        <v>356</v>
      </c>
      <c r="M16" s="33">
        <v>31.785714285714285</v>
      </c>
      <c r="N16" s="40">
        <v>0.25098525814115807</v>
      </c>
      <c r="O16" s="39">
        <v>257</v>
      </c>
      <c r="P16" s="33">
        <v>22.946428571428573</v>
      </c>
      <c r="Q16" s="40">
        <v>0.3410025741050341</v>
      </c>
      <c r="R16" s="39">
        <v>931</v>
      </c>
      <c r="S16" s="33">
        <v>83.125</v>
      </c>
      <c r="T16" s="40">
        <v>0.41903338764414116</v>
      </c>
      <c r="U16" s="49"/>
      <c r="V16" s="50"/>
      <c r="W16" s="51"/>
      <c r="X16" s="39">
        <v>31</v>
      </c>
      <c r="Y16" s="33">
        <v>2.7678571428571428</v>
      </c>
      <c r="Z16" s="40">
        <v>4.8630502306027043E-2</v>
      </c>
      <c r="AA16" s="39">
        <v>158</v>
      </c>
      <c r="AB16" s="33">
        <v>14.107142857142858</v>
      </c>
      <c r="AC16" s="40">
        <v>0.51055029566678511</v>
      </c>
    </row>
    <row r="17" spans="1:29" x14ac:dyDescent="0.25">
      <c r="A17" s="131"/>
      <c r="B17" s="14" t="s">
        <v>1</v>
      </c>
      <c r="C17" s="39">
        <v>2479</v>
      </c>
      <c r="D17" s="33">
        <f t="shared" si="1"/>
        <v>4.3609049009604899</v>
      </c>
      <c r="E17" s="40">
        <v>0.67939772309952262</v>
      </c>
      <c r="F17" s="6">
        <v>1255</v>
      </c>
      <c r="G17" s="33">
        <v>50.625252117789429</v>
      </c>
      <c r="H17" s="40">
        <v>0.60954582764666743</v>
      </c>
      <c r="I17" s="39">
        <v>1224</v>
      </c>
      <c r="J17" s="33">
        <v>49.374747882210571</v>
      </c>
      <c r="K17" s="40">
        <v>0.76985489744702529</v>
      </c>
      <c r="L17" s="39">
        <v>849</v>
      </c>
      <c r="M17" s="33">
        <v>34.247680516337233</v>
      </c>
      <c r="N17" s="40">
        <v>0.59855753978045845</v>
      </c>
      <c r="O17" s="39">
        <v>581</v>
      </c>
      <c r="P17" s="33">
        <v>23.436869705526423</v>
      </c>
      <c r="Q17" s="40">
        <v>0.77090465196507707</v>
      </c>
      <c r="R17" s="39">
        <v>1805</v>
      </c>
      <c r="S17" s="33">
        <v>72.81161758773699</v>
      </c>
      <c r="T17" s="40">
        <v>0.81241166992231451</v>
      </c>
      <c r="U17" s="49"/>
      <c r="V17" s="50"/>
      <c r="W17" s="51"/>
      <c r="X17" s="39">
        <v>235</v>
      </c>
      <c r="Y17" s="33">
        <v>9.479628882613957</v>
      </c>
      <c r="Z17" s="40">
        <v>0.36865058199730177</v>
      </c>
      <c r="AA17" s="39">
        <v>439</v>
      </c>
      <c r="AB17" s="33">
        <v>17.708753529649051</v>
      </c>
      <c r="AC17" s="40">
        <v>1.4185543025172069</v>
      </c>
    </row>
    <row r="18" spans="1:29" x14ac:dyDescent="0.25">
      <c r="A18" s="144"/>
      <c r="B18" s="15" t="s">
        <v>0</v>
      </c>
      <c r="C18" s="41">
        <v>56846</v>
      </c>
      <c r="D18" s="34">
        <f t="shared" si="1"/>
        <v>100</v>
      </c>
      <c r="E18" s="42">
        <v>15.579283165516523</v>
      </c>
      <c r="F18" s="8">
        <v>33641</v>
      </c>
      <c r="G18" s="34">
        <v>59.179185870597756</v>
      </c>
      <c r="H18" s="42">
        <v>16.339228038136685</v>
      </c>
      <c r="I18" s="41">
        <v>23205</v>
      </c>
      <c r="J18" s="34">
        <v>40.820814129402244</v>
      </c>
      <c r="K18" s="42">
        <v>14.595165764099855</v>
      </c>
      <c r="L18" s="41">
        <v>21164</v>
      </c>
      <c r="M18" s="34">
        <v>37.230411990289554</v>
      </c>
      <c r="N18" s="42">
        <v>14.920932593537835</v>
      </c>
      <c r="O18" s="41">
        <v>12096</v>
      </c>
      <c r="P18" s="34">
        <v>21.278542025824155</v>
      </c>
      <c r="Q18" s="42">
        <v>16.049677573441606</v>
      </c>
      <c r="R18" s="41">
        <v>34779</v>
      </c>
      <c r="S18" s="34">
        <v>61.181085740421487</v>
      </c>
      <c r="T18" s="42">
        <v>15.653665079350791</v>
      </c>
      <c r="U18" s="52"/>
      <c r="V18" s="53"/>
      <c r="W18" s="54"/>
      <c r="X18" s="41">
        <v>10206</v>
      </c>
      <c r="Y18" s="34">
        <v>17.953769834289133</v>
      </c>
      <c r="Z18" s="42">
        <v>16.010416339848774</v>
      </c>
      <c r="AA18" s="41">
        <v>11861</v>
      </c>
      <c r="AB18" s="34">
        <v>20.86514442528938</v>
      </c>
      <c r="AC18" s="42">
        <v>38.326816815846449</v>
      </c>
    </row>
    <row r="19" spans="1:29" x14ac:dyDescent="0.25">
      <c r="A19" s="130" t="s">
        <v>18</v>
      </c>
      <c r="B19" s="16" t="s">
        <v>7</v>
      </c>
      <c r="C19" s="37">
        <v>43226</v>
      </c>
      <c r="D19" s="32">
        <f>100*C19/$C$21</f>
        <v>93.483855619714959</v>
      </c>
      <c r="E19" s="38">
        <v>11.846569575917695</v>
      </c>
      <c r="F19" s="4">
        <v>28631</v>
      </c>
      <c r="G19" s="32">
        <v>66.235598945079346</v>
      </c>
      <c r="H19" s="38">
        <v>13.905901666415724</v>
      </c>
      <c r="I19" s="37">
        <v>14595</v>
      </c>
      <c r="J19" s="32">
        <v>33.764401054920647</v>
      </c>
      <c r="K19" s="38">
        <v>9.1797648923523969</v>
      </c>
      <c r="L19" s="37">
        <v>16015</v>
      </c>
      <c r="M19" s="32">
        <v>37.049460972562812</v>
      </c>
      <c r="N19" s="38">
        <v>11.290811542501816</v>
      </c>
      <c r="O19" s="37">
        <v>9096</v>
      </c>
      <c r="P19" s="32">
        <v>21.042890852727524</v>
      </c>
      <c r="Q19" s="38">
        <v>12.069102778441207</v>
      </c>
      <c r="R19" s="37">
        <v>6957</v>
      </c>
      <c r="S19" s="32">
        <v>16.094480173969369</v>
      </c>
      <c r="T19" s="38">
        <v>3.1312731233515469</v>
      </c>
      <c r="U19" s="46"/>
      <c r="V19" s="47"/>
      <c r="W19" s="48"/>
      <c r="X19" s="37">
        <v>36091</v>
      </c>
      <c r="Y19" s="32">
        <v>83.493730625086755</v>
      </c>
      <c r="Z19" s="38">
        <v>56.616885765381355</v>
      </c>
      <c r="AA19" s="37">
        <v>178</v>
      </c>
      <c r="AB19" s="32">
        <v>0.41178920094387639</v>
      </c>
      <c r="AC19" s="38">
        <v>0.57517691537144144</v>
      </c>
    </row>
    <row r="20" spans="1:29" x14ac:dyDescent="0.25">
      <c r="A20" s="131"/>
      <c r="B20" s="14" t="s">
        <v>1</v>
      </c>
      <c r="C20" s="39">
        <v>3013</v>
      </c>
      <c r="D20" s="33">
        <f t="shared" ref="D20:D21" si="2">100*C20/$C$21</f>
        <v>6.5161443802850405</v>
      </c>
      <c r="E20" s="40">
        <v>0.82574640568731805</v>
      </c>
      <c r="F20" s="6">
        <v>1913</v>
      </c>
      <c r="G20" s="33">
        <v>63.491536674410888</v>
      </c>
      <c r="H20" s="40">
        <v>0.92913240501041816</v>
      </c>
      <c r="I20" s="39">
        <v>1100</v>
      </c>
      <c r="J20" s="33">
        <v>36.508463325589112</v>
      </c>
      <c r="K20" s="40">
        <v>0.69186306143115017</v>
      </c>
      <c r="L20" s="39">
        <v>820</v>
      </c>
      <c r="M20" s="33">
        <v>27.215399933620976</v>
      </c>
      <c r="N20" s="40">
        <v>0.57811211144873487</v>
      </c>
      <c r="O20" s="39">
        <v>814</v>
      </c>
      <c r="P20" s="33">
        <v>27.016262860935946</v>
      </c>
      <c r="Q20" s="40">
        <v>1.080062627710108</v>
      </c>
      <c r="R20" s="39">
        <v>2311</v>
      </c>
      <c r="S20" s="33">
        <v>76.700962495851314</v>
      </c>
      <c r="T20" s="40">
        <v>1.0401569912412569</v>
      </c>
      <c r="U20" s="49"/>
      <c r="V20" s="50"/>
      <c r="W20" s="51"/>
      <c r="X20" s="39">
        <v>638</v>
      </c>
      <c r="Y20" s="33">
        <v>21.174908728841686</v>
      </c>
      <c r="Z20" s="40">
        <v>1.0008471119756535</v>
      </c>
      <c r="AA20" s="39">
        <v>64</v>
      </c>
      <c r="AB20" s="33">
        <v>2.1241287753070028</v>
      </c>
      <c r="AC20" s="40">
        <v>0.20680518305490031</v>
      </c>
    </row>
    <row r="21" spans="1:29" x14ac:dyDescent="0.25">
      <c r="A21" s="144"/>
      <c r="B21" s="15" t="s">
        <v>0</v>
      </c>
      <c r="C21" s="41">
        <v>46239</v>
      </c>
      <c r="D21" s="34">
        <f t="shared" si="2"/>
        <v>100</v>
      </c>
      <c r="E21" s="42">
        <v>12.672315981605012</v>
      </c>
      <c r="F21" s="8">
        <v>30544</v>
      </c>
      <c r="G21" s="34">
        <v>66.056791885637665</v>
      </c>
      <c r="H21" s="42">
        <v>14.835034071426143</v>
      </c>
      <c r="I21" s="41">
        <v>15695</v>
      </c>
      <c r="J21" s="34">
        <v>33.943208114362335</v>
      </c>
      <c r="K21" s="42">
        <v>9.8716279537835483</v>
      </c>
      <c r="L21" s="41">
        <v>16835</v>
      </c>
      <c r="M21" s="34">
        <v>36.408659356820003</v>
      </c>
      <c r="N21" s="42">
        <v>11.868923653950549</v>
      </c>
      <c r="O21" s="41">
        <v>9910</v>
      </c>
      <c r="P21" s="34">
        <v>21.432124397153917</v>
      </c>
      <c r="Q21" s="42">
        <v>13.149165406151315</v>
      </c>
      <c r="R21" s="41">
        <v>9268</v>
      </c>
      <c r="S21" s="34">
        <v>20.043686065875129</v>
      </c>
      <c r="T21" s="42">
        <v>4.1714301145928037</v>
      </c>
      <c r="U21" s="52"/>
      <c r="V21" s="53"/>
      <c r="W21" s="54"/>
      <c r="X21" s="41">
        <v>36729</v>
      </c>
      <c r="Y21" s="34">
        <v>79.432946214234732</v>
      </c>
      <c r="Z21" s="42">
        <v>57.617732877357014</v>
      </c>
      <c r="AA21" s="41">
        <v>242</v>
      </c>
      <c r="AB21" s="34">
        <v>0.52336771989013608</v>
      </c>
      <c r="AC21" s="42">
        <v>0.78198209842634181</v>
      </c>
    </row>
    <row r="22" spans="1:29" x14ac:dyDescent="0.25">
      <c r="A22" s="130" t="s">
        <v>19</v>
      </c>
      <c r="B22" s="16" t="s">
        <v>11</v>
      </c>
      <c r="C22" s="37">
        <v>7795</v>
      </c>
      <c r="D22" s="32">
        <f>100*C22/$C$29</f>
        <v>31.74247668689172</v>
      </c>
      <c r="E22" s="38">
        <v>2.1363070800971271</v>
      </c>
      <c r="F22" s="4">
        <v>3892</v>
      </c>
      <c r="G22" s="32">
        <v>49.929441949967931</v>
      </c>
      <c r="H22" s="38">
        <v>1.8903206065345255</v>
      </c>
      <c r="I22" s="37">
        <v>3903</v>
      </c>
      <c r="J22" s="32">
        <v>50.070558050032069</v>
      </c>
      <c r="K22" s="38">
        <v>2.4548559352416173</v>
      </c>
      <c r="L22" s="37">
        <v>3920</v>
      </c>
      <c r="M22" s="32">
        <v>50.28864656831302</v>
      </c>
      <c r="N22" s="38">
        <v>2.7636578986329763</v>
      </c>
      <c r="O22" s="37">
        <v>1227</v>
      </c>
      <c r="P22" s="32">
        <v>15.740859525336754</v>
      </c>
      <c r="Q22" s="38">
        <v>1.6280550911551628</v>
      </c>
      <c r="R22" s="37">
        <v>5527</v>
      </c>
      <c r="S22" s="32">
        <v>70.904425914047465</v>
      </c>
      <c r="T22" s="38">
        <v>2.4876450413632312</v>
      </c>
      <c r="U22" s="37">
        <v>1172</v>
      </c>
      <c r="V22" s="32">
        <v>15.035279025016036</v>
      </c>
      <c r="W22" s="38">
        <v>2.4411072462560663</v>
      </c>
      <c r="X22" s="46"/>
      <c r="Y22" s="47"/>
      <c r="Z22" s="48"/>
      <c r="AA22" s="37">
        <v>1096</v>
      </c>
      <c r="AB22" s="32">
        <v>14.060295060936499</v>
      </c>
      <c r="AC22" s="38">
        <v>3.5415387598151677</v>
      </c>
    </row>
    <row r="23" spans="1:29" x14ac:dyDescent="0.25">
      <c r="A23" s="131"/>
      <c r="B23" s="14" t="s">
        <v>6</v>
      </c>
      <c r="C23" s="39">
        <v>6844</v>
      </c>
      <c r="D23" s="33">
        <f t="shared" ref="D23:D29" si="3">100*C23/$C$29</f>
        <v>27.86985380950442</v>
      </c>
      <c r="E23" s="40">
        <v>1.8756748757132442</v>
      </c>
      <c r="F23" s="6">
        <v>2728</v>
      </c>
      <c r="G23" s="33">
        <v>39.859731151373467</v>
      </c>
      <c r="H23" s="40">
        <v>1.3249729225658238</v>
      </c>
      <c r="I23" s="39">
        <v>4116</v>
      </c>
      <c r="J23" s="33">
        <v>60.140268848626533</v>
      </c>
      <c r="K23" s="40">
        <v>2.5888257825914676</v>
      </c>
      <c r="L23" s="39">
        <v>3259</v>
      </c>
      <c r="M23" s="33">
        <v>47.618351841028641</v>
      </c>
      <c r="N23" s="40">
        <v>2.2976431356236913</v>
      </c>
      <c r="O23" s="39">
        <v>1069</v>
      </c>
      <c r="P23" s="33">
        <v>15.619520748100525</v>
      </c>
      <c r="Q23" s="40">
        <v>1.4184114852851419</v>
      </c>
      <c r="R23" s="39">
        <v>4988</v>
      </c>
      <c r="S23" s="33">
        <v>72.881355932203391</v>
      </c>
      <c r="T23" s="40">
        <v>2.245046764306097</v>
      </c>
      <c r="U23" s="39">
        <v>1145</v>
      </c>
      <c r="V23" s="33">
        <v>16.729982466393921</v>
      </c>
      <c r="W23" s="40">
        <v>2.3848701339276417</v>
      </c>
      <c r="X23" s="49"/>
      <c r="Y23" s="50"/>
      <c r="Z23" s="51"/>
      <c r="AA23" s="39">
        <v>711</v>
      </c>
      <c r="AB23" s="33">
        <v>10.388661601402688</v>
      </c>
      <c r="AC23" s="40">
        <v>2.2974763305005332</v>
      </c>
    </row>
    <row r="24" spans="1:29" x14ac:dyDescent="0.25">
      <c r="A24" s="131"/>
      <c r="B24" s="14" t="s">
        <v>20</v>
      </c>
      <c r="C24" s="39">
        <v>3910</v>
      </c>
      <c r="D24" s="33">
        <f t="shared" si="3"/>
        <v>15.922140326587124</v>
      </c>
      <c r="E24" s="40">
        <v>1.0715793050904128</v>
      </c>
      <c r="F24" s="6">
        <v>2297</v>
      </c>
      <c r="G24" s="33">
        <v>58.746803069053712</v>
      </c>
      <c r="H24" s="40">
        <v>1.1156388574537013</v>
      </c>
      <c r="I24" s="39">
        <v>1613</v>
      </c>
      <c r="J24" s="33">
        <v>41.253196930946288</v>
      </c>
      <c r="K24" s="40">
        <v>1.0145228346258592</v>
      </c>
      <c r="L24" s="39">
        <v>1636</v>
      </c>
      <c r="M24" s="33">
        <v>41.84143222506394</v>
      </c>
      <c r="N24" s="40">
        <v>1.1534041638172319</v>
      </c>
      <c r="O24" s="39">
        <v>789</v>
      </c>
      <c r="P24" s="33">
        <v>20.179028132992329</v>
      </c>
      <c r="Q24" s="40">
        <v>1.0468911710851048</v>
      </c>
      <c r="R24" s="39">
        <v>3018</v>
      </c>
      <c r="S24" s="33">
        <v>77.186700767263432</v>
      </c>
      <c r="T24" s="40">
        <v>1.3583703156928228</v>
      </c>
      <c r="U24" s="39">
        <v>506</v>
      </c>
      <c r="V24" s="33">
        <v>12.941176470588236</v>
      </c>
      <c r="W24" s="40">
        <v>1.0539251421549227</v>
      </c>
      <c r="X24" s="49"/>
      <c r="Y24" s="50"/>
      <c r="Z24" s="51"/>
      <c r="AA24" s="39">
        <v>386</v>
      </c>
      <c r="AB24" s="33">
        <v>9.8721227621483383</v>
      </c>
      <c r="AC24" s="40">
        <v>1.2472937602998675</v>
      </c>
    </row>
    <row r="25" spans="1:29" x14ac:dyDescent="0.25">
      <c r="A25" s="131"/>
      <c r="B25" s="14" t="s">
        <v>21</v>
      </c>
      <c r="C25" s="39">
        <v>2931</v>
      </c>
      <c r="D25" s="33">
        <f t="shared" si="3"/>
        <v>11.935497006963391</v>
      </c>
      <c r="E25" s="40">
        <v>0.80327338701278772</v>
      </c>
      <c r="F25" s="6">
        <v>1606</v>
      </c>
      <c r="G25" s="33">
        <v>54.793585806891848</v>
      </c>
      <c r="H25" s="40">
        <v>0.78002438183310585</v>
      </c>
      <c r="I25" s="39">
        <v>1325</v>
      </c>
      <c r="J25" s="33">
        <v>45.206414193108152</v>
      </c>
      <c r="K25" s="40">
        <v>0.8333805058147945</v>
      </c>
      <c r="L25" s="39">
        <v>1097</v>
      </c>
      <c r="M25" s="33">
        <v>37.427499147048792</v>
      </c>
      <c r="N25" s="40">
        <v>0.77340120275519775</v>
      </c>
      <c r="O25" s="39">
        <v>637</v>
      </c>
      <c r="P25" s="33">
        <v>21.733196861139543</v>
      </c>
      <c r="Q25" s="40">
        <v>0.84520871480508453</v>
      </c>
      <c r="R25" s="39">
        <v>2469</v>
      </c>
      <c r="S25" s="33">
        <v>84.237461617195493</v>
      </c>
      <c r="T25" s="40">
        <v>1.1112711429574484</v>
      </c>
      <c r="U25" s="39">
        <v>165</v>
      </c>
      <c r="V25" s="33">
        <v>5.6294779938587514</v>
      </c>
      <c r="W25" s="40">
        <v>0.34367124200704008</v>
      </c>
      <c r="X25" s="49"/>
      <c r="Y25" s="50"/>
      <c r="Z25" s="51"/>
      <c r="AA25" s="39">
        <v>297</v>
      </c>
      <c r="AB25" s="33">
        <v>10.133060388945752</v>
      </c>
      <c r="AC25" s="40">
        <v>0.95970530261414677</v>
      </c>
    </row>
    <row r="26" spans="1:29" x14ac:dyDescent="0.25">
      <c r="A26" s="131"/>
      <c r="B26" s="14" t="s">
        <v>22</v>
      </c>
      <c r="C26" s="39">
        <v>1476</v>
      </c>
      <c r="D26" s="33">
        <f t="shared" si="3"/>
        <v>6.0105061693203563</v>
      </c>
      <c r="E26" s="40">
        <v>0.40451433614154714</v>
      </c>
      <c r="F26" s="6">
        <v>341</v>
      </c>
      <c r="G26" s="33">
        <v>23.102981029810298</v>
      </c>
      <c r="H26" s="40">
        <v>0.16562161532072797</v>
      </c>
      <c r="I26" s="39">
        <v>1135</v>
      </c>
      <c r="J26" s="33">
        <v>76.897018970189706</v>
      </c>
      <c r="K26" s="40">
        <v>0.71387688611305045</v>
      </c>
      <c r="L26" s="39">
        <v>570</v>
      </c>
      <c r="M26" s="33">
        <v>38.617886178861788</v>
      </c>
      <c r="N26" s="40">
        <v>0.40185841893387664</v>
      </c>
      <c r="O26" s="39">
        <v>338</v>
      </c>
      <c r="P26" s="33">
        <v>22.899728997289973</v>
      </c>
      <c r="Q26" s="40">
        <v>0.44847809357004487</v>
      </c>
      <c r="R26" s="39">
        <v>1253</v>
      </c>
      <c r="S26" s="33">
        <v>84.891598915989164</v>
      </c>
      <c r="T26" s="40">
        <v>0.56396222848346822</v>
      </c>
      <c r="U26" s="39">
        <v>125</v>
      </c>
      <c r="V26" s="33">
        <v>8.4688346883468828</v>
      </c>
      <c r="W26" s="40">
        <v>0.26035700152048491</v>
      </c>
      <c r="X26" s="49"/>
      <c r="Y26" s="50"/>
      <c r="Z26" s="51"/>
      <c r="AA26" s="39">
        <v>98</v>
      </c>
      <c r="AB26" s="33">
        <v>6.639566395663957</v>
      </c>
      <c r="AC26" s="40">
        <v>0.31667043655281613</v>
      </c>
    </row>
    <row r="27" spans="1:29" x14ac:dyDescent="0.25">
      <c r="A27" s="131"/>
      <c r="B27" s="14" t="s">
        <v>23</v>
      </c>
      <c r="C27" s="39">
        <v>708</v>
      </c>
      <c r="D27" s="33">
        <f t="shared" si="3"/>
        <v>2.8830883251211468</v>
      </c>
      <c r="E27" s="40">
        <v>0.19403533197033562</v>
      </c>
      <c r="F27" s="6">
        <v>572</v>
      </c>
      <c r="G27" s="33">
        <v>80.790960451977398</v>
      </c>
      <c r="H27" s="40">
        <v>0.27781690311864043</v>
      </c>
      <c r="I27" s="39">
        <v>136</v>
      </c>
      <c r="J27" s="33">
        <v>19.209039548022599</v>
      </c>
      <c r="K27" s="40">
        <v>8.5539433049669475E-2</v>
      </c>
      <c r="L27" s="39">
        <v>305</v>
      </c>
      <c r="M27" s="33">
        <v>43.079096045197737</v>
      </c>
      <c r="N27" s="40">
        <v>0.215029504868127</v>
      </c>
      <c r="O27" s="39">
        <v>140</v>
      </c>
      <c r="P27" s="33">
        <v>19.774011299435028</v>
      </c>
      <c r="Q27" s="40">
        <v>0.18576015710001859</v>
      </c>
      <c r="R27" s="39">
        <v>527</v>
      </c>
      <c r="S27" s="33">
        <v>74.435028248587571</v>
      </c>
      <c r="T27" s="40">
        <v>0.23719720224324642</v>
      </c>
      <c r="U27" s="39">
        <v>69</v>
      </c>
      <c r="V27" s="33">
        <v>9.7457627118644066</v>
      </c>
      <c r="W27" s="40">
        <v>0.14371706483930766</v>
      </c>
      <c r="X27" s="49"/>
      <c r="Y27" s="50"/>
      <c r="Z27" s="51"/>
      <c r="AA27" s="39">
        <v>112</v>
      </c>
      <c r="AB27" s="33">
        <v>15.819209039548022</v>
      </c>
      <c r="AC27" s="40">
        <v>0.36190907034607556</v>
      </c>
    </row>
    <row r="28" spans="1:29" x14ac:dyDescent="0.25">
      <c r="A28" s="131"/>
      <c r="B28" s="14" t="s">
        <v>1</v>
      </c>
      <c r="C28" s="39">
        <v>893</v>
      </c>
      <c r="D28" s="33">
        <f t="shared" si="3"/>
        <v>3.6364376756118419</v>
      </c>
      <c r="E28" s="40">
        <v>0.24473665458970298</v>
      </c>
      <c r="F28" s="6">
        <v>316</v>
      </c>
      <c r="G28" s="33">
        <v>35.38633818589026</v>
      </c>
      <c r="H28" s="40">
        <v>0.15347926815645171</v>
      </c>
      <c r="I28" s="39">
        <v>577</v>
      </c>
      <c r="J28" s="33">
        <v>64.613661814109747</v>
      </c>
      <c r="K28" s="40">
        <v>0.36291362404161243</v>
      </c>
      <c r="L28" s="39">
        <v>367</v>
      </c>
      <c r="M28" s="33">
        <v>41.097424412094064</v>
      </c>
      <c r="N28" s="40">
        <v>0.25874042061181179</v>
      </c>
      <c r="O28" s="39">
        <v>190</v>
      </c>
      <c r="P28" s="33">
        <v>21.276595744680851</v>
      </c>
      <c r="Q28" s="40">
        <v>0.25210307035002522</v>
      </c>
      <c r="R28" s="39">
        <v>717</v>
      </c>
      <c r="S28" s="33">
        <v>80.291153415453522</v>
      </c>
      <c r="T28" s="40">
        <v>0.32271422012980583</v>
      </c>
      <c r="U28" s="39">
        <v>88</v>
      </c>
      <c r="V28" s="33">
        <v>9.8544232922732355</v>
      </c>
      <c r="W28" s="40">
        <v>0.18329132907042137</v>
      </c>
      <c r="X28" s="49"/>
      <c r="Y28" s="50"/>
      <c r="Z28" s="51"/>
      <c r="AA28" s="39">
        <v>88</v>
      </c>
      <c r="AB28" s="33">
        <v>9.8544232922732355</v>
      </c>
      <c r="AC28" s="40">
        <v>0.28435712670048791</v>
      </c>
    </row>
    <row r="29" spans="1:29" x14ac:dyDescent="0.25">
      <c r="A29" s="144"/>
      <c r="B29" s="15" t="s">
        <v>0</v>
      </c>
      <c r="C29" s="41">
        <v>24557</v>
      </c>
      <c r="D29" s="34">
        <f t="shared" si="3"/>
        <v>100</v>
      </c>
      <c r="E29" s="42">
        <v>6.7301209706151575</v>
      </c>
      <c r="F29" s="8">
        <v>11752</v>
      </c>
      <c r="G29" s="34">
        <v>47.856008470089996</v>
      </c>
      <c r="H29" s="42">
        <v>5.7078745549829764</v>
      </c>
      <c r="I29" s="41">
        <v>12805</v>
      </c>
      <c r="J29" s="34">
        <v>52.143991529910004</v>
      </c>
      <c r="K29" s="42">
        <v>8.0539150014780709</v>
      </c>
      <c r="L29" s="41">
        <v>11154</v>
      </c>
      <c r="M29" s="34">
        <v>45.420857596611967</v>
      </c>
      <c r="N29" s="42">
        <v>7.8637347452429127</v>
      </c>
      <c r="O29" s="41">
        <v>4390</v>
      </c>
      <c r="P29" s="34">
        <v>17.876776479211632</v>
      </c>
      <c r="Q29" s="42">
        <v>5.8249077833505822</v>
      </c>
      <c r="R29" s="41">
        <v>18499</v>
      </c>
      <c r="S29" s="34">
        <v>75.330862890418217</v>
      </c>
      <c r="T29" s="42">
        <v>8.3262069151761207</v>
      </c>
      <c r="U29" s="41">
        <v>3270</v>
      </c>
      <c r="V29" s="34">
        <v>13.315958789754449</v>
      </c>
      <c r="W29" s="42">
        <v>6.8109391597758844</v>
      </c>
      <c r="X29" s="52"/>
      <c r="Y29" s="53"/>
      <c r="Z29" s="54"/>
      <c r="AA29" s="41">
        <v>2788</v>
      </c>
      <c r="AB29" s="34">
        <v>11.353178319827341</v>
      </c>
      <c r="AC29" s="42">
        <v>9.0089507868290948</v>
      </c>
    </row>
    <row r="30" spans="1:29" x14ac:dyDescent="0.25">
      <c r="A30" s="130" t="s">
        <v>24</v>
      </c>
      <c r="B30" s="16" t="s">
        <v>25</v>
      </c>
      <c r="C30" s="37">
        <v>8480</v>
      </c>
      <c r="D30" s="32">
        <f>100*C30/$C$35</f>
        <v>35.700753589020337</v>
      </c>
      <c r="E30" s="38">
        <v>2.3240390043904604</v>
      </c>
      <c r="F30" s="4">
        <v>6133</v>
      </c>
      <c r="G30" s="32">
        <v>72.323113207547166</v>
      </c>
      <c r="H30" s="38">
        <v>2.9787606063402481</v>
      </c>
      <c r="I30" s="37">
        <v>2347</v>
      </c>
      <c r="J30" s="32">
        <v>27.67688679245283</v>
      </c>
      <c r="K30" s="38">
        <v>1.4761841865262815</v>
      </c>
      <c r="L30" s="37">
        <v>2637</v>
      </c>
      <c r="M30" s="32">
        <v>31.096698113207548</v>
      </c>
      <c r="N30" s="38">
        <v>1.8591239486467241</v>
      </c>
      <c r="O30" s="37">
        <v>2056</v>
      </c>
      <c r="P30" s="32">
        <v>24.245283018867923</v>
      </c>
      <c r="Q30" s="38">
        <v>2.7280205928402728</v>
      </c>
      <c r="R30" s="37">
        <v>7051</v>
      </c>
      <c r="S30" s="32">
        <v>83.148584905660371</v>
      </c>
      <c r="T30" s="38">
        <v>3.1735815427270029</v>
      </c>
      <c r="U30" s="46"/>
      <c r="V30" s="47"/>
      <c r="W30" s="48"/>
      <c r="X30" s="37">
        <v>158</v>
      </c>
      <c r="Y30" s="32">
        <v>1.8632075471698113</v>
      </c>
      <c r="Z30" s="38">
        <v>0.24785868917265397</v>
      </c>
      <c r="AA30" s="37">
        <v>1271</v>
      </c>
      <c r="AB30" s="32">
        <v>14.988207547169811</v>
      </c>
      <c r="AC30" s="38">
        <v>4.1070216822309114</v>
      </c>
    </row>
    <row r="31" spans="1:29" x14ac:dyDescent="0.25">
      <c r="A31" s="131"/>
      <c r="B31" s="14" t="s">
        <v>20</v>
      </c>
      <c r="C31" s="39">
        <v>7384</v>
      </c>
      <c r="D31" s="33">
        <f t="shared" ref="D31:D35" si="4">100*C31/$C$35</f>
        <v>31.086599587420537</v>
      </c>
      <c r="E31" s="40">
        <v>2.0236679255211274</v>
      </c>
      <c r="F31" s="6">
        <v>5054</v>
      </c>
      <c r="G31" s="33">
        <v>68.445287107258935</v>
      </c>
      <c r="H31" s="40">
        <v>2.4546969027300851</v>
      </c>
      <c r="I31" s="39">
        <v>2330</v>
      </c>
      <c r="J31" s="33">
        <v>31.554712892741062</v>
      </c>
      <c r="K31" s="40">
        <v>1.4654917573950728</v>
      </c>
      <c r="L31" s="39">
        <v>2921</v>
      </c>
      <c r="M31" s="33">
        <v>39.558504875406285</v>
      </c>
      <c r="N31" s="40">
        <v>2.0593481433436032</v>
      </c>
      <c r="O31" s="39">
        <v>1532</v>
      </c>
      <c r="P31" s="33">
        <v>20.747562296858071</v>
      </c>
      <c r="Q31" s="40">
        <v>2.0327468619802032</v>
      </c>
      <c r="R31" s="39">
        <v>3264</v>
      </c>
      <c r="S31" s="33">
        <v>44.20368364030336</v>
      </c>
      <c r="T31" s="40">
        <v>1.4690923493775261</v>
      </c>
      <c r="U31" s="49"/>
      <c r="V31" s="50"/>
      <c r="W31" s="51"/>
      <c r="X31" s="39">
        <v>3643</v>
      </c>
      <c r="Y31" s="33">
        <v>49.33640303358613</v>
      </c>
      <c r="Z31" s="40">
        <v>5.7148683838985974</v>
      </c>
      <c r="AA31" s="39">
        <v>477</v>
      </c>
      <c r="AB31" s="33">
        <v>6.4599133261105095</v>
      </c>
      <c r="AC31" s="40">
        <v>1.5413448799560538</v>
      </c>
    </row>
    <row r="32" spans="1:29" x14ac:dyDescent="0.25">
      <c r="A32" s="131"/>
      <c r="B32" s="14" t="s">
        <v>27</v>
      </c>
      <c r="C32" s="39">
        <v>4040</v>
      </c>
      <c r="D32" s="33">
        <f t="shared" si="4"/>
        <v>17.008377889108743</v>
      </c>
      <c r="E32" s="40">
        <v>1.1072072615256439</v>
      </c>
      <c r="F32" s="6">
        <v>3486</v>
      </c>
      <c r="G32" s="33">
        <v>86.287128712871294</v>
      </c>
      <c r="H32" s="40">
        <v>1.6931288885866793</v>
      </c>
      <c r="I32" s="39">
        <v>554</v>
      </c>
      <c r="J32" s="33">
        <v>13.712871287128714</v>
      </c>
      <c r="K32" s="40">
        <v>0.34844739639350653</v>
      </c>
      <c r="L32" s="39">
        <v>1030</v>
      </c>
      <c r="M32" s="33">
        <v>25.495049504950494</v>
      </c>
      <c r="N32" s="40">
        <v>0.72616521316121574</v>
      </c>
      <c r="O32" s="39">
        <v>1134</v>
      </c>
      <c r="P32" s="33">
        <v>28.06930693069307</v>
      </c>
      <c r="Q32" s="40">
        <v>1.5046572725101504</v>
      </c>
      <c r="R32" s="39">
        <v>3441</v>
      </c>
      <c r="S32" s="33">
        <v>85.17326732673267</v>
      </c>
      <c r="T32" s="40">
        <v>1.5487582028823736</v>
      </c>
      <c r="U32" s="49"/>
      <c r="V32" s="50"/>
      <c r="W32" s="51"/>
      <c r="X32" s="39">
        <v>40</v>
      </c>
      <c r="Y32" s="33">
        <v>0.99009900990099009</v>
      </c>
      <c r="Z32" s="40">
        <v>6.2749035233583286E-2</v>
      </c>
      <c r="AA32" s="39">
        <v>559</v>
      </c>
      <c r="AB32" s="33">
        <v>13.836633663366337</v>
      </c>
      <c r="AC32" s="40">
        <v>1.8063140207451449</v>
      </c>
    </row>
    <row r="33" spans="1:29" x14ac:dyDescent="0.25">
      <c r="A33" s="131"/>
      <c r="B33" s="14" t="s">
        <v>28</v>
      </c>
      <c r="C33" s="39">
        <v>1925</v>
      </c>
      <c r="D33" s="33">
        <f t="shared" si="4"/>
        <v>8.1042394644886961</v>
      </c>
      <c r="E33" s="40">
        <v>0.52756781644476847</v>
      </c>
      <c r="F33" s="6">
        <v>1379</v>
      </c>
      <c r="G33" s="33">
        <v>71.63636363636364</v>
      </c>
      <c r="H33" s="40">
        <v>0.66977186958147761</v>
      </c>
      <c r="I33" s="39">
        <v>546</v>
      </c>
      <c r="J33" s="33">
        <v>28.363636363636363</v>
      </c>
      <c r="K33" s="40">
        <v>0.34341566503764365</v>
      </c>
      <c r="L33" s="39">
        <v>537</v>
      </c>
      <c r="M33" s="33">
        <v>27.896103896103895</v>
      </c>
      <c r="N33" s="40">
        <v>0.37859293152191537</v>
      </c>
      <c r="O33" s="39">
        <v>539</v>
      </c>
      <c r="P33" s="33">
        <v>28</v>
      </c>
      <c r="Q33" s="40">
        <v>0.71517660483507151</v>
      </c>
      <c r="R33" s="39">
        <v>1730</v>
      </c>
      <c r="S33" s="33">
        <v>89.870129870129873</v>
      </c>
      <c r="T33" s="40">
        <v>0.77865495233551474</v>
      </c>
      <c r="U33" s="49"/>
      <c r="V33" s="50"/>
      <c r="W33" s="51"/>
      <c r="X33" s="39">
        <v>31</v>
      </c>
      <c r="Y33" s="33">
        <v>1.6103896103896105</v>
      </c>
      <c r="Z33" s="40">
        <v>4.8630502306027043E-2</v>
      </c>
      <c r="AA33" s="39">
        <v>164</v>
      </c>
      <c r="AB33" s="33">
        <v>8.5194805194805188</v>
      </c>
      <c r="AC33" s="40">
        <v>0.52993828157818201</v>
      </c>
    </row>
    <row r="34" spans="1:29" x14ac:dyDescent="0.25">
      <c r="A34" s="131"/>
      <c r="B34" s="14" t="s">
        <v>1</v>
      </c>
      <c r="C34" s="39">
        <v>1924</v>
      </c>
      <c r="D34" s="33">
        <f t="shared" si="4"/>
        <v>8.1000294699616884</v>
      </c>
      <c r="E34" s="40">
        <v>0.52729375524142053</v>
      </c>
      <c r="F34" s="6">
        <v>1097</v>
      </c>
      <c r="G34" s="33">
        <v>57.016632016632016</v>
      </c>
      <c r="H34" s="40">
        <v>0.5328061935684415</v>
      </c>
      <c r="I34" s="39">
        <v>827</v>
      </c>
      <c r="J34" s="33">
        <v>42.983367983367984</v>
      </c>
      <c r="K34" s="40">
        <v>0.52015522891232835</v>
      </c>
      <c r="L34" s="39">
        <v>585</v>
      </c>
      <c r="M34" s="33">
        <v>30.405405405405407</v>
      </c>
      <c r="N34" s="40">
        <v>0.41243364048476816</v>
      </c>
      <c r="O34" s="39">
        <v>483</v>
      </c>
      <c r="P34" s="33">
        <v>25.103950103950105</v>
      </c>
      <c r="Q34" s="40">
        <v>0.64087254199506405</v>
      </c>
      <c r="R34" s="39">
        <v>1626</v>
      </c>
      <c r="S34" s="33">
        <v>84.511434511434516</v>
      </c>
      <c r="T34" s="40">
        <v>0.73184563728181906</v>
      </c>
      <c r="U34" s="49"/>
      <c r="V34" s="50"/>
      <c r="W34" s="51"/>
      <c r="X34" s="39">
        <v>147</v>
      </c>
      <c r="Y34" s="33">
        <v>7.6403326403326401</v>
      </c>
      <c r="Z34" s="40">
        <v>0.23060270448341857</v>
      </c>
      <c r="AA34" s="39">
        <v>151</v>
      </c>
      <c r="AB34" s="33">
        <v>7.8482328482328478</v>
      </c>
      <c r="AC34" s="40">
        <v>0.48793097877015545</v>
      </c>
    </row>
    <row r="35" spans="1:29" x14ac:dyDescent="0.25">
      <c r="A35" s="144"/>
      <c r="B35" s="15" t="s">
        <v>0</v>
      </c>
      <c r="C35" s="41">
        <v>23753</v>
      </c>
      <c r="D35" s="34">
        <f t="shared" si="4"/>
        <v>100</v>
      </c>
      <c r="E35" s="42">
        <v>6.5097757631234208</v>
      </c>
      <c r="F35" s="8">
        <v>17149</v>
      </c>
      <c r="G35" s="34">
        <v>72.197196143645016</v>
      </c>
      <c r="H35" s="42">
        <v>8.3291644608069326</v>
      </c>
      <c r="I35" s="41">
        <v>6604</v>
      </c>
      <c r="J35" s="34">
        <v>27.802803856354988</v>
      </c>
      <c r="K35" s="42">
        <v>4.1536942342648322</v>
      </c>
      <c r="L35" s="41">
        <v>7710</v>
      </c>
      <c r="M35" s="34">
        <v>32.459057803224859</v>
      </c>
      <c r="N35" s="42">
        <v>5.4356638771582269</v>
      </c>
      <c r="O35" s="41">
        <v>5744</v>
      </c>
      <c r="P35" s="34">
        <v>24.182208563128867</v>
      </c>
      <c r="Q35" s="42">
        <v>7.6214738741607624</v>
      </c>
      <c r="R35" s="41">
        <v>17112</v>
      </c>
      <c r="S35" s="34">
        <v>72.041426346145755</v>
      </c>
      <c r="T35" s="42">
        <v>7.7019326846042366</v>
      </c>
      <c r="U35" s="52"/>
      <c r="V35" s="53"/>
      <c r="W35" s="54"/>
      <c r="X35" s="41">
        <v>4019</v>
      </c>
      <c r="Y35" s="34">
        <v>16.919968004041596</v>
      </c>
      <c r="Z35" s="42">
        <v>6.3047093150942803</v>
      </c>
      <c r="AA35" s="41">
        <v>2622</v>
      </c>
      <c r="AB35" s="34">
        <v>11.038605649812656</v>
      </c>
      <c r="AC35" s="42">
        <v>8.4725498432804471</v>
      </c>
    </row>
    <row r="36" spans="1:29" x14ac:dyDescent="0.25">
      <c r="A36" s="130" t="s">
        <v>26</v>
      </c>
      <c r="B36" s="16" t="s">
        <v>7</v>
      </c>
      <c r="C36" s="37">
        <v>14751</v>
      </c>
      <c r="D36" s="32">
        <f>100*C36/$C$42</f>
        <v>71.760070052539405</v>
      </c>
      <c r="E36" s="38">
        <v>4.0426768105853403</v>
      </c>
      <c r="F36" s="4">
        <v>8465</v>
      </c>
      <c r="G36" s="32">
        <v>57.385939936275506</v>
      </c>
      <c r="H36" s="38">
        <v>4.1113987498239357</v>
      </c>
      <c r="I36" s="37">
        <v>6286</v>
      </c>
      <c r="J36" s="32">
        <v>42.614060063724494</v>
      </c>
      <c r="K36" s="38">
        <v>3.9536829128692821</v>
      </c>
      <c r="L36" s="37">
        <v>5359</v>
      </c>
      <c r="M36" s="32">
        <v>36.329740356585994</v>
      </c>
      <c r="N36" s="38">
        <v>3.7781741527485</v>
      </c>
      <c r="O36" s="37">
        <v>3119</v>
      </c>
      <c r="P36" s="32">
        <v>21.144329198020472</v>
      </c>
      <c r="Q36" s="38">
        <v>4.1384709285354138</v>
      </c>
      <c r="R36" s="37">
        <v>12452</v>
      </c>
      <c r="S36" s="32">
        <v>84.41461595824012</v>
      </c>
      <c r="T36" s="38">
        <v>5.6045152985444107</v>
      </c>
      <c r="U36" s="37">
        <v>1865</v>
      </c>
      <c r="V36" s="32">
        <v>12.643210629787811</v>
      </c>
      <c r="W36" s="38">
        <v>3.8845264626856344</v>
      </c>
      <c r="X36" s="46"/>
      <c r="Y36" s="47"/>
      <c r="Z36" s="48"/>
      <c r="AA36" s="37">
        <v>434</v>
      </c>
      <c r="AB36" s="32">
        <v>2.9421734119720697</v>
      </c>
      <c r="AC36" s="38">
        <v>1.4023976475910427</v>
      </c>
    </row>
    <row r="37" spans="1:29" x14ac:dyDescent="0.25">
      <c r="A37" s="131"/>
      <c r="B37" s="14" t="s">
        <v>21</v>
      </c>
      <c r="C37" s="39">
        <v>2148</v>
      </c>
      <c r="D37" s="33">
        <f t="shared" ref="D37:D42" si="5">100*C37/$C$42</f>
        <v>10.449503794512552</v>
      </c>
      <c r="E37" s="40">
        <v>0.58868346479135725</v>
      </c>
      <c r="F37" s="6">
        <v>1370</v>
      </c>
      <c r="G37" s="33">
        <v>63.780260707635009</v>
      </c>
      <c r="H37" s="40">
        <v>0.66540062460233818</v>
      </c>
      <c r="I37" s="39">
        <v>778</v>
      </c>
      <c r="J37" s="33">
        <v>36.219739292364991</v>
      </c>
      <c r="K37" s="40">
        <v>0.48933587435766807</v>
      </c>
      <c r="L37" s="39">
        <v>817</v>
      </c>
      <c r="M37" s="33">
        <v>38.035381750465547</v>
      </c>
      <c r="N37" s="40">
        <v>0.57599706713855658</v>
      </c>
      <c r="O37" s="39">
        <v>459</v>
      </c>
      <c r="P37" s="33">
        <v>21.368715083798882</v>
      </c>
      <c r="Q37" s="40">
        <v>0.60902794363506085</v>
      </c>
      <c r="R37" s="39">
        <v>1951</v>
      </c>
      <c r="S37" s="33">
        <v>90.828677839851025</v>
      </c>
      <c r="T37" s="40">
        <v>0.87812474682461805</v>
      </c>
      <c r="U37" s="39">
        <v>150</v>
      </c>
      <c r="V37" s="33">
        <v>6.983240223463687</v>
      </c>
      <c r="W37" s="40">
        <v>0.31242840182458187</v>
      </c>
      <c r="X37" s="49"/>
      <c r="Y37" s="50"/>
      <c r="Z37" s="51"/>
      <c r="AA37" s="39">
        <v>47</v>
      </c>
      <c r="AB37" s="33">
        <v>2.1880819366852888</v>
      </c>
      <c r="AC37" s="40">
        <v>0.15187255630594243</v>
      </c>
    </row>
    <row r="38" spans="1:29" x14ac:dyDescent="0.25">
      <c r="A38" s="131"/>
      <c r="B38" s="14" t="s">
        <v>29</v>
      </c>
      <c r="C38" s="39">
        <v>1206</v>
      </c>
      <c r="D38" s="33">
        <f t="shared" si="5"/>
        <v>5.8669001751313488</v>
      </c>
      <c r="E38" s="40">
        <v>0.3305178112376056</v>
      </c>
      <c r="F38" s="6">
        <v>824</v>
      </c>
      <c r="G38" s="33">
        <v>68.325041459369814</v>
      </c>
      <c r="H38" s="40">
        <v>0.40021176253454499</v>
      </c>
      <c r="I38" s="39">
        <v>382</v>
      </c>
      <c r="J38" s="33">
        <v>31.674958540630183</v>
      </c>
      <c r="K38" s="40">
        <v>0.24026517224245397</v>
      </c>
      <c r="L38" s="39">
        <v>450</v>
      </c>
      <c r="M38" s="33">
        <v>37.313432835820898</v>
      </c>
      <c r="N38" s="40">
        <v>0.31725664652674473</v>
      </c>
      <c r="O38" s="39">
        <v>248</v>
      </c>
      <c r="P38" s="33">
        <v>20.563847429519072</v>
      </c>
      <c r="Q38" s="40">
        <v>0.32906084972003291</v>
      </c>
      <c r="R38" s="39">
        <v>1053</v>
      </c>
      <c r="S38" s="33">
        <v>87.31343283582089</v>
      </c>
      <c r="T38" s="40">
        <v>0.47394431491866884</v>
      </c>
      <c r="U38" s="39">
        <v>117</v>
      </c>
      <c r="V38" s="33">
        <v>9.7014925373134329</v>
      </c>
      <c r="W38" s="40">
        <v>0.24369415342317385</v>
      </c>
      <c r="X38" s="49"/>
      <c r="Y38" s="50"/>
      <c r="Z38" s="51"/>
      <c r="AA38" s="39">
        <v>36</v>
      </c>
      <c r="AB38" s="33">
        <v>2.9850746268656718</v>
      </c>
      <c r="AC38" s="40">
        <v>0.11632791546838142</v>
      </c>
    </row>
    <row r="39" spans="1:29" x14ac:dyDescent="0.25">
      <c r="A39" s="131"/>
      <c r="B39" s="14" t="s">
        <v>30</v>
      </c>
      <c r="C39" s="39">
        <v>998</v>
      </c>
      <c r="D39" s="33">
        <f t="shared" si="5"/>
        <v>4.8550301615100215</v>
      </c>
      <c r="E39" s="40">
        <v>0.27351308094123578</v>
      </c>
      <c r="F39" s="6">
        <v>576</v>
      </c>
      <c r="G39" s="33">
        <v>57.715430861723448</v>
      </c>
      <c r="H39" s="40">
        <v>0.27975967866492463</v>
      </c>
      <c r="I39" s="39">
        <v>422</v>
      </c>
      <c r="J39" s="33">
        <v>42.284569138276552</v>
      </c>
      <c r="K39" s="40">
        <v>0.26542382902176853</v>
      </c>
      <c r="L39" s="39">
        <v>371</v>
      </c>
      <c r="M39" s="33">
        <v>37.174348697394791</v>
      </c>
      <c r="N39" s="40">
        <v>0.26156047969204954</v>
      </c>
      <c r="O39" s="39">
        <v>188</v>
      </c>
      <c r="P39" s="33">
        <v>18.837675350701403</v>
      </c>
      <c r="Q39" s="40">
        <v>0.24944935382002495</v>
      </c>
      <c r="R39" s="39">
        <v>844</v>
      </c>
      <c r="S39" s="33">
        <v>84.569138276553105</v>
      </c>
      <c r="T39" s="40">
        <v>0.37987559524345343</v>
      </c>
      <c r="U39" s="39">
        <v>118</v>
      </c>
      <c r="V39" s="33">
        <v>11.823647294589179</v>
      </c>
      <c r="W39" s="40">
        <v>0.24577700943533773</v>
      </c>
      <c r="X39" s="49"/>
      <c r="Y39" s="50"/>
      <c r="Z39" s="51"/>
      <c r="AA39" s="39">
        <v>36</v>
      </c>
      <c r="AB39" s="33">
        <v>3.6072144288577155</v>
      </c>
      <c r="AC39" s="40">
        <v>0.11632791546838142</v>
      </c>
    </row>
    <row r="40" spans="1:29" x14ac:dyDescent="0.25">
      <c r="A40" s="131"/>
      <c r="B40" s="14" t="s">
        <v>31</v>
      </c>
      <c r="C40" s="39">
        <v>583</v>
      </c>
      <c r="D40" s="33">
        <f t="shared" si="5"/>
        <v>2.8361548939482391</v>
      </c>
      <c r="E40" s="40">
        <v>0.15977768155184416</v>
      </c>
      <c r="F40" s="6">
        <v>152</v>
      </c>
      <c r="G40" s="33">
        <v>26.072041166380789</v>
      </c>
      <c r="H40" s="40">
        <v>7.3825470758799555E-2</v>
      </c>
      <c r="I40" s="39">
        <v>431</v>
      </c>
      <c r="J40" s="33">
        <v>73.927958833619215</v>
      </c>
      <c r="K40" s="40">
        <v>0.27108452679711431</v>
      </c>
      <c r="L40" s="39">
        <v>204</v>
      </c>
      <c r="M40" s="33">
        <v>34.991423670668951</v>
      </c>
      <c r="N40" s="40">
        <v>0.14382301309212428</v>
      </c>
      <c r="O40" s="39">
        <v>151</v>
      </c>
      <c r="P40" s="33">
        <v>25.900514579759864</v>
      </c>
      <c r="Q40" s="40">
        <v>0.20035559801502004</v>
      </c>
      <c r="R40" s="39">
        <v>538</v>
      </c>
      <c r="S40" s="33">
        <v>92.281303602058316</v>
      </c>
      <c r="T40" s="40">
        <v>0.24214818748931038</v>
      </c>
      <c r="U40" s="39">
        <v>39</v>
      </c>
      <c r="V40" s="33">
        <v>6.6895368782161233</v>
      </c>
      <c r="W40" s="40">
        <v>8.123138447439128E-2</v>
      </c>
      <c r="X40" s="49"/>
      <c r="Y40" s="50"/>
      <c r="Z40" s="51"/>
      <c r="AA40" s="39">
        <v>6</v>
      </c>
      <c r="AB40" s="33">
        <v>1.0291595197255574</v>
      </c>
      <c r="AC40" s="40">
        <v>1.9387985911396906E-2</v>
      </c>
    </row>
    <row r="41" spans="1:29" x14ac:dyDescent="0.25">
      <c r="A41" s="131"/>
      <c r="B41" s="14" t="s">
        <v>1</v>
      </c>
      <c r="C41" s="39">
        <v>870</v>
      </c>
      <c r="D41" s="33">
        <f t="shared" si="5"/>
        <v>4.2323409223584356</v>
      </c>
      <c r="E41" s="40">
        <v>0.23843324691270054</v>
      </c>
      <c r="F41" s="6">
        <v>531</v>
      </c>
      <c r="G41" s="33">
        <v>61.03448275862069</v>
      </c>
      <c r="H41" s="40">
        <v>0.25790345376922741</v>
      </c>
      <c r="I41" s="39">
        <v>339</v>
      </c>
      <c r="J41" s="33">
        <v>38.96551724137931</v>
      </c>
      <c r="K41" s="40">
        <v>0.21321961620469082</v>
      </c>
      <c r="L41" s="39">
        <v>320</v>
      </c>
      <c r="M41" s="33">
        <v>36.781609195402297</v>
      </c>
      <c r="N41" s="40">
        <v>0.22560472641901849</v>
      </c>
      <c r="O41" s="39">
        <v>188</v>
      </c>
      <c r="P41" s="33">
        <v>21.609195402298852</v>
      </c>
      <c r="Q41" s="40">
        <v>0.24944935382002495</v>
      </c>
      <c r="R41" s="39">
        <v>764</v>
      </c>
      <c r="S41" s="33">
        <v>87.816091954022994</v>
      </c>
      <c r="T41" s="40">
        <v>0.34386842981753368</v>
      </c>
      <c r="U41" s="39">
        <v>84</v>
      </c>
      <c r="V41" s="33">
        <v>9.6551724137931032</v>
      </c>
      <c r="W41" s="40">
        <v>0.17495990502176584</v>
      </c>
      <c r="X41" s="49"/>
      <c r="Y41" s="50"/>
      <c r="Z41" s="51"/>
      <c r="AA41" s="39">
        <v>22</v>
      </c>
      <c r="AB41" s="33">
        <v>2.5287356321839081</v>
      </c>
      <c r="AC41" s="40">
        <v>7.1089281675121976E-2</v>
      </c>
    </row>
    <row r="42" spans="1:29" x14ac:dyDescent="0.25">
      <c r="A42" s="144"/>
      <c r="B42" s="15" t="s">
        <v>0</v>
      </c>
      <c r="C42" s="41">
        <v>20556</v>
      </c>
      <c r="D42" s="34">
        <f t="shared" si="5"/>
        <v>100</v>
      </c>
      <c r="E42" s="42">
        <v>5.6336020960200832</v>
      </c>
      <c r="F42" s="8">
        <v>11918</v>
      </c>
      <c r="G42" s="34">
        <v>57.978205876629694</v>
      </c>
      <c r="H42" s="42">
        <v>5.788499740153771</v>
      </c>
      <c r="I42" s="41">
        <v>8638</v>
      </c>
      <c r="J42" s="34">
        <v>42.021794123370306</v>
      </c>
      <c r="K42" s="42">
        <v>5.4330119314929775</v>
      </c>
      <c r="L42" s="41">
        <v>7521</v>
      </c>
      <c r="M42" s="34">
        <v>36.587857559836543</v>
      </c>
      <c r="N42" s="42">
        <v>5.3024160856169935</v>
      </c>
      <c r="O42" s="41">
        <v>4353</v>
      </c>
      <c r="P42" s="34">
        <v>21.176298890834794</v>
      </c>
      <c r="Q42" s="42">
        <v>5.7758140275455778</v>
      </c>
      <c r="R42" s="41">
        <v>17602</v>
      </c>
      <c r="S42" s="34">
        <v>85.629499902704808</v>
      </c>
      <c r="T42" s="42">
        <v>7.9224765728379944</v>
      </c>
      <c r="U42" s="41">
        <v>2373</v>
      </c>
      <c r="V42" s="34">
        <v>11.544074722708698</v>
      </c>
      <c r="W42" s="42">
        <v>4.9426173168648848</v>
      </c>
      <c r="X42" s="52"/>
      <c r="Y42" s="53"/>
      <c r="Z42" s="54"/>
      <c r="AA42" s="41">
        <v>581</v>
      </c>
      <c r="AB42" s="34">
        <v>2.8264253745864956</v>
      </c>
      <c r="AC42" s="42">
        <v>1.877403302420267</v>
      </c>
    </row>
    <row r="43" spans="1:29" x14ac:dyDescent="0.25">
      <c r="A43" s="130" t="s">
        <v>32</v>
      </c>
      <c r="B43" s="16" t="s">
        <v>33</v>
      </c>
      <c r="C43" s="37">
        <v>6668</v>
      </c>
      <c r="D43" s="32">
        <f>100*C43/$C$48</f>
        <v>37.089776393369675</v>
      </c>
      <c r="E43" s="38">
        <v>1.8274401039240082</v>
      </c>
      <c r="F43" s="4">
        <v>5288</v>
      </c>
      <c r="G43" s="32">
        <v>79.304139172165563</v>
      </c>
      <c r="H43" s="38">
        <v>2.568349272187711</v>
      </c>
      <c r="I43" s="37">
        <v>1380</v>
      </c>
      <c r="J43" s="32">
        <v>20.695860827834434</v>
      </c>
      <c r="K43" s="38">
        <v>0.86797365888635203</v>
      </c>
      <c r="L43" s="37">
        <v>1998</v>
      </c>
      <c r="M43" s="32">
        <v>29.964007198560289</v>
      </c>
      <c r="N43" s="38">
        <v>1.4086195105787467</v>
      </c>
      <c r="O43" s="37">
        <v>1720</v>
      </c>
      <c r="P43" s="32">
        <v>25.794841031793641</v>
      </c>
      <c r="Q43" s="38">
        <v>2.2821962158002282</v>
      </c>
      <c r="R43" s="37">
        <v>5499</v>
      </c>
      <c r="S43" s="32">
        <v>82.468506298740252</v>
      </c>
      <c r="T43" s="38">
        <v>2.4750425334641593</v>
      </c>
      <c r="U43" s="46"/>
      <c r="V43" s="47"/>
      <c r="W43" s="48"/>
      <c r="X43" s="37">
        <v>22</v>
      </c>
      <c r="Y43" s="32">
        <v>0.32993401319736054</v>
      </c>
      <c r="Z43" s="38">
        <v>3.4511969378470807E-2</v>
      </c>
      <c r="AA43" s="37">
        <v>1147</v>
      </c>
      <c r="AB43" s="32">
        <v>17.201559688062389</v>
      </c>
      <c r="AC43" s="38">
        <v>3.7063366400620414</v>
      </c>
    </row>
    <row r="44" spans="1:29" x14ac:dyDescent="0.25">
      <c r="A44" s="131"/>
      <c r="B44" s="14" t="s">
        <v>25</v>
      </c>
      <c r="C44" s="39">
        <v>6300</v>
      </c>
      <c r="D44" s="33">
        <f t="shared" ref="D44:D48" si="6">100*C44/$C$48</f>
        <v>35.042830125709202</v>
      </c>
      <c r="E44" s="40">
        <v>1.7265855810919695</v>
      </c>
      <c r="F44" s="6">
        <v>4402</v>
      </c>
      <c r="G44" s="33">
        <v>69.873015873015873</v>
      </c>
      <c r="H44" s="40">
        <v>2.1380244886857609</v>
      </c>
      <c r="I44" s="39">
        <v>1898</v>
      </c>
      <c r="J44" s="33">
        <v>30.126984126984127</v>
      </c>
      <c r="K44" s="40">
        <v>1.1937782641784755</v>
      </c>
      <c r="L44" s="39">
        <v>2078</v>
      </c>
      <c r="M44" s="33">
        <v>32.984126984126981</v>
      </c>
      <c r="N44" s="40">
        <v>1.4650206921835012</v>
      </c>
      <c r="O44" s="39">
        <v>1527</v>
      </c>
      <c r="P44" s="33">
        <v>24.238095238095237</v>
      </c>
      <c r="Q44" s="40">
        <v>2.0261125706552026</v>
      </c>
      <c r="R44" s="39">
        <v>5020</v>
      </c>
      <c r="S44" s="33">
        <v>79.682539682539684</v>
      </c>
      <c r="T44" s="40">
        <v>2.2594496304764649</v>
      </c>
      <c r="U44" s="49"/>
      <c r="V44" s="50"/>
      <c r="W44" s="51"/>
      <c r="X44" s="39">
        <v>36</v>
      </c>
      <c r="Y44" s="33">
        <v>0.5714285714285714</v>
      </c>
      <c r="Z44" s="40">
        <v>5.6474131710224952E-2</v>
      </c>
      <c r="AA44" s="39">
        <v>1244</v>
      </c>
      <c r="AB44" s="33">
        <v>19.746031746031747</v>
      </c>
      <c r="AC44" s="40">
        <v>4.0197757456296248</v>
      </c>
    </row>
    <row r="45" spans="1:29" x14ac:dyDescent="0.25">
      <c r="A45" s="131"/>
      <c r="B45" s="14" t="s">
        <v>34</v>
      </c>
      <c r="C45" s="39">
        <v>1319</v>
      </c>
      <c r="D45" s="33">
        <f t="shared" si="6"/>
        <v>7.3367449104461011</v>
      </c>
      <c r="E45" s="40">
        <v>0.36148672721592184</v>
      </c>
      <c r="F45" s="6">
        <v>839</v>
      </c>
      <c r="G45" s="33">
        <v>63.608794541319185</v>
      </c>
      <c r="H45" s="40">
        <v>0.40749717083311071</v>
      </c>
      <c r="I45" s="39">
        <v>480</v>
      </c>
      <c r="J45" s="33">
        <v>36.391205458680815</v>
      </c>
      <c r="K45" s="40">
        <v>0.30190388135177465</v>
      </c>
      <c r="L45" s="39">
        <v>369</v>
      </c>
      <c r="M45" s="33">
        <v>27.97573919636088</v>
      </c>
      <c r="N45" s="40">
        <v>0.26015045015193067</v>
      </c>
      <c r="O45" s="39">
        <v>360</v>
      </c>
      <c r="P45" s="33">
        <v>27.293404094010615</v>
      </c>
      <c r="Q45" s="40">
        <v>0.47766897540004777</v>
      </c>
      <c r="R45" s="39">
        <v>1148</v>
      </c>
      <c r="S45" s="33">
        <v>87.03563305534496</v>
      </c>
      <c r="T45" s="40">
        <v>0.51670282386194855</v>
      </c>
      <c r="U45" s="49"/>
      <c r="V45" s="50"/>
      <c r="W45" s="51"/>
      <c r="X45" s="39">
        <v>5</v>
      </c>
      <c r="Y45" s="33">
        <v>0.37907505686125853</v>
      </c>
      <c r="Z45" s="40">
        <v>7.8436294041979108E-3</v>
      </c>
      <c r="AA45" s="39">
        <v>166</v>
      </c>
      <c r="AB45" s="33">
        <v>12.585291887793783</v>
      </c>
      <c r="AC45" s="40">
        <v>0.53640094354864765</v>
      </c>
    </row>
    <row r="46" spans="1:29" x14ac:dyDescent="0.25">
      <c r="A46" s="131"/>
      <c r="B46" s="14" t="s">
        <v>35</v>
      </c>
      <c r="C46" s="39">
        <v>2234</v>
      </c>
      <c r="D46" s="33">
        <f t="shared" si="6"/>
        <v>12.426298809656247</v>
      </c>
      <c r="E46" s="40">
        <v>0.61225272827927935</v>
      </c>
      <c r="F46" s="6">
        <v>1540</v>
      </c>
      <c r="G46" s="33">
        <v>68.934646374216655</v>
      </c>
      <c r="H46" s="40">
        <v>0.74796858531941657</v>
      </c>
      <c r="I46" s="39">
        <v>694</v>
      </c>
      <c r="J46" s="33">
        <v>31.065353625783349</v>
      </c>
      <c r="K46" s="40">
        <v>0.43650269512110751</v>
      </c>
      <c r="L46" s="39">
        <v>974</v>
      </c>
      <c r="M46" s="33">
        <v>43.598925693822743</v>
      </c>
      <c r="N46" s="40">
        <v>0.68668438603788751</v>
      </c>
      <c r="O46" s="39">
        <v>377</v>
      </c>
      <c r="P46" s="33">
        <v>16.875559534467325</v>
      </c>
      <c r="Q46" s="40">
        <v>0.50022556590505007</v>
      </c>
      <c r="R46" s="39">
        <v>1123</v>
      </c>
      <c r="S46" s="33">
        <v>50.268576544315131</v>
      </c>
      <c r="T46" s="40">
        <v>0.50545058466634862</v>
      </c>
      <c r="U46" s="49"/>
      <c r="V46" s="50"/>
      <c r="W46" s="51"/>
      <c r="X46" s="39">
        <v>786</v>
      </c>
      <c r="Y46" s="33">
        <v>35.183527305282006</v>
      </c>
      <c r="Z46" s="40">
        <v>1.2330185423399116</v>
      </c>
      <c r="AA46" s="39">
        <v>325</v>
      </c>
      <c r="AB46" s="33">
        <v>14.547896150402865</v>
      </c>
      <c r="AC46" s="40">
        <v>1.0501825702006657</v>
      </c>
    </row>
    <row r="47" spans="1:29" x14ac:dyDescent="0.25">
      <c r="A47" s="131"/>
      <c r="B47" s="14" t="s">
        <v>1</v>
      </c>
      <c r="C47" s="39">
        <v>1457</v>
      </c>
      <c r="D47" s="33">
        <f t="shared" si="6"/>
        <v>8.1043497608187778</v>
      </c>
      <c r="E47" s="40">
        <v>0.39930717327793641</v>
      </c>
      <c r="F47" s="6">
        <v>788</v>
      </c>
      <c r="G47" s="33">
        <v>54.083733699382293</v>
      </c>
      <c r="H47" s="40">
        <v>0.3827267826179872</v>
      </c>
      <c r="I47" s="39">
        <v>669</v>
      </c>
      <c r="J47" s="33">
        <v>45.916266300617707</v>
      </c>
      <c r="K47" s="40">
        <v>0.42077853463403586</v>
      </c>
      <c r="L47" s="39">
        <v>449</v>
      </c>
      <c r="M47" s="33">
        <v>30.816746739876457</v>
      </c>
      <c r="N47" s="40">
        <v>0.31655163175668533</v>
      </c>
      <c r="O47" s="39">
        <v>351</v>
      </c>
      <c r="P47" s="33">
        <v>24.090597117364446</v>
      </c>
      <c r="Q47" s="40">
        <v>0.46572725101504658</v>
      </c>
      <c r="R47" s="39">
        <v>1237</v>
      </c>
      <c r="S47" s="33">
        <v>84.900480439258757</v>
      </c>
      <c r="T47" s="40">
        <v>0.55676079539828427</v>
      </c>
      <c r="U47" s="49"/>
      <c r="V47" s="50"/>
      <c r="W47" s="51"/>
      <c r="X47" s="39">
        <v>33</v>
      </c>
      <c r="Y47" s="33">
        <v>2.2649279341111872</v>
      </c>
      <c r="Z47" s="40">
        <v>5.1767954067706207E-2</v>
      </c>
      <c r="AA47" s="39">
        <v>187</v>
      </c>
      <c r="AB47" s="33">
        <v>12.834591626630061</v>
      </c>
      <c r="AC47" s="40">
        <v>0.60425889423853685</v>
      </c>
    </row>
    <row r="48" spans="1:29" x14ac:dyDescent="0.25">
      <c r="A48" s="144"/>
      <c r="B48" s="15" t="s">
        <v>0</v>
      </c>
      <c r="C48" s="41">
        <v>17978</v>
      </c>
      <c r="D48" s="34">
        <f t="shared" si="6"/>
        <v>100</v>
      </c>
      <c r="E48" s="42">
        <v>4.9270723137891155</v>
      </c>
      <c r="F48" s="8">
        <v>12857</v>
      </c>
      <c r="G48" s="34">
        <v>71.515185226387814</v>
      </c>
      <c r="H48" s="42">
        <v>6.2445662996439868</v>
      </c>
      <c r="I48" s="41">
        <v>5121</v>
      </c>
      <c r="J48" s="34">
        <v>28.484814773612193</v>
      </c>
      <c r="K48" s="42">
        <v>3.2209370341717456</v>
      </c>
      <c r="L48" s="41">
        <v>5868</v>
      </c>
      <c r="M48" s="34">
        <v>32.639893202803428</v>
      </c>
      <c r="N48" s="42">
        <v>4.1370266707087513</v>
      </c>
      <c r="O48" s="41">
        <v>4335</v>
      </c>
      <c r="P48" s="34">
        <v>24.112804538880855</v>
      </c>
      <c r="Q48" s="42">
        <v>5.7519305787755748</v>
      </c>
      <c r="R48" s="41">
        <v>14027</v>
      </c>
      <c r="S48" s="34">
        <v>78.023139392590949</v>
      </c>
      <c r="T48" s="42">
        <v>6.3134063678672057</v>
      </c>
      <c r="U48" s="52"/>
      <c r="V48" s="53"/>
      <c r="W48" s="54"/>
      <c r="X48" s="41">
        <v>882</v>
      </c>
      <c r="Y48" s="34">
        <v>4.9059962175992879</v>
      </c>
      <c r="Z48" s="42">
        <v>1.3836162269005114</v>
      </c>
      <c r="AA48" s="41">
        <v>3069</v>
      </c>
      <c r="AB48" s="34">
        <v>17.070864389809767</v>
      </c>
      <c r="AC48" s="42">
        <v>9.9169547936795173</v>
      </c>
    </row>
    <row r="49" spans="1:29" x14ac:dyDescent="0.25">
      <c r="A49" s="130" t="s">
        <v>38</v>
      </c>
      <c r="B49" s="16" t="s">
        <v>13</v>
      </c>
      <c r="C49" s="37">
        <v>4869</v>
      </c>
      <c r="D49" s="32">
        <f>100*C49/$C$54</f>
        <v>38.855638017716068</v>
      </c>
      <c r="E49" s="38">
        <v>1.3344039991010792</v>
      </c>
      <c r="F49" s="4">
        <v>3626</v>
      </c>
      <c r="G49" s="32">
        <v>74.471143972068191</v>
      </c>
      <c r="H49" s="38">
        <v>1.7611260327066263</v>
      </c>
      <c r="I49" s="37">
        <v>1243</v>
      </c>
      <c r="J49" s="32">
        <v>25.528856027931813</v>
      </c>
      <c r="K49" s="38">
        <v>0.78180525941719969</v>
      </c>
      <c r="L49" s="37">
        <v>1642</v>
      </c>
      <c r="M49" s="32">
        <v>33.723557198603409</v>
      </c>
      <c r="N49" s="38">
        <v>1.1576342524375887</v>
      </c>
      <c r="O49" s="37">
        <v>1143</v>
      </c>
      <c r="P49" s="32">
        <v>23.475046210720887</v>
      </c>
      <c r="Q49" s="38">
        <v>1.5165989968951517</v>
      </c>
      <c r="R49" s="37">
        <v>3484</v>
      </c>
      <c r="S49" s="32">
        <v>71.554734031628669</v>
      </c>
      <c r="T49" s="38">
        <v>1.5681120542988054</v>
      </c>
      <c r="U49" s="46"/>
      <c r="V49" s="47"/>
      <c r="W49" s="48"/>
      <c r="X49" s="37">
        <v>16</v>
      </c>
      <c r="Y49" s="32">
        <v>0.32860957075374819</v>
      </c>
      <c r="Z49" s="38">
        <v>2.5099614093433312E-2</v>
      </c>
      <c r="AA49" s="37">
        <v>1369</v>
      </c>
      <c r="AB49" s="32">
        <v>28.116656397617582</v>
      </c>
      <c r="AC49" s="38">
        <v>4.4236921187837268</v>
      </c>
    </row>
    <row r="50" spans="1:29" x14ac:dyDescent="0.25">
      <c r="A50" s="131"/>
      <c r="B50" s="14" t="s">
        <v>33</v>
      </c>
      <c r="C50" s="39">
        <v>4055</v>
      </c>
      <c r="D50" s="33">
        <f t="shared" ref="D50:D54" si="7">100*C50/$C$54</f>
        <v>32.359747825393022</v>
      </c>
      <c r="E50" s="40">
        <v>1.1113181795758629</v>
      </c>
      <c r="F50" s="6">
        <v>3119</v>
      </c>
      <c r="G50" s="33">
        <v>76.917385943279896</v>
      </c>
      <c r="H50" s="40">
        <v>1.5148792322151041</v>
      </c>
      <c r="I50" s="39">
        <v>936</v>
      </c>
      <c r="J50" s="33">
        <v>23.0826140567201</v>
      </c>
      <c r="K50" s="40">
        <v>0.58871256863596055</v>
      </c>
      <c r="L50" s="39">
        <v>1299</v>
      </c>
      <c r="M50" s="33">
        <v>32.034525277435264</v>
      </c>
      <c r="N50" s="40">
        <v>0.91581418630720313</v>
      </c>
      <c r="O50" s="39">
        <v>1018</v>
      </c>
      <c r="P50" s="33">
        <v>25.104808877928484</v>
      </c>
      <c r="Q50" s="40">
        <v>1.350741713770135</v>
      </c>
      <c r="R50" s="39">
        <v>3134</v>
      </c>
      <c r="S50" s="33">
        <v>77.287299630086309</v>
      </c>
      <c r="T50" s="40">
        <v>1.4105807055604065</v>
      </c>
      <c r="U50" s="49"/>
      <c r="V50" s="50"/>
      <c r="W50" s="51"/>
      <c r="X50" s="39">
        <v>12</v>
      </c>
      <c r="Y50" s="33">
        <v>0.29593094944512949</v>
      </c>
      <c r="Z50" s="40">
        <v>1.8824710570074985E-2</v>
      </c>
      <c r="AA50" s="39">
        <v>909</v>
      </c>
      <c r="AB50" s="33">
        <v>22.416769420468558</v>
      </c>
      <c r="AC50" s="40">
        <v>2.937279865576631</v>
      </c>
    </row>
    <row r="51" spans="1:29" x14ac:dyDescent="0.25">
      <c r="A51" s="131"/>
      <c r="B51" s="14" t="s">
        <v>36</v>
      </c>
      <c r="C51" s="39">
        <v>1471</v>
      </c>
      <c r="D51" s="33">
        <f t="shared" si="7"/>
        <v>11.738887558854042</v>
      </c>
      <c r="E51" s="40">
        <v>0.40314403012480748</v>
      </c>
      <c r="F51" s="6">
        <v>1127</v>
      </c>
      <c r="G51" s="33">
        <v>76.614547926580556</v>
      </c>
      <c r="H51" s="40">
        <v>0.54737701016557305</v>
      </c>
      <c r="I51" s="39">
        <v>344</v>
      </c>
      <c r="J51" s="33">
        <v>23.385452073419444</v>
      </c>
      <c r="K51" s="40">
        <v>0.21636444830210516</v>
      </c>
      <c r="L51" s="39">
        <v>707</v>
      </c>
      <c r="M51" s="33">
        <v>48.062542488103333</v>
      </c>
      <c r="N51" s="40">
        <v>0.49844544243201894</v>
      </c>
      <c r="O51" s="39">
        <v>234</v>
      </c>
      <c r="P51" s="33">
        <v>15.907545887151597</v>
      </c>
      <c r="Q51" s="40">
        <v>0.31048483401003107</v>
      </c>
      <c r="R51" s="39">
        <v>736</v>
      </c>
      <c r="S51" s="33">
        <v>50.033990482664855</v>
      </c>
      <c r="T51" s="40">
        <v>0.33126592191846177</v>
      </c>
      <c r="U51" s="49"/>
      <c r="V51" s="50"/>
      <c r="W51" s="51"/>
      <c r="X51" s="39">
        <v>463</v>
      </c>
      <c r="Y51" s="33">
        <v>31.475186947654656</v>
      </c>
      <c r="Z51" s="40">
        <v>0.72632008282872651</v>
      </c>
      <c r="AA51" s="39">
        <v>272</v>
      </c>
      <c r="AB51" s="33">
        <v>18.490822569680489</v>
      </c>
      <c r="AC51" s="40">
        <v>0.8789220279833263</v>
      </c>
    </row>
    <row r="52" spans="1:29" x14ac:dyDescent="0.25">
      <c r="A52" s="131"/>
      <c r="B52" s="14" t="s">
        <v>37</v>
      </c>
      <c r="C52" s="39">
        <v>1085</v>
      </c>
      <c r="D52" s="33">
        <f t="shared" si="7"/>
        <v>8.6585268534035595</v>
      </c>
      <c r="E52" s="40">
        <v>0.29735640563250587</v>
      </c>
      <c r="F52" s="6">
        <v>839</v>
      </c>
      <c r="G52" s="33">
        <v>77.327188940092171</v>
      </c>
      <c r="H52" s="40">
        <v>0.40749717083311071</v>
      </c>
      <c r="I52" s="39">
        <v>246</v>
      </c>
      <c r="J52" s="33">
        <v>22.672811059907833</v>
      </c>
      <c r="K52" s="40">
        <v>0.15472573919278448</v>
      </c>
      <c r="L52" s="39">
        <v>294</v>
      </c>
      <c r="M52" s="33">
        <v>27.096774193548388</v>
      </c>
      <c r="N52" s="40">
        <v>0.20727434239747322</v>
      </c>
      <c r="O52" s="39">
        <v>283</v>
      </c>
      <c r="P52" s="33">
        <v>26.082949308755762</v>
      </c>
      <c r="Q52" s="40">
        <v>0.37550088899503753</v>
      </c>
      <c r="R52" s="39">
        <v>888</v>
      </c>
      <c r="S52" s="33">
        <v>81.843317972350235</v>
      </c>
      <c r="T52" s="40">
        <v>0.3996795362277093</v>
      </c>
      <c r="U52" s="49"/>
      <c r="V52" s="50"/>
      <c r="W52" s="51"/>
      <c r="X52" s="39">
        <v>1</v>
      </c>
      <c r="Y52" s="33">
        <v>9.2165898617511524E-2</v>
      </c>
      <c r="Z52" s="40">
        <v>1.568725880839582E-3</v>
      </c>
      <c r="AA52" s="39">
        <v>196</v>
      </c>
      <c r="AB52" s="33">
        <v>18.06451612903226</v>
      </c>
      <c r="AC52" s="40">
        <v>0.63334087310563225</v>
      </c>
    </row>
    <row r="53" spans="1:29" x14ac:dyDescent="0.25">
      <c r="A53" s="131"/>
      <c r="B53" s="14" t="s">
        <v>1</v>
      </c>
      <c r="C53" s="39">
        <v>1051</v>
      </c>
      <c r="D53" s="33">
        <f t="shared" si="7"/>
        <v>8.3871997446333086</v>
      </c>
      <c r="E53" s="40">
        <v>0.28803832471867619</v>
      </c>
      <c r="F53" s="6">
        <v>689</v>
      </c>
      <c r="G53" s="33">
        <v>65.556612749762138</v>
      </c>
      <c r="H53" s="40">
        <v>0.33464308784745328</v>
      </c>
      <c r="I53" s="39">
        <v>362</v>
      </c>
      <c r="J53" s="33">
        <v>34.443387250237869</v>
      </c>
      <c r="K53" s="40">
        <v>0.22768584385279669</v>
      </c>
      <c r="L53" s="39">
        <v>376</v>
      </c>
      <c r="M53" s="33">
        <v>35.775451950523312</v>
      </c>
      <c r="N53" s="40">
        <v>0.2650855535423467</v>
      </c>
      <c r="O53" s="39">
        <v>236</v>
      </c>
      <c r="P53" s="33">
        <v>22.454804947668887</v>
      </c>
      <c r="Q53" s="40">
        <v>0.31313855054003131</v>
      </c>
      <c r="R53" s="39">
        <v>855</v>
      </c>
      <c r="S53" s="33">
        <v>81.3510941960038</v>
      </c>
      <c r="T53" s="40">
        <v>0.3848265804895174</v>
      </c>
      <c r="U53" s="49"/>
      <c r="V53" s="50"/>
      <c r="W53" s="51"/>
      <c r="X53" s="39">
        <v>22</v>
      </c>
      <c r="Y53" s="33">
        <v>2.093244529019981</v>
      </c>
      <c r="Z53" s="40">
        <v>3.4511969378470807E-2</v>
      </c>
      <c r="AA53" s="39">
        <v>174</v>
      </c>
      <c r="AB53" s="33">
        <v>16.555661274976213</v>
      </c>
      <c r="AC53" s="40">
        <v>0.56225159143051018</v>
      </c>
    </row>
    <row r="54" spans="1:29" x14ac:dyDescent="0.25">
      <c r="A54" s="144"/>
      <c r="B54" s="15" t="s">
        <v>0</v>
      </c>
      <c r="C54" s="41">
        <v>12531</v>
      </c>
      <c r="D54" s="34">
        <f t="shared" si="7"/>
        <v>100</v>
      </c>
      <c r="E54" s="42">
        <v>3.4342609391529315</v>
      </c>
      <c r="F54" s="8">
        <v>9400</v>
      </c>
      <c r="G54" s="34">
        <v>75.013965365892588</v>
      </c>
      <c r="H54" s="42">
        <v>4.5655225337678678</v>
      </c>
      <c r="I54" s="41">
        <v>3131</v>
      </c>
      <c r="J54" s="34">
        <v>24.986034634107412</v>
      </c>
      <c r="K54" s="42">
        <v>1.9692938594008467</v>
      </c>
      <c r="L54" s="41">
        <v>4318</v>
      </c>
      <c r="M54" s="34">
        <v>34.458542813821722</v>
      </c>
      <c r="N54" s="42">
        <v>3.0442537771166305</v>
      </c>
      <c r="O54" s="41">
        <v>2914</v>
      </c>
      <c r="P54" s="34">
        <v>23.254329263426701</v>
      </c>
      <c r="Q54" s="42">
        <v>3.8664649842103866</v>
      </c>
      <c r="R54" s="41">
        <v>9097</v>
      </c>
      <c r="S54" s="34">
        <v>72.595962014204773</v>
      </c>
      <c r="T54" s="42">
        <v>4.0944647984949007</v>
      </c>
      <c r="U54" s="52"/>
      <c r="V54" s="53"/>
      <c r="W54" s="54"/>
      <c r="X54" s="41">
        <v>514</v>
      </c>
      <c r="Y54" s="34">
        <v>4.1018274678796587</v>
      </c>
      <c r="Z54" s="42">
        <v>0.80632510275154523</v>
      </c>
      <c r="AA54" s="41">
        <v>2920</v>
      </c>
      <c r="AB54" s="34">
        <v>23.302210517915569</v>
      </c>
      <c r="AC54" s="42">
        <v>9.4354864768798272</v>
      </c>
    </row>
    <row r="55" spans="1:29" x14ac:dyDescent="0.25">
      <c r="A55" s="130" t="s">
        <v>39</v>
      </c>
      <c r="B55" s="16" t="s">
        <v>21</v>
      </c>
      <c r="C55" s="37">
        <v>5369</v>
      </c>
      <c r="D55" s="32">
        <f>100*C55/$C$61</f>
        <v>43.131426735218511</v>
      </c>
      <c r="E55" s="38">
        <v>1.4714346007750452</v>
      </c>
      <c r="F55" s="4">
        <v>3288</v>
      </c>
      <c r="G55" s="32">
        <v>61.240454460793444</v>
      </c>
      <c r="H55" s="38">
        <v>1.5969614990456116</v>
      </c>
      <c r="I55" s="37">
        <v>2081</v>
      </c>
      <c r="J55" s="32">
        <v>38.759545539206556</v>
      </c>
      <c r="K55" s="38">
        <v>1.3088791189438396</v>
      </c>
      <c r="L55" s="37">
        <v>1641</v>
      </c>
      <c r="M55" s="32">
        <v>30.564350903333953</v>
      </c>
      <c r="N55" s="38">
        <v>1.1569292376675291</v>
      </c>
      <c r="O55" s="37">
        <v>1262</v>
      </c>
      <c r="P55" s="32">
        <v>23.505308251070964</v>
      </c>
      <c r="Q55" s="38">
        <v>1.6744951304301674</v>
      </c>
      <c r="R55" s="37">
        <v>2550</v>
      </c>
      <c r="S55" s="32">
        <v>47.494878003352582</v>
      </c>
      <c r="T55" s="38">
        <v>1.1477283979511923</v>
      </c>
      <c r="U55" s="46"/>
      <c r="V55" s="47"/>
      <c r="W55" s="48"/>
      <c r="X55" s="37">
        <v>2638</v>
      </c>
      <c r="Y55" s="32">
        <v>49.1339169305271</v>
      </c>
      <c r="Z55" s="38">
        <v>4.1382988736548176</v>
      </c>
      <c r="AA55" s="37">
        <v>181</v>
      </c>
      <c r="AB55" s="32">
        <v>3.3712050661203206</v>
      </c>
      <c r="AC55" s="38">
        <v>0.58487090832713995</v>
      </c>
    </row>
    <row r="56" spans="1:29" x14ac:dyDescent="0.25">
      <c r="A56" s="131"/>
      <c r="B56" s="14" t="s">
        <v>14</v>
      </c>
      <c r="C56" s="39">
        <v>2274</v>
      </c>
      <c r="D56" s="33">
        <f t="shared" ref="D56:D61" si="8">100*C56/$C$61</f>
        <v>18.267994858611825</v>
      </c>
      <c r="E56" s="40">
        <v>0.62321517641319657</v>
      </c>
      <c r="F56" s="6">
        <v>1356</v>
      </c>
      <c r="G56" s="33">
        <v>59.630606860158309</v>
      </c>
      <c r="H56" s="40">
        <v>0.65860091019034339</v>
      </c>
      <c r="I56" s="39">
        <v>918</v>
      </c>
      <c r="J56" s="33">
        <v>40.369393139841691</v>
      </c>
      <c r="K56" s="40">
        <v>0.57739117308526899</v>
      </c>
      <c r="L56" s="39">
        <v>577</v>
      </c>
      <c r="M56" s="33">
        <v>25.373790677220757</v>
      </c>
      <c r="N56" s="40">
        <v>0.40679352232429267</v>
      </c>
      <c r="O56" s="39">
        <v>628</v>
      </c>
      <c r="P56" s="33">
        <v>27.616534740545294</v>
      </c>
      <c r="Q56" s="40">
        <v>0.83326699042008334</v>
      </c>
      <c r="R56" s="39">
        <v>2096</v>
      </c>
      <c r="S56" s="33">
        <v>92.172383465259458</v>
      </c>
      <c r="T56" s="40">
        <v>0.94338773415909771</v>
      </c>
      <c r="U56" s="49"/>
      <c r="V56" s="50"/>
      <c r="W56" s="51"/>
      <c r="X56" s="39">
        <v>64</v>
      </c>
      <c r="Y56" s="33">
        <v>2.8144239226033423</v>
      </c>
      <c r="Z56" s="40">
        <v>0.10039845637373325</v>
      </c>
      <c r="AA56" s="39">
        <v>114</v>
      </c>
      <c r="AB56" s="33">
        <v>5.0131926121372032</v>
      </c>
      <c r="AC56" s="40">
        <v>0.36837173231654119</v>
      </c>
    </row>
    <row r="57" spans="1:29" x14ac:dyDescent="0.25">
      <c r="A57" s="131"/>
      <c r="B57" s="14" t="s">
        <v>40</v>
      </c>
      <c r="C57" s="39">
        <v>1608</v>
      </c>
      <c r="D57" s="33">
        <f t="shared" si="8"/>
        <v>12.917737789203084</v>
      </c>
      <c r="E57" s="40">
        <v>0.44069041498347411</v>
      </c>
      <c r="F57" s="6">
        <v>942</v>
      </c>
      <c r="G57" s="33">
        <v>58.582089552238806</v>
      </c>
      <c r="H57" s="40">
        <v>0.45752364114992883</v>
      </c>
      <c r="I57" s="39">
        <v>666</v>
      </c>
      <c r="J57" s="33">
        <v>41.417910447761194</v>
      </c>
      <c r="K57" s="40">
        <v>0.41889163537558732</v>
      </c>
      <c r="L57" s="39">
        <v>370</v>
      </c>
      <c r="M57" s="33">
        <v>23.009950248756219</v>
      </c>
      <c r="N57" s="40">
        <v>0.26085546492199013</v>
      </c>
      <c r="O57" s="39">
        <v>492</v>
      </c>
      <c r="P57" s="33">
        <v>30.597014925373134</v>
      </c>
      <c r="Q57" s="40">
        <v>0.65281426638006523</v>
      </c>
      <c r="R57" s="39">
        <v>1502</v>
      </c>
      <c r="S57" s="33">
        <v>93.407960199004975</v>
      </c>
      <c r="T57" s="40">
        <v>0.67603453087164345</v>
      </c>
      <c r="U57" s="49"/>
      <c r="V57" s="50"/>
      <c r="W57" s="51"/>
      <c r="X57" s="39">
        <v>17</v>
      </c>
      <c r="Y57" s="33">
        <v>1.0572139303482586</v>
      </c>
      <c r="Z57" s="40">
        <v>2.6668339974272894E-2</v>
      </c>
      <c r="AA57" s="39">
        <v>89</v>
      </c>
      <c r="AB57" s="33">
        <v>5.5348258706467659</v>
      </c>
      <c r="AC57" s="40">
        <v>0.28758845768572072</v>
      </c>
    </row>
    <row r="58" spans="1:29" x14ac:dyDescent="0.25">
      <c r="A58" s="131"/>
      <c r="B58" s="14" t="s">
        <v>41</v>
      </c>
      <c r="C58" s="39">
        <v>1317</v>
      </c>
      <c r="D58" s="33">
        <f t="shared" si="8"/>
        <v>10.580012853470437</v>
      </c>
      <c r="E58" s="40">
        <v>0.36093860480922602</v>
      </c>
      <c r="F58" s="6">
        <v>928</v>
      </c>
      <c r="G58" s="33">
        <v>70.463173880030368</v>
      </c>
      <c r="H58" s="40">
        <v>0.45072392673793416</v>
      </c>
      <c r="I58" s="39">
        <v>389</v>
      </c>
      <c r="J58" s="33">
        <v>29.536826119969628</v>
      </c>
      <c r="K58" s="40">
        <v>0.24466793717883403</v>
      </c>
      <c r="L58" s="39">
        <v>338</v>
      </c>
      <c r="M58" s="33">
        <v>25.66438876233865</v>
      </c>
      <c r="N58" s="40">
        <v>0.23829499228008827</v>
      </c>
      <c r="O58" s="39">
        <v>361</v>
      </c>
      <c r="P58" s="33">
        <v>27.410782080485951</v>
      </c>
      <c r="Q58" s="40">
        <v>0.47899583366504789</v>
      </c>
      <c r="R58" s="39">
        <v>1227</v>
      </c>
      <c r="S58" s="33">
        <v>93.166287015945329</v>
      </c>
      <c r="T58" s="40">
        <v>0.5522598997200443</v>
      </c>
      <c r="U58" s="49"/>
      <c r="V58" s="50"/>
      <c r="W58" s="51"/>
      <c r="X58" s="39">
        <v>35</v>
      </c>
      <c r="Y58" s="33">
        <v>2.6575550493545936</v>
      </c>
      <c r="Z58" s="40">
        <v>5.490540582938537E-2</v>
      </c>
      <c r="AA58" s="39">
        <v>55</v>
      </c>
      <c r="AB58" s="33">
        <v>4.1761579347000763</v>
      </c>
      <c r="AC58" s="40">
        <v>0.17772320418780496</v>
      </c>
    </row>
    <row r="59" spans="1:29" x14ac:dyDescent="0.25">
      <c r="A59" s="131"/>
      <c r="B59" s="14" t="s">
        <v>42</v>
      </c>
      <c r="C59" s="39">
        <v>1018</v>
      </c>
      <c r="D59" s="33">
        <f t="shared" si="8"/>
        <v>8.1780205655526998</v>
      </c>
      <c r="E59" s="40">
        <v>0.27899430500819444</v>
      </c>
      <c r="F59" s="6">
        <v>865</v>
      </c>
      <c r="G59" s="33">
        <v>84.970530451866409</v>
      </c>
      <c r="H59" s="40">
        <v>0.42012521188395802</v>
      </c>
      <c r="I59" s="39">
        <v>153</v>
      </c>
      <c r="J59" s="33">
        <v>15.029469548133596</v>
      </c>
      <c r="K59" s="40">
        <v>9.6231862180878161E-2</v>
      </c>
      <c r="L59" s="39">
        <v>221</v>
      </c>
      <c r="M59" s="33">
        <v>21.709233791748527</v>
      </c>
      <c r="N59" s="40">
        <v>0.15580826418313465</v>
      </c>
      <c r="O59" s="39">
        <v>318</v>
      </c>
      <c r="P59" s="33">
        <v>31.237721021611002</v>
      </c>
      <c r="Q59" s="40">
        <v>0.4219409282700422</v>
      </c>
      <c r="R59" s="39">
        <v>932</v>
      </c>
      <c r="S59" s="33">
        <v>91.552062868369347</v>
      </c>
      <c r="T59" s="40">
        <v>0.41948347721196516</v>
      </c>
      <c r="U59" s="49"/>
      <c r="V59" s="50"/>
      <c r="W59" s="51"/>
      <c r="X59" s="39">
        <v>22</v>
      </c>
      <c r="Y59" s="33">
        <v>2.161100196463654</v>
      </c>
      <c r="Z59" s="40">
        <v>3.4511969378470807E-2</v>
      </c>
      <c r="AA59" s="39">
        <v>64</v>
      </c>
      <c r="AB59" s="33">
        <v>6.2868369351669937</v>
      </c>
      <c r="AC59" s="40">
        <v>0.20680518305490031</v>
      </c>
    </row>
    <row r="60" spans="1:29" x14ac:dyDescent="0.25">
      <c r="A60" s="131"/>
      <c r="B60" s="14" t="s">
        <v>1</v>
      </c>
      <c r="C60" s="39">
        <v>862</v>
      </c>
      <c r="D60" s="33">
        <f t="shared" si="8"/>
        <v>6.9248071979434451</v>
      </c>
      <c r="E60" s="40">
        <v>0.23624075728591709</v>
      </c>
      <c r="F60" s="6">
        <v>383</v>
      </c>
      <c r="G60" s="33">
        <v>44.43155452436195</v>
      </c>
      <c r="H60" s="40">
        <v>0.18602075855671205</v>
      </c>
      <c r="I60" s="39">
        <v>479</v>
      </c>
      <c r="J60" s="33">
        <v>55.56844547563805</v>
      </c>
      <c r="K60" s="40">
        <v>0.30127491493229175</v>
      </c>
      <c r="L60" s="39">
        <v>259</v>
      </c>
      <c r="M60" s="33">
        <v>30.046403712296982</v>
      </c>
      <c r="N60" s="40">
        <v>0.18259882544539308</v>
      </c>
      <c r="O60" s="39">
        <v>232</v>
      </c>
      <c r="P60" s="33">
        <v>26.914153132250579</v>
      </c>
      <c r="Q60" s="40">
        <v>0.30783111748003078</v>
      </c>
      <c r="R60" s="39">
        <v>717</v>
      </c>
      <c r="S60" s="33">
        <v>83.178654292343381</v>
      </c>
      <c r="T60" s="40">
        <v>0.32271422012980583</v>
      </c>
      <c r="U60" s="49"/>
      <c r="V60" s="50"/>
      <c r="W60" s="51"/>
      <c r="X60" s="39">
        <v>105</v>
      </c>
      <c r="Y60" s="33">
        <v>12.180974477958237</v>
      </c>
      <c r="Z60" s="40">
        <v>0.16471621748815612</v>
      </c>
      <c r="AA60" s="39">
        <v>40</v>
      </c>
      <c r="AB60" s="33">
        <v>4.6403712296983759</v>
      </c>
      <c r="AC60" s="40">
        <v>0.12925323940931269</v>
      </c>
    </row>
    <row r="61" spans="1:29" x14ac:dyDescent="0.25">
      <c r="A61" s="144"/>
      <c r="B61" s="15" t="s">
        <v>0</v>
      </c>
      <c r="C61" s="41">
        <v>12448</v>
      </c>
      <c r="D61" s="34">
        <f t="shared" si="8"/>
        <v>100</v>
      </c>
      <c r="E61" s="42">
        <v>3.4115138592750531</v>
      </c>
      <c r="F61" s="8">
        <v>7762</v>
      </c>
      <c r="G61" s="34">
        <v>62.355398457583547</v>
      </c>
      <c r="H61" s="42">
        <v>3.7699559475644882</v>
      </c>
      <c r="I61" s="41">
        <v>4686</v>
      </c>
      <c r="J61" s="34">
        <v>37.644601542416453</v>
      </c>
      <c r="K61" s="42">
        <v>2.9473366416966997</v>
      </c>
      <c r="L61" s="41">
        <v>3406</v>
      </c>
      <c r="M61" s="34">
        <v>27.361825192802055</v>
      </c>
      <c r="N61" s="42">
        <v>2.4012803068224278</v>
      </c>
      <c r="O61" s="41">
        <v>3293</v>
      </c>
      <c r="P61" s="34">
        <v>26.45404884318766</v>
      </c>
      <c r="Q61" s="42">
        <v>4.3693442666454372</v>
      </c>
      <c r="R61" s="41">
        <v>9024</v>
      </c>
      <c r="S61" s="34">
        <v>72.493573264781489</v>
      </c>
      <c r="T61" s="42">
        <v>4.0616082600437489</v>
      </c>
      <c r="U61" s="52"/>
      <c r="V61" s="53"/>
      <c r="W61" s="54"/>
      <c r="X61" s="41">
        <v>2881</v>
      </c>
      <c r="Y61" s="34">
        <v>23.144280205655527</v>
      </c>
      <c r="Z61" s="42">
        <v>4.5194992626988357</v>
      </c>
      <c r="AA61" s="41">
        <v>543</v>
      </c>
      <c r="AB61" s="34">
        <v>4.362146529562982</v>
      </c>
      <c r="AC61" s="42">
        <v>1.7546127249814198</v>
      </c>
    </row>
    <row r="62" spans="1:29" x14ac:dyDescent="0.25">
      <c r="A62" s="130" t="s">
        <v>43</v>
      </c>
      <c r="B62" s="16" t="s">
        <v>4</v>
      </c>
      <c r="C62" s="37">
        <v>6213</v>
      </c>
      <c r="D62" s="32">
        <f>100*C62/$C$68</f>
        <v>61.956521739130437</v>
      </c>
      <c r="E62" s="38">
        <v>1.7027422564006993</v>
      </c>
      <c r="F62" s="4">
        <v>603</v>
      </c>
      <c r="G62" s="32">
        <v>9.7054563013037178</v>
      </c>
      <c r="H62" s="38">
        <v>0.29287341360234298</v>
      </c>
      <c r="I62" s="37">
        <v>5610</v>
      </c>
      <c r="J62" s="32">
        <v>90.294543698696287</v>
      </c>
      <c r="K62" s="38">
        <v>3.5285016132988658</v>
      </c>
      <c r="L62" s="37">
        <v>2657</v>
      </c>
      <c r="M62" s="32">
        <v>42.765169805247062</v>
      </c>
      <c r="N62" s="38">
        <v>1.8732242440479128</v>
      </c>
      <c r="O62" s="37">
        <v>1178</v>
      </c>
      <c r="P62" s="32">
        <v>18.960244648318042</v>
      </c>
      <c r="Q62" s="38">
        <v>1.5630390361701563</v>
      </c>
      <c r="R62" s="37">
        <v>3750</v>
      </c>
      <c r="S62" s="32">
        <v>60.357315306615163</v>
      </c>
      <c r="T62" s="38">
        <v>1.6878358793399886</v>
      </c>
      <c r="U62" s="37">
        <v>2406</v>
      </c>
      <c r="V62" s="32">
        <v>38.725253500724286</v>
      </c>
      <c r="W62" s="38">
        <v>5.0113515652662928</v>
      </c>
      <c r="X62" s="46"/>
      <c r="Y62" s="47"/>
      <c r="Z62" s="48"/>
      <c r="AA62" s="37">
        <v>57</v>
      </c>
      <c r="AB62" s="32">
        <v>0.91743119266055051</v>
      </c>
      <c r="AC62" s="38">
        <v>0.18418586615827059</v>
      </c>
    </row>
    <row r="63" spans="1:29" x14ac:dyDescent="0.25">
      <c r="A63" s="131"/>
      <c r="B63" s="14" t="s">
        <v>44</v>
      </c>
      <c r="C63" s="39">
        <v>1501</v>
      </c>
      <c r="D63" s="33">
        <f t="shared" ref="D63:D68" si="9">100*C63/$C$68</f>
        <v>14.968089349820502</v>
      </c>
      <c r="E63" s="40">
        <v>0.4113658662252454</v>
      </c>
      <c r="F63" s="6">
        <v>121</v>
      </c>
      <c r="G63" s="33">
        <v>8.0612924716855439</v>
      </c>
      <c r="H63" s="40">
        <v>5.8768960275097017E-2</v>
      </c>
      <c r="I63" s="39">
        <v>1380</v>
      </c>
      <c r="J63" s="33">
        <v>91.938707528314453</v>
      </c>
      <c r="K63" s="40">
        <v>0.86797365888635203</v>
      </c>
      <c r="L63" s="39">
        <v>479</v>
      </c>
      <c r="M63" s="33">
        <v>31.912058627581612</v>
      </c>
      <c r="N63" s="40">
        <v>0.33770207485846826</v>
      </c>
      <c r="O63" s="39">
        <v>393</v>
      </c>
      <c r="P63" s="33">
        <v>26.182544970019986</v>
      </c>
      <c r="Q63" s="40">
        <v>0.52145529814505209</v>
      </c>
      <c r="R63" s="39">
        <v>1102</v>
      </c>
      <c r="S63" s="33">
        <v>73.417721518987335</v>
      </c>
      <c r="T63" s="40">
        <v>0.49599870374204469</v>
      </c>
      <c r="U63" s="39">
        <v>391</v>
      </c>
      <c r="V63" s="33">
        <v>26.049300466355763</v>
      </c>
      <c r="W63" s="40">
        <v>0.81439670075607673</v>
      </c>
      <c r="X63" s="49"/>
      <c r="Y63" s="50"/>
      <c r="Z63" s="51"/>
      <c r="AA63" s="39">
        <v>8</v>
      </c>
      <c r="AB63" s="33">
        <v>0.53297801465689543</v>
      </c>
      <c r="AC63" s="40">
        <v>2.5850647881862539E-2</v>
      </c>
    </row>
    <row r="64" spans="1:29" x14ac:dyDescent="0.25">
      <c r="A64" s="131"/>
      <c r="B64" s="14" t="s">
        <v>45</v>
      </c>
      <c r="C64" s="39">
        <v>810</v>
      </c>
      <c r="D64" s="33">
        <f t="shared" si="9"/>
        <v>8.0773833266852808</v>
      </c>
      <c r="E64" s="40">
        <v>0.22198957471182465</v>
      </c>
      <c r="F64" s="6">
        <v>128</v>
      </c>
      <c r="G64" s="33">
        <v>15.802469135802468</v>
      </c>
      <c r="H64" s="40">
        <v>6.2168817481094367E-2</v>
      </c>
      <c r="I64" s="39">
        <v>682</v>
      </c>
      <c r="J64" s="33">
        <v>84.197530864197532</v>
      </c>
      <c r="K64" s="40">
        <v>0.42895509808731314</v>
      </c>
      <c r="L64" s="39">
        <v>262</v>
      </c>
      <c r="M64" s="33">
        <v>32.345679012345677</v>
      </c>
      <c r="N64" s="40">
        <v>0.18471386975557139</v>
      </c>
      <c r="O64" s="39">
        <v>214</v>
      </c>
      <c r="P64" s="33">
        <v>26.419753086419753</v>
      </c>
      <c r="Q64" s="40">
        <v>0.28394766871002841</v>
      </c>
      <c r="R64" s="39">
        <v>610</v>
      </c>
      <c r="S64" s="33">
        <v>75.308641975308646</v>
      </c>
      <c r="T64" s="40">
        <v>0.27455463637263816</v>
      </c>
      <c r="U64" s="39">
        <v>189</v>
      </c>
      <c r="V64" s="33">
        <v>23.333333333333332</v>
      </c>
      <c r="W64" s="40">
        <v>0.39365978629897314</v>
      </c>
      <c r="X64" s="49"/>
      <c r="Y64" s="50"/>
      <c r="Z64" s="51"/>
      <c r="AA64" s="39">
        <v>11</v>
      </c>
      <c r="AB64" s="33">
        <v>1.3580246913580247</v>
      </c>
      <c r="AC64" s="40">
        <v>3.5544640837560988E-2</v>
      </c>
    </row>
    <row r="65" spans="1:29" x14ac:dyDescent="0.25">
      <c r="A65" s="131"/>
      <c r="B65" s="14" t="s">
        <v>22</v>
      </c>
      <c r="C65" s="39">
        <v>652</v>
      </c>
      <c r="D65" s="33">
        <f t="shared" si="9"/>
        <v>6.5017949740725971</v>
      </c>
      <c r="E65" s="40">
        <v>0.17868790458285144</v>
      </c>
      <c r="F65" s="6">
        <v>79</v>
      </c>
      <c r="G65" s="33">
        <v>12.116564417177914</v>
      </c>
      <c r="H65" s="40">
        <v>3.8369817039112929E-2</v>
      </c>
      <c r="I65" s="39">
        <v>573</v>
      </c>
      <c r="J65" s="33">
        <v>87.883435582822088</v>
      </c>
      <c r="K65" s="40">
        <v>0.36039775836368099</v>
      </c>
      <c r="L65" s="39">
        <v>247</v>
      </c>
      <c r="M65" s="33">
        <v>37.883435582822088</v>
      </c>
      <c r="N65" s="40">
        <v>0.17413864820467989</v>
      </c>
      <c r="O65" s="39">
        <v>123</v>
      </c>
      <c r="P65" s="33">
        <v>18.865030674846626</v>
      </c>
      <c r="Q65" s="40">
        <v>0.16320356659501631</v>
      </c>
      <c r="R65" s="39">
        <v>459</v>
      </c>
      <c r="S65" s="33">
        <v>70.398773006134974</v>
      </c>
      <c r="T65" s="40">
        <v>0.2065911116312146</v>
      </c>
      <c r="U65" s="39">
        <v>185</v>
      </c>
      <c r="V65" s="33">
        <v>28.374233128834355</v>
      </c>
      <c r="W65" s="40">
        <v>0.38532836225031764</v>
      </c>
      <c r="X65" s="49"/>
      <c r="Y65" s="50"/>
      <c r="Z65" s="51"/>
      <c r="AA65" s="39">
        <v>8</v>
      </c>
      <c r="AB65" s="33">
        <v>1.2269938650306749</v>
      </c>
      <c r="AC65" s="40">
        <v>2.5850647881862539E-2</v>
      </c>
    </row>
    <row r="66" spans="1:29" x14ac:dyDescent="0.25">
      <c r="A66" s="131"/>
      <c r="B66" s="14" t="s">
        <v>31</v>
      </c>
      <c r="C66" s="39">
        <v>458</v>
      </c>
      <c r="D66" s="33">
        <f t="shared" si="9"/>
        <v>4.5672118069405663</v>
      </c>
      <c r="E66" s="40">
        <v>0.12552003113335269</v>
      </c>
      <c r="F66" s="6">
        <v>80</v>
      </c>
      <c r="G66" s="33">
        <v>17.467248908296945</v>
      </c>
      <c r="H66" s="40">
        <v>3.8855510925683977E-2</v>
      </c>
      <c r="I66" s="39">
        <v>378</v>
      </c>
      <c r="J66" s="33">
        <v>82.532751091703062</v>
      </c>
      <c r="K66" s="40">
        <v>0.23774930656452253</v>
      </c>
      <c r="L66" s="39">
        <v>144</v>
      </c>
      <c r="M66" s="33">
        <v>31.441048034934497</v>
      </c>
      <c r="N66" s="40">
        <v>0.10152212688855831</v>
      </c>
      <c r="O66" s="39">
        <v>117</v>
      </c>
      <c r="P66" s="33">
        <v>25.545851528384279</v>
      </c>
      <c r="Q66" s="40">
        <v>0.15524241700501554</v>
      </c>
      <c r="R66" s="39">
        <v>369</v>
      </c>
      <c r="S66" s="33">
        <v>80.567685589519655</v>
      </c>
      <c r="T66" s="40">
        <v>0.16608305052705488</v>
      </c>
      <c r="U66" s="39">
        <v>85</v>
      </c>
      <c r="V66" s="33">
        <v>18.558951965065503</v>
      </c>
      <c r="W66" s="40">
        <v>0.17704276103392971</v>
      </c>
      <c r="X66" s="49"/>
      <c r="Y66" s="50"/>
      <c r="Z66" s="51"/>
      <c r="AA66" s="39">
        <v>4</v>
      </c>
      <c r="AB66" s="33">
        <v>0.8733624454148472</v>
      </c>
      <c r="AC66" s="40">
        <v>1.2925323940931269E-2</v>
      </c>
    </row>
    <row r="67" spans="1:29" x14ac:dyDescent="0.25">
      <c r="A67" s="131"/>
      <c r="B67" s="14" t="s">
        <v>1</v>
      </c>
      <c r="C67" s="39">
        <v>394</v>
      </c>
      <c r="D67" s="33">
        <f t="shared" si="9"/>
        <v>3.9289988033506185</v>
      </c>
      <c r="E67" s="40">
        <v>0.10798011411908508</v>
      </c>
      <c r="F67" s="6">
        <v>67</v>
      </c>
      <c r="G67" s="33">
        <v>17.00507614213198</v>
      </c>
      <c r="H67" s="40">
        <v>3.2541490400260331E-2</v>
      </c>
      <c r="I67" s="39">
        <v>327</v>
      </c>
      <c r="J67" s="33">
        <v>82.994923857868017</v>
      </c>
      <c r="K67" s="40">
        <v>0.20567201917089648</v>
      </c>
      <c r="L67" s="39">
        <v>156</v>
      </c>
      <c r="M67" s="33">
        <v>39.593908629441621</v>
      </c>
      <c r="N67" s="40">
        <v>0.10998230412927151</v>
      </c>
      <c r="O67" s="39">
        <v>81</v>
      </c>
      <c r="P67" s="33">
        <v>20.558375634517766</v>
      </c>
      <c r="Q67" s="40">
        <v>0.10747551946501074</v>
      </c>
      <c r="R67" s="39">
        <v>292</v>
      </c>
      <c r="S67" s="33">
        <v>74.111675126903549</v>
      </c>
      <c r="T67" s="40">
        <v>0.13142615380460712</v>
      </c>
      <c r="U67" s="39">
        <v>89</v>
      </c>
      <c r="V67" s="33">
        <v>22.588832487309645</v>
      </c>
      <c r="W67" s="40">
        <v>0.18537418508258524</v>
      </c>
      <c r="X67" s="49"/>
      <c r="Y67" s="50"/>
      <c r="Z67" s="51"/>
      <c r="AA67" s="39">
        <v>13</v>
      </c>
      <c r="AB67" s="33">
        <v>3.2994923857868019</v>
      </c>
      <c r="AC67" s="40">
        <v>4.2007302808026628E-2</v>
      </c>
    </row>
    <row r="68" spans="1:29" x14ac:dyDescent="0.25">
      <c r="A68" s="144"/>
      <c r="B68" s="15" t="s">
        <v>0</v>
      </c>
      <c r="C68" s="41">
        <v>10028</v>
      </c>
      <c r="D68" s="34">
        <f t="shared" si="9"/>
        <v>100</v>
      </c>
      <c r="E68" s="42">
        <v>2.7482857471730586</v>
      </c>
      <c r="F68" s="8">
        <v>1078</v>
      </c>
      <c r="G68" s="34">
        <v>10.749900279218188</v>
      </c>
      <c r="H68" s="42">
        <v>0.52357800972359159</v>
      </c>
      <c r="I68" s="39">
        <v>8950</v>
      </c>
      <c r="J68" s="33">
        <v>89.250099720781805</v>
      </c>
      <c r="K68" s="40">
        <v>5.6292494543716307</v>
      </c>
      <c r="L68" s="39">
        <v>3945</v>
      </c>
      <c r="M68" s="33">
        <v>39.339848424411649</v>
      </c>
      <c r="N68" s="40">
        <v>2.7812832678844623</v>
      </c>
      <c r="O68" s="39">
        <v>2106</v>
      </c>
      <c r="P68" s="33">
        <v>21.001196649381733</v>
      </c>
      <c r="Q68" s="40">
        <v>2.7943635060902796</v>
      </c>
      <c r="R68" s="39">
        <v>6582</v>
      </c>
      <c r="S68" s="33">
        <v>65.636218587953735</v>
      </c>
      <c r="T68" s="40">
        <v>2.9624895354175482</v>
      </c>
      <c r="U68" s="39">
        <v>3345</v>
      </c>
      <c r="V68" s="33">
        <v>33.356601515755884</v>
      </c>
      <c r="W68" s="40">
        <v>6.9671533606881759</v>
      </c>
      <c r="X68" s="49"/>
      <c r="Y68" s="50"/>
      <c r="Z68" s="51"/>
      <c r="AA68" s="39">
        <v>101</v>
      </c>
      <c r="AB68" s="33">
        <v>1.0071798962903868</v>
      </c>
      <c r="AC68" s="40">
        <v>0.32636442950851458</v>
      </c>
    </row>
    <row r="69" spans="1:29" x14ac:dyDescent="0.25">
      <c r="A69" s="130" t="s">
        <v>46</v>
      </c>
      <c r="B69" s="16" t="s">
        <v>33</v>
      </c>
      <c r="C69" s="37">
        <v>3878</v>
      </c>
      <c r="D69" s="32">
        <f>100*C69/$C$74</f>
        <v>40.391625872304971</v>
      </c>
      <c r="E69" s="38">
        <v>1.0628093465832791</v>
      </c>
      <c r="F69" s="4">
        <v>3262</v>
      </c>
      <c r="G69" s="32">
        <v>84.115523465703973</v>
      </c>
      <c r="H69" s="38">
        <v>1.5843334579947643</v>
      </c>
      <c r="I69" s="37">
        <v>616</v>
      </c>
      <c r="J69" s="32">
        <v>15.884476534296029</v>
      </c>
      <c r="K69" s="38">
        <v>0.38744331440144408</v>
      </c>
      <c r="L69" s="37">
        <v>1096</v>
      </c>
      <c r="M69" s="32">
        <v>28.261990716864364</v>
      </c>
      <c r="N69" s="38">
        <v>0.77269618798513828</v>
      </c>
      <c r="O69" s="37">
        <v>1032</v>
      </c>
      <c r="P69" s="32">
        <v>26.611655492521919</v>
      </c>
      <c r="Q69" s="38">
        <v>1.3693177294801369</v>
      </c>
      <c r="R69" s="37">
        <v>3501</v>
      </c>
      <c r="S69" s="32">
        <v>90.278494069107794</v>
      </c>
      <c r="T69" s="38">
        <v>1.5757635769518135</v>
      </c>
      <c r="U69" s="46"/>
      <c r="V69" s="47"/>
      <c r="W69" s="48"/>
      <c r="X69" s="37">
        <v>14</v>
      </c>
      <c r="Y69" s="32">
        <v>0.36101083032490977</v>
      </c>
      <c r="Z69" s="38">
        <v>2.1962162331754149E-2</v>
      </c>
      <c r="AA69" s="37">
        <v>363</v>
      </c>
      <c r="AB69" s="32">
        <v>9.3604951005673023</v>
      </c>
      <c r="AC69" s="38">
        <v>1.1729731476395127</v>
      </c>
    </row>
    <row r="70" spans="1:29" x14ac:dyDescent="0.25">
      <c r="A70" s="131"/>
      <c r="B70" s="14" t="s">
        <v>27</v>
      </c>
      <c r="C70" s="39">
        <v>2288</v>
      </c>
      <c r="D70" s="33">
        <f t="shared" ref="D70:D74" si="10">100*C70/$C$74</f>
        <v>23.830850953025728</v>
      </c>
      <c r="E70" s="40">
        <v>0.62705203326006764</v>
      </c>
      <c r="F70" s="6">
        <v>1984</v>
      </c>
      <c r="G70" s="33">
        <v>86.713286713286706</v>
      </c>
      <c r="H70" s="40">
        <v>0.96361667095696268</v>
      </c>
      <c r="I70" s="39">
        <v>304</v>
      </c>
      <c r="J70" s="33">
        <v>13.286713286713287</v>
      </c>
      <c r="K70" s="40">
        <v>0.1912057915227906</v>
      </c>
      <c r="L70" s="39">
        <v>611</v>
      </c>
      <c r="M70" s="33">
        <v>26.704545454545453</v>
      </c>
      <c r="N70" s="40">
        <v>0.4307640245063134</v>
      </c>
      <c r="O70" s="39">
        <v>641</v>
      </c>
      <c r="P70" s="33">
        <v>28.015734265734267</v>
      </c>
      <c r="Q70" s="40">
        <v>0.850516147865085</v>
      </c>
      <c r="R70" s="39">
        <v>2068</v>
      </c>
      <c r="S70" s="33">
        <v>90.384615384615387</v>
      </c>
      <c r="T70" s="40">
        <v>0.9307852262600258</v>
      </c>
      <c r="U70" s="49"/>
      <c r="V70" s="50"/>
      <c r="W70" s="51"/>
      <c r="X70" s="39">
        <v>6</v>
      </c>
      <c r="Y70" s="33">
        <v>0.26223776223776224</v>
      </c>
      <c r="Z70" s="40">
        <v>9.4123552850374926E-3</v>
      </c>
      <c r="AA70" s="39">
        <v>214</v>
      </c>
      <c r="AB70" s="33">
        <v>9.3531468531468533</v>
      </c>
      <c r="AC70" s="40">
        <v>0.69150483083982295</v>
      </c>
    </row>
    <row r="71" spans="1:29" x14ac:dyDescent="0.25">
      <c r="A71" s="131"/>
      <c r="B71" s="14" t="s">
        <v>47</v>
      </c>
      <c r="C71" s="39">
        <v>1050</v>
      </c>
      <c r="D71" s="33">
        <f t="shared" si="10"/>
        <v>10.936360795750442</v>
      </c>
      <c r="E71" s="40">
        <v>0.28776426351532824</v>
      </c>
      <c r="F71" s="6">
        <v>883</v>
      </c>
      <c r="G71" s="33">
        <v>84.095238095238102</v>
      </c>
      <c r="H71" s="40">
        <v>0.42886770184223694</v>
      </c>
      <c r="I71" s="39">
        <v>167</v>
      </c>
      <c r="J71" s="33">
        <v>15.904761904761905</v>
      </c>
      <c r="K71" s="40">
        <v>0.10503739205363825</v>
      </c>
      <c r="L71" s="39">
        <v>346</v>
      </c>
      <c r="M71" s="33">
        <v>32.952380952380949</v>
      </c>
      <c r="N71" s="40">
        <v>0.24393511044056373</v>
      </c>
      <c r="O71" s="39">
        <v>222</v>
      </c>
      <c r="P71" s="33">
        <v>21.142857142857142</v>
      </c>
      <c r="Q71" s="40">
        <v>0.29456253483002948</v>
      </c>
      <c r="R71" s="39">
        <v>689</v>
      </c>
      <c r="S71" s="33">
        <v>65.61904761904762</v>
      </c>
      <c r="T71" s="40">
        <v>0.31011171223073392</v>
      </c>
      <c r="U71" s="49"/>
      <c r="V71" s="50"/>
      <c r="W71" s="51"/>
      <c r="X71" s="39">
        <v>267</v>
      </c>
      <c r="Y71" s="33">
        <v>25.428571428571427</v>
      </c>
      <c r="Z71" s="40">
        <v>0.41884981018416839</v>
      </c>
      <c r="AA71" s="39">
        <v>94</v>
      </c>
      <c r="AB71" s="33">
        <v>8.9523809523809526</v>
      </c>
      <c r="AC71" s="40">
        <v>0.30374511261188486</v>
      </c>
    </row>
    <row r="72" spans="1:29" x14ac:dyDescent="0.25">
      <c r="A72" s="131"/>
      <c r="B72" s="14" t="s">
        <v>48</v>
      </c>
      <c r="C72" s="39">
        <v>1018</v>
      </c>
      <c r="D72" s="33">
        <f t="shared" si="10"/>
        <v>10.603062181022811</v>
      </c>
      <c r="E72" s="40">
        <v>0.27899430500819444</v>
      </c>
      <c r="F72" s="6">
        <v>893</v>
      </c>
      <c r="G72" s="33">
        <v>87.721021611001959</v>
      </c>
      <c r="H72" s="40">
        <v>0.43372464070794742</v>
      </c>
      <c r="I72" s="39">
        <v>125</v>
      </c>
      <c r="J72" s="33">
        <v>12.278978388998036</v>
      </c>
      <c r="K72" s="40">
        <v>7.8620802435357975E-2</v>
      </c>
      <c r="L72" s="39">
        <v>261</v>
      </c>
      <c r="M72" s="33">
        <v>25.638506876227897</v>
      </c>
      <c r="N72" s="40">
        <v>0.18400885498551195</v>
      </c>
      <c r="O72" s="39">
        <v>264</v>
      </c>
      <c r="P72" s="33">
        <v>25.93320235756385</v>
      </c>
      <c r="Q72" s="40">
        <v>0.35029058196003504</v>
      </c>
      <c r="R72" s="39">
        <v>945</v>
      </c>
      <c r="S72" s="33">
        <v>92.829076620825148</v>
      </c>
      <c r="T72" s="40">
        <v>0.42533464159367712</v>
      </c>
      <c r="U72" s="49"/>
      <c r="V72" s="50"/>
      <c r="W72" s="51"/>
      <c r="X72" s="39">
        <v>2</v>
      </c>
      <c r="Y72" s="33">
        <v>0.19646365422396855</v>
      </c>
      <c r="Z72" s="40">
        <v>3.1374517616791641E-3</v>
      </c>
      <c r="AA72" s="39">
        <v>71</v>
      </c>
      <c r="AB72" s="33">
        <v>6.9744597249508837</v>
      </c>
      <c r="AC72" s="40">
        <v>0.22942449995153003</v>
      </c>
    </row>
    <row r="73" spans="1:29" x14ac:dyDescent="0.25">
      <c r="A73" s="131"/>
      <c r="B73" s="14" t="s">
        <v>1</v>
      </c>
      <c r="C73" s="39">
        <v>1367</v>
      </c>
      <c r="D73" s="33">
        <f t="shared" si="10"/>
        <v>14.238100197896053</v>
      </c>
      <c r="E73" s="40">
        <v>0.3746416649766226</v>
      </c>
      <c r="F73" s="6">
        <v>1120</v>
      </c>
      <c r="G73" s="33">
        <v>81.931236283833215</v>
      </c>
      <c r="H73" s="40">
        <v>0.54397715295957572</v>
      </c>
      <c r="I73" s="39">
        <v>247</v>
      </c>
      <c r="J73" s="33">
        <v>18.068763716166789</v>
      </c>
      <c r="K73" s="40">
        <v>0.15535470561226736</v>
      </c>
      <c r="L73" s="39">
        <v>370</v>
      </c>
      <c r="M73" s="33">
        <v>27.066569129480616</v>
      </c>
      <c r="N73" s="40">
        <v>0.26085546492199013</v>
      </c>
      <c r="O73" s="39">
        <v>398</v>
      </c>
      <c r="P73" s="33">
        <v>29.114850036576446</v>
      </c>
      <c r="Q73" s="40">
        <v>0.5280895894700528</v>
      </c>
      <c r="R73" s="39">
        <v>1252</v>
      </c>
      <c r="S73" s="33">
        <v>91.587417702999275</v>
      </c>
      <c r="T73" s="40">
        <v>0.56351213891564422</v>
      </c>
      <c r="U73" s="49"/>
      <c r="V73" s="50"/>
      <c r="W73" s="51"/>
      <c r="X73" s="39">
        <v>18</v>
      </c>
      <c r="Y73" s="33">
        <v>1.3167520117044624</v>
      </c>
      <c r="Z73" s="40">
        <v>2.8237065855112476E-2</v>
      </c>
      <c r="AA73" s="39">
        <v>97</v>
      </c>
      <c r="AB73" s="33">
        <v>7.0958302852962696</v>
      </c>
      <c r="AC73" s="40">
        <v>0.31343910556758331</v>
      </c>
    </row>
    <row r="74" spans="1:29" x14ac:dyDescent="0.25">
      <c r="A74" s="144"/>
      <c r="B74" s="15" t="s">
        <v>0</v>
      </c>
      <c r="C74" s="41">
        <v>9601</v>
      </c>
      <c r="D74" s="34">
        <f t="shared" si="10"/>
        <v>100</v>
      </c>
      <c r="E74" s="42">
        <v>2.6312616133434918</v>
      </c>
      <c r="F74" s="8">
        <v>8142</v>
      </c>
      <c r="G74" s="34">
        <v>84.803666284762002</v>
      </c>
      <c r="H74" s="42">
        <v>3.9545196244614869</v>
      </c>
      <c r="I74" s="41">
        <v>1459</v>
      </c>
      <c r="J74" s="34">
        <v>15.196333715237996</v>
      </c>
      <c r="K74" s="42">
        <v>0.9176620060254983</v>
      </c>
      <c r="L74" s="41">
        <v>2684</v>
      </c>
      <c r="M74" s="34">
        <v>27.95542131028018</v>
      </c>
      <c r="N74" s="42">
        <v>1.8922596428395175</v>
      </c>
      <c r="O74" s="41">
        <v>2557</v>
      </c>
      <c r="P74" s="34">
        <v>26.632642433079887</v>
      </c>
      <c r="Q74" s="42">
        <v>3.3927765836053392</v>
      </c>
      <c r="R74" s="41">
        <v>8455</v>
      </c>
      <c r="S74" s="34">
        <v>88.063743360066667</v>
      </c>
      <c r="T74" s="42">
        <v>3.8055072959518945</v>
      </c>
      <c r="U74" s="52"/>
      <c r="V74" s="53"/>
      <c r="W74" s="54"/>
      <c r="X74" s="41">
        <v>307</v>
      </c>
      <c r="Y74" s="34">
        <v>3.1975835850432248</v>
      </c>
      <c r="Z74" s="42">
        <v>0.48159884541775172</v>
      </c>
      <c r="AA74" s="41">
        <v>839</v>
      </c>
      <c r="AB74" s="34">
        <v>8.7386730548901159</v>
      </c>
      <c r="AC74" s="42">
        <v>2.7110866966103337</v>
      </c>
    </row>
    <row r="75" spans="1:29" x14ac:dyDescent="0.25">
      <c r="A75" s="130" t="s">
        <v>49</v>
      </c>
      <c r="B75" s="16" t="s">
        <v>13</v>
      </c>
      <c r="C75" s="37">
        <v>3134</v>
      </c>
      <c r="D75" s="32">
        <f>100*C75/$C$80</f>
        <v>38.247498169392237</v>
      </c>
      <c r="E75" s="38">
        <v>0.85890781129241778</v>
      </c>
      <c r="F75" s="4">
        <v>2668</v>
      </c>
      <c r="G75" s="32">
        <v>85.130823229100187</v>
      </c>
      <c r="H75" s="38">
        <v>1.2958312893715607</v>
      </c>
      <c r="I75" s="37">
        <v>466</v>
      </c>
      <c r="J75" s="32">
        <v>14.869176770899809</v>
      </c>
      <c r="K75" s="38">
        <v>0.29309835147901453</v>
      </c>
      <c r="L75" s="37">
        <v>797</v>
      </c>
      <c r="M75" s="32">
        <v>25.430759412890875</v>
      </c>
      <c r="N75" s="38">
        <v>0.56189677173736785</v>
      </c>
      <c r="O75" s="37">
        <v>902</v>
      </c>
      <c r="P75" s="32">
        <v>28.78111040204212</v>
      </c>
      <c r="Q75" s="38">
        <v>1.1968261550301196</v>
      </c>
      <c r="R75" s="37">
        <v>2525</v>
      </c>
      <c r="S75" s="32">
        <v>80.567964262922786</v>
      </c>
      <c r="T75" s="38">
        <v>1.1364761587555923</v>
      </c>
      <c r="U75" s="46"/>
      <c r="V75" s="47"/>
      <c r="W75" s="48"/>
      <c r="X75" s="37">
        <v>19</v>
      </c>
      <c r="Y75" s="32">
        <v>0.60625398851308232</v>
      </c>
      <c r="Z75" s="38">
        <v>2.9805791735952061E-2</v>
      </c>
      <c r="AA75" s="37">
        <v>590</v>
      </c>
      <c r="AB75" s="32">
        <v>18.825781748564136</v>
      </c>
      <c r="AC75" s="38">
        <v>1.9064852812873623</v>
      </c>
    </row>
    <row r="76" spans="1:29" x14ac:dyDescent="0.25">
      <c r="A76" s="131"/>
      <c r="B76" s="14" t="s">
        <v>27</v>
      </c>
      <c r="C76" s="39">
        <v>1965</v>
      </c>
      <c r="D76" s="33">
        <f t="shared" ref="D76:D80" si="11">100*C76/$C$80</f>
        <v>23.98096167927752</v>
      </c>
      <c r="E76" s="40">
        <v>0.53853026457868569</v>
      </c>
      <c r="F76" s="6">
        <v>1695</v>
      </c>
      <c r="G76" s="33">
        <v>86.25954198473282</v>
      </c>
      <c r="H76" s="40">
        <v>0.82325113773792924</v>
      </c>
      <c r="I76" s="39">
        <v>270</v>
      </c>
      <c r="J76" s="33">
        <v>13.740458015267176</v>
      </c>
      <c r="K76" s="40">
        <v>0.16982093326037323</v>
      </c>
      <c r="L76" s="39">
        <v>469</v>
      </c>
      <c r="M76" s="33">
        <v>23.867684478371501</v>
      </c>
      <c r="N76" s="40">
        <v>0.33065192715787395</v>
      </c>
      <c r="O76" s="39">
        <v>600</v>
      </c>
      <c r="P76" s="33">
        <v>30.534351145038169</v>
      </c>
      <c r="Q76" s="40">
        <v>0.79611495900007956</v>
      </c>
      <c r="R76" s="39">
        <v>1606</v>
      </c>
      <c r="S76" s="33">
        <v>81.730279898218825</v>
      </c>
      <c r="T76" s="40">
        <v>0.72284384592533912</v>
      </c>
      <c r="U76" s="49"/>
      <c r="V76" s="50"/>
      <c r="W76" s="51"/>
      <c r="X76" s="39">
        <v>11</v>
      </c>
      <c r="Y76" s="33">
        <v>0.55979643765903309</v>
      </c>
      <c r="Z76" s="40">
        <v>1.7255984689235403E-2</v>
      </c>
      <c r="AA76" s="39">
        <v>348</v>
      </c>
      <c r="AB76" s="33">
        <v>17.709923664122137</v>
      </c>
      <c r="AC76" s="40">
        <v>1.1245031828610204</v>
      </c>
    </row>
    <row r="77" spans="1:29" x14ac:dyDescent="0.25">
      <c r="A77" s="131"/>
      <c r="B77" s="14" t="s">
        <v>23</v>
      </c>
      <c r="C77" s="39">
        <v>1329</v>
      </c>
      <c r="D77" s="33">
        <f t="shared" si="11"/>
        <v>16.219184769343421</v>
      </c>
      <c r="E77" s="40">
        <v>0.36422733924940115</v>
      </c>
      <c r="F77" s="6">
        <v>1123</v>
      </c>
      <c r="G77" s="33">
        <v>84.499623777276142</v>
      </c>
      <c r="H77" s="40">
        <v>0.54543423461928886</v>
      </c>
      <c r="I77" s="39">
        <v>206</v>
      </c>
      <c r="J77" s="33">
        <v>15.500376222723853</v>
      </c>
      <c r="K77" s="40">
        <v>0.12956708241346995</v>
      </c>
      <c r="L77" s="39">
        <v>481</v>
      </c>
      <c r="M77" s="33">
        <v>36.192626034612488</v>
      </c>
      <c r="N77" s="40">
        <v>0.33911210439858713</v>
      </c>
      <c r="O77" s="39">
        <v>292</v>
      </c>
      <c r="P77" s="33">
        <v>21.971407072987208</v>
      </c>
      <c r="Q77" s="40">
        <v>0.38744261338003877</v>
      </c>
      <c r="R77" s="39">
        <v>684</v>
      </c>
      <c r="S77" s="33">
        <v>51.467268623024829</v>
      </c>
      <c r="T77" s="40">
        <v>0.30786126439161393</v>
      </c>
      <c r="U77" s="49"/>
      <c r="V77" s="50"/>
      <c r="W77" s="51"/>
      <c r="X77" s="39">
        <v>452</v>
      </c>
      <c r="Y77" s="33">
        <v>34.010534236267873</v>
      </c>
      <c r="Z77" s="40">
        <v>0.70906409813949112</v>
      </c>
      <c r="AA77" s="39">
        <v>193</v>
      </c>
      <c r="AB77" s="33">
        <v>14.522197140707299</v>
      </c>
      <c r="AC77" s="40">
        <v>0.62364688014993375</v>
      </c>
    </row>
    <row r="78" spans="1:29" x14ac:dyDescent="0.25">
      <c r="A78" s="131"/>
      <c r="B78" s="14" t="s">
        <v>42</v>
      </c>
      <c r="C78" s="39">
        <v>1155</v>
      </c>
      <c r="D78" s="33">
        <f t="shared" si="11"/>
        <v>14.095679765682206</v>
      </c>
      <c r="E78" s="40">
        <v>0.31654068986686107</v>
      </c>
      <c r="F78" s="6">
        <v>1016</v>
      </c>
      <c r="G78" s="33">
        <v>87.96536796536796</v>
      </c>
      <c r="H78" s="40">
        <v>0.49346498875618655</v>
      </c>
      <c r="I78" s="39">
        <v>139</v>
      </c>
      <c r="J78" s="33">
        <v>12.034632034632034</v>
      </c>
      <c r="K78" s="40">
        <v>8.7426332308118068E-2</v>
      </c>
      <c r="L78" s="39">
        <v>257</v>
      </c>
      <c r="M78" s="33">
        <v>22.251082251082252</v>
      </c>
      <c r="N78" s="40">
        <v>0.1811887959052742</v>
      </c>
      <c r="O78" s="39">
        <v>363</v>
      </c>
      <c r="P78" s="33">
        <v>31.428571428571427</v>
      </c>
      <c r="Q78" s="40">
        <v>0.48164955019504818</v>
      </c>
      <c r="R78" s="39">
        <v>982</v>
      </c>
      <c r="S78" s="33">
        <v>85.021645021645028</v>
      </c>
      <c r="T78" s="40">
        <v>0.44198795560316501</v>
      </c>
      <c r="U78" s="49"/>
      <c r="V78" s="50"/>
      <c r="W78" s="51"/>
      <c r="X78" s="39">
        <v>8</v>
      </c>
      <c r="Y78" s="33">
        <v>0.69264069264069261</v>
      </c>
      <c r="Z78" s="40">
        <v>1.2549807046716656E-2</v>
      </c>
      <c r="AA78" s="39">
        <v>165</v>
      </c>
      <c r="AB78" s="33">
        <v>14.285714285714286</v>
      </c>
      <c r="AC78" s="40">
        <v>0.53316961256341489</v>
      </c>
    </row>
    <row r="79" spans="1:29" x14ac:dyDescent="0.25">
      <c r="A79" s="131"/>
      <c r="B79" s="14" t="s">
        <v>1</v>
      </c>
      <c r="C79" s="39">
        <v>611</v>
      </c>
      <c r="D79" s="33">
        <f t="shared" si="11"/>
        <v>7.4566756163046133</v>
      </c>
      <c r="E79" s="40">
        <v>0.16745139524558625</v>
      </c>
      <c r="F79" s="6">
        <v>479</v>
      </c>
      <c r="G79" s="33">
        <v>78.396072013093288</v>
      </c>
      <c r="H79" s="40">
        <v>0.23264737166753283</v>
      </c>
      <c r="I79" s="39">
        <v>132</v>
      </c>
      <c r="J79" s="33">
        <v>21.603927986906712</v>
      </c>
      <c r="K79" s="40">
        <v>8.3023567371738022E-2</v>
      </c>
      <c r="L79" s="39">
        <v>158</v>
      </c>
      <c r="M79" s="33">
        <v>25.859247135842882</v>
      </c>
      <c r="N79" s="40">
        <v>0.11139233366939037</v>
      </c>
      <c r="O79" s="39">
        <v>169</v>
      </c>
      <c r="P79" s="33">
        <v>27.659574468085108</v>
      </c>
      <c r="Q79" s="40">
        <v>0.22423904678502243</v>
      </c>
      <c r="R79" s="39">
        <v>504</v>
      </c>
      <c r="S79" s="33">
        <v>82.48772504091653</v>
      </c>
      <c r="T79" s="40">
        <v>0.22684514218329446</v>
      </c>
      <c r="U79" s="49"/>
      <c r="V79" s="50"/>
      <c r="W79" s="51"/>
      <c r="X79" s="39">
        <v>18</v>
      </c>
      <c r="Y79" s="33">
        <v>2.9459901800327333</v>
      </c>
      <c r="Z79" s="40">
        <v>2.8237065855112476E-2</v>
      </c>
      <c r="AA79" s="39">
        <v>89</v>
      </c>
      <c r="AB79" s="33">
        <v>14.566284779050736</v>
      </c>
      <c r="AC79" s="40">
        <v>0.28758845768572072</v>
      </c>
    </row>
    <row r="80" spans="1:29" x14ac:dyDescent="0.25">
      <c r="A80" s="144"/>
      <c r="B80" s="15" t="s">
        <v>0</v>
      </c>
      <c r="C80" s="41">
        <v>8194</v>
      </c>
      <c r="D80" s="34">
        <f t="shared" si="11"/>
        <v>100</v>
      </c>
      <c r="E80" s="42">
        <v>2.245657500232952</v>
      </c>
      <c r="F80" s="8">
        <v>6981</v>
      </c>
      <c r="G80" s="34">
        <v>85.196485233097391</v>
      </c>
      <c r="H80" s="42">
        <v>3.3906290221524982</v>
      </c>
      <c r="I80" s="41">
        <v>1213</v>
      </c>
      <c r="J80" s="34">
        <v>14.803514766902612</v>
      </c>
      <c r="K80" s="42">
        <v>0.76293626683271376</v>
      </c>
      <c r="L80" s="41">
        <v>2162</v>
      </c>
      <c r="M80" s="34">
        <v>26.38515987307786</v>
      </c>
      <c r="N80" s="42">
        <v>1.5242419328684935</v>
      </c>
      <c r="O80" s="41">
        <v>2326</v>
      </c>
      <c r="P80" s="34">
        <v>28.386624359287282</v>
      </c>
      <c r="Q80" s="42">
        <v>3.0862723243903085</v>
      </c>
      <c r="R80" s="41">
        <v>6301</v>
      </c>
      <c r="S80" s="34">
        <v>76.897730046375401</v>
      </c>
      <c r="T80" s="42">
        <v>2.836014366859005</v>
      </c>
      <c r="U80" s="52"/>
      <c r="V80" s="53"/>
      <c r="W80" s="54"/>
      <c r="X80" s="41">
        <v>508</v>
      </c>
      <c r="Y80" s="34">
        <v>6.1996582865511352</v>
      </c>
      <c r="Z80" s="42">
        <v>0.79691274746650775</v>
      </c>
      <c r="AA80" s="41">
        <v>1385</v>
      </c>
      <c r="AB80" s="34">
        <v>16.902611667073469</v>
      </c>
      <c r="AC80" s="42">
        <v>4.4753934145474519</v>
      </c>
    </row>
    <row r="81" spans="1:29" x14ac:dyDescent="0.25">
      <c r="A81" s="130" t="s">
        <v>52</v>
      </c>
      <c r="B81" s="16" t="s">
        <v>9</v>
      </c>
      <c r="C81" s="37">
        <v>2134</v>
      </c>
      <c r="D81" s="32">
        <f>100*C81/$C$86</f>
        <v>36.447480785653291</v>
      </c>
      <c r="E81" s="38">
        <v>0.58484660794448617</v>
      </c>
      <c r="F81" s="4">
        <v>854</v>
      </c>
      <c r="G81" s="32">
        <v>40.018744142455482</v>
      </c>
      <c r="H81" s="38">
        <v>0.41478257913167649</v>
      </c>
      <c r="I81" s="37">
        <v>1280</v>
      </c>
      <c r="J81" s="32">
        <v>59.981255857544518</v>
      </c>
      <c r="K81" s="38">
        <v>0.80507701693806566</v>
      </c>
      <c r="L81" s="37">
        <v>1231</v>
      </c>
      <c r="M81" s="32">
        <v>57.68509840674789</v>
      </c>
      <c r="N81" s="38">
        <v>0.86787318194316176</v>
      </c>
      <c r="O81" s="37">
        <v>202</v>
      </c>
      <c r="P81" s="32">
        <v>9.4657919400187449</v>
      </c>
      <c r="Q81" s="38">
        <v>0.26802536953002681</v>
      </c>
      <c r="R81" s="37">
        <v>1377</v>
      </c>
      <c r="S81" s="32">
        <v>64.526710402999058</v>
      </c>
      <c r="T81" s="38">
        <v>0.61977333489364383</v>
      </c>
      <c r="U81" s="37">
        <v>338</v>
      </c>
      <c r="V81" s="32">
        <v>15.838800374882849</v>
      </c>
      <c r="W81" s="38">
        <v>0.70400533211139116</v>
      </c>
      <c r="X81" s="46"/>
      <c r="Y81" s="47"/>
      <c r="Z81" s="48"/>
      <c r="AA81" s="37">
        <v>419</v>
      </c>
      <c r="AB81" s="32">
        <v>19.634489222118088</v>
      </c>
      <c r="AC81" s="38">
        <v>1.3539276828125504</v>
      </c>
    </row>
    <row r="82" spans="1:29" x14ac:dyDescent="0.25">
      <c r="A82" s="131"/>
      <c r="B82" s="14" t="s">
        <v>11</v>
      </c>
      <c r="C82" s="39">
        <v>1601</v>
      </c>
      <c r="D82" s="33">
        <f t="shared" ref="D82:D86" si="12">100*C82/$C$86</f>
        <v>27.344150298889836</v>
      </c>
      <c r="E82" s="40">
        <v>0.43877198656003857</v>
      </c>
      <c r="F82" s="6">
        <v>910</v>
      </c>
      <c r="G82" s="33">
        <v>56.839475327920049</v>
      </c>
      <c r="H82" s="40">
        <v>0.44198143677965523</v>
      </c>
      <c r="I82" s="39">
        <v>691</v>
      </c>
      <c r="J82" s="33">
        <v>43.160524672079951</v>
      </c>
      <c r="K82" s="40">
        <v>0.43461579586265892</v>
      </c>
      <c r="L82" s="39">
        <v>989</v>
      </c>
      <c r="M82" s="33">
        <v>61.773891317926299</v>
      </c>
      <c r="N82" s="40">
        <v>0.69725960758877903</v>
      </c>
      <c r="O82" s="39">
        <v>147</v>
      </c>
      <c r="P82" s="33">
        <v>9.1817613991255467</v>
      </c>
      <c r="Q82" s="40">
        <v>0.1950481649550195</v>
      </c>
      <c r="R82" s="39">
        <v>1025</v>
      </c>
      <c r="S82" s="33">
        <v>64.022485946283567</v>
      </c>
      <c r="T82" s="40">
        <v>0.46134180701959687</v>
      </c>
      <c r="U82" s="39">
        <v>258</v>
      </c>
      <c r="V82" s="33">
        <v>16.114928169893815</v>
      </c>
      <c r="W82" s="40">
        <v>0.53737685113828082</v>
      </c>
      <c r="X82" s="49"/>
      <c r="Y82" s="50"/>
      <c r="Z82" s="51"/>
      <c r="AA82" s="39">
        <v>318</v>
      </c>
      <c r="AB82" s="33">
        <v>19.862585883822611</v>
      </c>
      <c r="AC82" s="40">
        <v>1.027563253304036</v>
      </c>
    </row>
    <row r="83" spans="1:29" x14ac:dyDescent="0.25">
      <c r="A83" s="131"/>
      <c r="B83" s="14" t="s">
        <v>35</v>
      </c>
      <c r="C83" s="39">
        <v>606</v>
      </c>
      <c r="D83" s="33">
        <f t="shared" si="12"/>
        <v>10.350128095644749</v>
      </c>
      <c r="E83" s="40">
        <v>0.1660810892288466</v>
      </c>
      <c r="F83" s="6">
        <v>362</v>
      </c>
      <c r="G83" s="33">
        <v>59.735973597359738</v>
      </c>
      <c r="H83" s="40">
        <v>0.17582118693872001</v>
      </c>
      <c r="I83" s="39">
        <v>244</v>
      </c>
      <c r="J83" s="33">
        <v>40.264026402640262</v>
      </c>
      <c r="K83" s="40">
        <v>0.15346780635381876</v>
      </c>
      <c r="L83" s="39">
        <v>295</v>
      </c>
      <c r="M83" s="33">
        <v>48.679867986798676</v>
      </c>
      <c r="N83" s="40">
        <v>0.20797935716753266</v>
      </c>
      <c r="O83" s="39">
        <v>89</v>
      </c>
      <c r="P83" s="33">
        <v>14.686468646864686</v>
      </c>
      <c r="Q83" s="40">
        <v>0.11809038558501181</v>
      </c>
      <c r="R83" s="39">
        <v>412</v>
      </c>
      <c r="S83" s="33">
        <v>67.986798679867988</v>
      </c>
      <c r="T83" s="40">
        <v>0.18543690194348675</v>
      </c>
      <c r="U83" s="39">
        <v>83</v>
      </c>
      <c r="V83" s="33">
        <v>13.696369636963697</v>
      </c>
      <c r="W83" s="40">
        <v>0.17287704900960196</v>
      </c>
      <c r="X83" s="49"/>
      <c r="Y83" s="50"/>
      <c r="Z83" s="51"/>
      <c r="AA83" s="39">
        <v>111</v>
      </c>
      <c r="AB83" s="33">
        <v>18.316831683168317</v>
      </c>
      <c r="AC83" s="40">
        <v>0.35867773936084274</v>
      </c>
    </row>
    <row r="84" spans="1:29" x14ac:dyDescent="0.25">
      <c r="A84" s="131"/>
      <c r="B84" s="14" t="s">
        <v>30</v>
      </c>
      <c r="C84" s="39">
        <v>591</v>
      </c>
      <c r="D84" s="33">
        <f t="shared" si="12"/>
        <v>10.093936806148591</v>
      </c>
      <c r="E84" s="40">
        <v>0.16197017117862761</v>
      </c>
      <c r="F84" s="6">
        <v>343</v>
      </c>
      <c r="G84" s="33">
        <v>58.037225042301188</v>
      </c>
      <c r="H84" s="40">
        <v>0.16659300309387007</v>
      </c>
      <c r="I84" s="39">
        <v>248</v>
      </c>
      <c r="J84" s="33">
        <v>41.962774957698812</v>
      </c>
      <c r="K84" s="40">
        <v>0.15598367203175023</v>
      </c>
      <c r="L84" s="39">
        <v>267</v>
      </c>
      <c r="M84" s="33">
        <v>45.17766497461929</v>
      </c>
      <c r="N84" s="40">
        <v>0.18823894360586854</v>
      </c>
      <c r="O84" s="39">
        <v>91</v>
      </c>
      <c r="P84" s="33">
        <v>15.397631133671743</v>
      </c>
      <c r="Q84" s="40">
        <v>0.12074410211501208</v>
      </c>
      <c r="R84" s="39">
        <v>440</v>
      </c>
      <c r="S84" s="33">
        <v>74.450084602368861</v>
      </c>
      <c r="T84" s="40">
        <v>0.19803940984255866</v>
      </c>
      <c r="U84" s="39">
        <v>30</v>
      </c>
      <c r="V84" s="33">
        <v>5.0761421319796955</v>
      </c>
      <c r="W84" s="40">
        <v>6.2485680364916377E-2</v>
      </c>
      <c r="X84" s="49"/>
      <c r="Y84" s="50"/>
      <c r="Z84" s="51"/>
      <c r="AA84" s="39">
        <v>121</v>
      </c>
      <c r="AB84" s="33">
        <v>20.473773265651438</v>
      </c>
      <c r="AC84" s="40">
        <v>0.3909910492131709</v>
      </c>
    </row>
    <row r="85" spans="1:29" x14ac:dyDescent="0.25">
      <c r="A85" s="131"/>
      <c r="B85" s="14" t="s">
        <v>1</v>
      </c>
      <c r="C85" s="39">
        <v>923</v>
      </c>
      <c r="D85" s="33">
        <f t="shared" si="12"/>
        <v>15.764304013663535</v>
      </c>
      <c r="E85" s="40">
        <v>0.25295849069014092</v>
      </c>
      <c r="F85" s="6">
        <v>498</v>
      </c>
      <c r="G85" s="33">
        <v>53.954496208017332</v>
      </c>
      <c r="H85" s="40">
        <v>0.24187555551238277</v>
      </c>
      <c r="I85" s="39">
        <v>425</v>
      </c>
      <c r="J85" s="33">
        <v>46.045503791982668</v>
      </c>
      <c r="K85" s="40">
        <v>0.26731072828021712</v>
      </c>
      <c r="L85" s="39">
        <v>466</v>
      </c>
      <c r="M85" s="33">
        <v>50.487540628385702</v>
      </c>
      <c r="N85" s="40">
        <v>0.32853688284769567</v>
      </c>
      <c r="O85" s="39">
        <v>140</v>
      </c>
      <c r="P85" s="33">
        <v>15.167930660888407</v>
      </c>
      <c r="Q85" s="40">
        <v>0.18576015710001859</v>
      </c>
      <c r="R85" s="39">
        <v>644</v>
      </c>
      <c r="S85" s="33">
        <v>69.772481040086674</v>
      </c>
      <c r="T85" s="40">
        <v>0.28985768167865406</v>
      </c>
      <c r="U85" s="39">
        <v>118</v>
      </c>
      <c r="V85" s="33">
        <v>12.784398699891657</v>
      </c>
      <c r="W85" s="40">
        <v>0.24577700943533773</v>
      </c>
      <c r="X85" s="49"/>
      <c r="Y85" s="50"/>
      <c r="Z85" s="51"/>
      <c r="AA85" s="39">
        <v>161</v>
      </c>
      <c r="AB85" s="33">
        <v>17.443120260021669</v>
      </c>
      <c r="AC85" s="40">
        <v>0.52024428862248362</v>
      </c>
    </row>
    <row r="86" spans="1:29" x14ac:dyDescent="0.25">
      <c r="A86" s="144"/>
      <c r="B86" s="15" t="s">
        <v>0</v>
      </c>
      <c r="C86" s="41">
        <v>5855</v>
      </c>
      <c r="D86" s="34">
        <f t="shared" si="12"/>
        <v>100</v>
      </c>
      <c r="E86" s="42">
        <v>1.60462834560214</v>
      </c>
      <c r="F86" s="8">
        <v>2967</v>
      </c>
      <c r="G86" s="34">
        <v>50.674637062339883</v>
      </c>
      <c r="H86" s="42">
        <v>1.4410537614563046</v>
      </c>
      <c r="I86" s="41">
        <v>2888</v>
      </c>
      <c r="J86" s="34">
        <v>49.325362937660117</v>
      </c>
      <c r="K86" s="42">
        <v>1.8164550194665108</v>
      </c>
      <c r="L86" s="41">
        <v>3248</v>
      </c>
      <c r="M86" s="34">
        <v>55.473953885567887</v>
      </c>
      <c r="N86" s="42">
        <v>2.2898879731530375</v>
      </c>
      <c r="O86" s="41">
        <v>669</v>
      </c>
      <c r="P86" s="34">
        <v>11.426131511528608</v>
      </c>
      <c r="Q86" s="42">
        <v>0.88766817928508879</v>
      </c>
      <c r="R86" s="41">
        <v>3898</v>
      </c>
      <c r="S86" s="34">
        <v>66.57557643040137</v>
      </c>
      <c r="T86" s="42">
        <v>1.7544491353779401</v>
      </c>
      <c r="U86" s="41">
        <v>827</v>
      </c>
      <c r="V86" s="34">
        <v>14.12467976088813</v>
      </c>
      <c r="W86" s="42">
        <v>1.722521922059528</v>
      </c>
      <c r="X86" s="52"/>
      <c r="Y86" s="53"/>
      <c r="Z86" s="54"/>
      <c r="AA86" s="41">
        <v>1130</v>
      </c>
      <c r="AB86" s="34">
        <v>19.299743808710502</v>
      </c>
      <c r="AC86" s="42">
        <v>3.6514040133130838</v>
      </c>
    </row>
    <row r="87" spans="1:29" x14ac:dyDescent="0.25">
      <c r="A87" s="130" t="s">
        <v>50</v>
      </c>
      <c r="B87" s="16" t="s">
        <v>51</v>
      </c>
      <c r="C87" s="37">
        <v>4469</v>
      </c>
      <c r="D87" s="32">
        <f>100*C87/$C$90</f>
        <v>79.533724862075104</v>
      </c>
      <c r="E87" s="38">
        <v>1.2247795177619065</v>
      </c>
      <c r="F87" s="4">
        <v>532</v>
      </c>
      <c r="G87" s="32">
        <v>11.904229134034459</v>
      </c>
      <c r="H87" s="38">
        <v>0.25838914765579846</v>
      </c>
      <c r="I87" s="37">
        <v>3937</v>
      </c>
      <c r="J87" s="32">
        <v>88.095770865965534</v>
      </c>
      <c r="K87" s="38">
        <v>2.4762407935040347</v>
      </c>
      <c r="L87" s="37">
        <v>1782</v>
      </c>
      <c r="M87" s="32">
        <v>39.874692324904899</v>
      </c>
      <c r="N87" s="38">
        <v>1.2563363202459092</v>
      </c>
      <c r="O87" s="37">
        <v>885</v>
      </c>
      <c r="P87" s="32">
        <v>19.803087939136272</v>
      </c>
      <c r="Q87" s="38">
        <v>1.1742695645251173</v>
      </c>
      <c r="R87" s="37">
        <v>2713</v>
      </c>
      <c r="S87" s="32">
        <v>60.707093309465208</v>
      </c>
      <c r="T87" s="38">
        <v>1.2210929975065037</v>
      </c>
      <c r="U87" s="37">
        <v>1730</v>
      </c>
      <c r="V87" s="32">
        <v>38.711121056164693</v>
      </c>
      <c r="W87" s="38">
        <v>3.6033409010435107</v>
      </c>
      <c r="X87" s="46"/>
      <c r="Y87" s="47"/>
      <c r="Z87" s="48"/>
      <c r="AA87" s="37">
        <v>26</v>
      </c>
      <c r="AB87" s="32">
        <v>0.58178563437010522</v>
      </c>
      <c r="AC87" s="38">
        <v>8.4014605616053256E-2</v>
      </c>
    </row>
    <row r="88" spans="1:29" x14ac:dyDescent="0.25">
      <c r="A88" s="131"/>
      <c r="B88" s="14" t="s">
        <v>44</v>
      </c>
      <c r="C88" s="39">
        <v>623</v>
      </c>
      <c r="D88" s="33">
        <f t="shared" ref="D88:D90" si="13">100*C88/$C$90</f>
        <v>11.087382096458445</v>
      </c>
      <c r="E88" s="40">
        <v>0.17074012968576144</v>
      </c>
      <c r="F88" s="6">
        <v>58</v>
      </c>
      <c r="G88" s="33">
        <v>9.3097913322632415</v>
      </c>
      <c r="H88" s="40">
        <v>2.8170245421120885E-2</v>
      </c>
      <c r="I88" s="39">
        <v>565</v>
      </c>
      <c r="J88" s="33">
        <v>90.690208667736755</v>
      </c>
      <c r="K88" s="40">
        <v>0.35536602700781805</v>
      </c>
      <c r="L88" s="39">
        <v>203</v>
      </c>
      <c r="M88" s="33">
        <v>32.584269662921351</v>
      </c>
      <c r="N88" s="40">
        <v>0.14311799832206484</v>
      </c>
      <c r="O88" s="39">
        <v>151</v>
      </c>
      <c r="P88" s="33">
        <v>24.237560192616371</v>
      </c>
      <c r="Q88" s="40">
        <v>0.20035559801502004</v>
      </c>
      <c r="R88" s="39">
        <v>455</v>
      </c>
      <c r="S88" s="33">
        <v>73.033707865168537</v>
      </c>
      <c r="T88" s="40">
        <v>0.20479075335991861</v>
      </c>
      <c r="U88" s="39">
        <v>166</v>
      </c>
      <c r="V88" s="33">
        <v>26.645264847512038</v>
      </c>
      <c r="W88" s="40">
        <v>0.34575409801920393</v>
      </c>
      <c r="X88" s="49"/>
      <c r="Y88" s="50"/>
      <c r="Z88" s="51"/>
      <c r="AA88" s="39">
        <v>2</v>
      </c>
      <c r="AB88" s="33">
        <v>0.32102728731942215</v>
      </c>
      <c r="AC88" s="40">
        <v>6.4626619704656347E-3</v>
      </c>
    </row>
    <row r="89" spans="1:29" x14ac:dyDescent="0.25">
      <c r="A89" s="131"/>
      <c r="B89" s="14" t="s">
        <v>1</v>
      </c>
      <c r="C89" s="39">
        <v>527</v>
      </c>
      <c r="D89" s="33">
        <f t="shared" si="13"/>
        <v>9.3788930414664531</v>
      </c>
      <c r="E89" s="40">
        <v>0.14443025416435998</v>
      </c>
      <c r="F89" s="6">
        <v>122</v>
      </c>
      <c r="G89" s="33">
        <v>23.149905123339657</v>
      </c>
      <c r="H89" s="40">
        <v>5.9254654161668065E-2</v>
      </c>
      <c r="I89" s="39">
        <v>405</v>
      </c>
      <c r="J89" s="33">
        <v>76.850094876660336</v>
      </c>
      <c r="K89" s="40">
        <v>0.25473139989055982</v>
      </c>
      <c r="L89" s="39">
        <v>180</v>
      </c>
      <c r="M89" s="33">
        <v>34.155597722960152</v>
      </c>
      <c r="N89" s="40">
        <v>0.12690265861069788</v>
      </c>
      <c r="O89" s="39">
        <v>108</v>
      </c>
      <c r="P89" s="33">
        <v>20.49335863377609</v>
      </c>
      <c r="Q89" s="40">
        <v>0.14330069262001432</v>
      </c>
      <c r="R89" s="39">
        <v>397</v>
      </c>
      <c r="S89" s="33">
        <v>75.332068311195442</v>
      </c>
      <c r="T89" s="40">
        <v>0.17868555842612679</v>
      </c>
      <c r="U89" s="39">
        <v>123</v>
      </c>
      <c r="V89" s="33">
        <v>23.339658444022771</v>
      </c>
      <c r="W89" s="40">
        <v>0.2561912894961571</v>
      </c>
      <c r="X89" s="49"/>
      <c r="Y89" s="50"/>
      <c r="Z89" s="51"/>
      <c r="AA89" s="39">
        <v>7</v>
      </c>
      <c r="AB89" s="33">
        <v>1.3282732447817838</v>
      </c>
      <c r="AC89" s="40">
        <v>2.2619316896629722E-2</v>
      </c>
    </row>
    <row r="90" spans="1:29" x14ac:dyDescent="0.25">
      <c r="A90" s="144"/>
      <c r="B90" s="15" t="s">
        <v>0</v>
      </c>
      <c r="C90" s="41">
        <v>5619</v>
      </c>
      <c r="D90" s="34">
        <f t="shared" si="13"/>
        <v>100</v>
      </c>
      <c r="E90" s="42">
        <v>1.5399499016120279</v>
      </c>
      <c r="F90" s="8">
        <v>712</v>
      </c>
      <c r="G90" s="34">
        <v>12.671293824523937</v>
      </c>
      <c r="H90" s="42">
        <v>0.34581404723858739</v>
      </c>
      <c r="I90" s="41">
        <v>4907</v>
      </c>
      <c r="J90" s="34">
        <v>87.328706175476057</v>
      </c>
      <c r="K90" s="42">
        <v>3.0863382204024128</v>
      </c>
      <c r="L90" s="41">
        <v>2165</v>
      </c>
      <c r="M90" s="34">
        <v>38.529987542267307</v>
      </c>
      <c r="N90" s="42">
        <v>1.5263569771786718</v>
      </c>
      <c r="O90" s="41">
        <v>1144</v>
      </c>
      <c r="P90" s="34">
        <v>20.359494571987899</v>
      </c>
      <c r="Q90" s="42">
        <v>1.5179258551601518</v>
      </c>
      <c r="R90" s="41">
        <v>3565</v>
      </c>
      <c r="S90" s="34">
        <v>63.445452927567182</v>
      </c>
      <c r="T90" s="42">
        <v>1.6045693092925493</v>
      </c>
      <c r="U90" s="41">
        <v>2019</v>
      </c>
      <c r="V90" s="34">
        <v>35.931660437800318</v>
      </c>
      <c r="W90" s="42">
        <v>4.205286288558872</v>
      </c>
      <c r="X90" s="52"/>
      <c r="Y90" s="53"/>
      <c r="Z90" s="54"/>
      <c r="AA90" s="41">
        <v>35</v>
      </c>
      <c r="AB90" s="34">
        <v>0.62288663463249694</v>
      </c>
      <c r="AC90" s="42">
        <v>0.1130965844831486</v>
      </c>
    </row>
    <row r="91" spans="1:29" x14ac:dyDescent="0.25">
      <c r="A91" s="130" t="s">
        <v>53</v>
      </c>
      <c r="B91" s="16" t="s">
        <v>30</v>
      </c>
      <c r="C91" s="37">
        <v>1842</v>
      </c>
      <c r="D91" s="32">
        <f>100*C91/$C$97</f>
        <v>35.045662100456624</v>
      </c>
      <c r="E91" s="38">
        <v>0.50482073656689008</v>
      </c>
      <c r="F91" s="4">
        <v>997</v>
      </c>
      <c r="G91" s="32">
        <v>54.125950054288815</v>
      </c>
      <c r="H91" s="38">
        <v>0.48423680491133658</v>
      </c>
      <c r="I91" s="37">
        <v>845</v>
      </c>
      <c r="J91" s="32">
        <v>45.874049945711185</v>
      </c>
      <c r="K91" s="38">
        <v>0.53147662446301991</v>
      </c>
      <c r="L91" s="37">
        <v>653</v>
      </c>
      <c r="M91" s="32">
        <v>35.450597176981539</v>
      </c>
      <c r="N91" s="38">
        <v>0.46037464484880958</v>
      </c>
      <c r="O91" s="37">
        <v>356</v>
      </c>
      <c r="P91" s="32">
        <v>19.326818675352879</v>
      </c>
      <c r="Q91" s="38">
        <v>0.47236154234004724</v>
      </c>
      <c r="R91" s="37">
        <v>975</v>
      </c>
      <c r="S91" s="32">
        <v>52.931596091205215</v>
      </c>
      <c r="T91" s="38">
        <v>0.43883732862839703</v>
      </c>
      <c r="U91" s="46"/>
      <c r="V91" s="47"/>
      <c r="W91" s="48"/>
      <c r="X91" s="37">
        <v>763</v>
      </c>
      <c r="Y91" s="32">
        <v>41.422366992399567</v>
      </c>
      <c r="Z91" s="38">
        <v>1.1969378470806011</v>
      </c>
      <c r="AA91" s="37">
        <v>104</v>
      </c>
      <c r="AB91" s="32">
        <v>5.6460369163952224</v>
      </c>
      <c r="AC91" s="38">
        <v>0.33605842246421302</v>
      </c>
    </row>
    <row r="92" spans="1:29" x14ac:dyDescent="0.25">
      <c r="A92" s="131"/>
      <c r="B92" s="14" t="s">
        <v>14</v>
      </c>
      <c r="C92" s="39">
        <v>1044</v>
      </c>
      <c r="D92" s="33">
        <f t="shared" ref="D92:D97" si="14">100*C92/$C$97</f>
        <v>19.863013698630137</v>
      </c>
      <c r="E92" s="40">
        <v>0.28611989629524065</v>
      </c>
      <c r="F92" s="6">
        <v>533</v>
      </c>
      <c r="G92" s="33">
        <v>51.053639846743295</v>
      </c>
      <c r="H92" s="40">
        <v>0.2588748415423695</v>
      </c>
      <c r="I92" s="39">
        <v>511</v>
      </c>
      <c r="J92" s="33">
        <v>48.946360153256705</v>
      </c>
      <c r="K92" s="40">
        <v>0.32140184035574343</v>
      </c>
      <c r="L92" s="39">
        <v>309</v>
      </c>
      <c r="M92" s="33">
        <v>29.597701149425287</v>
      </c>
      <c r="N92" s="40">
        <v>0.21784956394836472</v>
      </c>
      <c r="O92" s="39">
        <v>246</v>
      </c>
      <c r="P92" s="33">
        <v>23.563218390804597</v>
      </c>
      <c r="Q92" s="40">
        <v>0.32640713319003262</v>
      </c>
      <c r="R92" s="39">
        <v>936</v>
      </c>
      <c r="S92" s="33">
        <v>89.65517241379311</v>
      </c>
      <c r="T92" s="40">
        <v>0.42128383548326115</v>
      </c>
      <c r="U92" s="49"/>
      <c r="V92" s="50"/>
      <c r="W92" s="51"/>
      <c r="X92" s="39">
        <v>21</v>
      </c>
      <c r="Y92" s="33">
        <v>2.0114942528735633</v>
      </c>
      <c r="Z92" s="40">
        <v>3.2943243497631225E-2</v>
      </c>
      <c r="AA92" s="39">
        <v>87</v>
      </c>
      <c r="AB92" s="33">
        <v>8.3333333333333339</v>
      </c>
      <c r="AC92" s="40">
        <v>0.28112579571525509</v>
      </c>
    </row>
    <row r="93" spans="1:29" x14ac:dyDescent="0.25">
      <c r="A93" s="131"/>
      <c r="B93" s="14" t="s">
        <v>54</v>
      </c>
      <c r="C93" s="39">
        <v>726</v>
      </c>
      <c r="D93" s="33">
        <f t="shared" si="14"/>
        <v>13.812785388127853</v>
      </c>
      <c r="E93" s="40">
        <v>0.19896843363059838</v>
      </c>
      <c r="F93" s="6">
        <v>329</v>
      </c>
      <c r="G93" s="33">
        <v>45.316804407713498</v>
      </c>
      <c r="H93" s="40">
        <v>0.15979328868187537</v>
      </c>
      <c r="I93" s="39">
        <v>397</v>
      </c>
      <c r="J93" s="33">
        <v>54.683195592286502</v>
      </c>
      <c r="K93" s="40">
        <v>0.24969966853469694</v>
      </c>
      <c r="L93" s="39">
        <v>188</v>
      </c>
      <c r="M93" s="33">
        <v>25.895316804407713</v>
      </c>
      <c r="N93" s="40">
        <v>0.13254277677117335</v>
      </c>
      <c r="O93" s="39">
        <v>200</v>
      </c>
      <c r="P93" s="33">
        <v>27.548209366391184</v>
      </c>
      <c r="Q93" s="40">
        <v>0.26537165300002652</v>
      </c>
      <c r="R93" s="39">
        <v>645</v>
      </c>
      <c r="S93" s="33">
        <v>88.84297520661157</v>
      </c>
      <c r="T93" s="40">
        <v>0.29030777124647805</v>
      </c>
      <c r="U93" s="49"/>
      <c r="V93" s="50"/>
      <c r="W93" s="51"/>
      <c r="X93" s="39">
        <v>14</v>
      </c>
      <c r="Y93" s="33">
        <v>1.9283746556473829</v>
      </c>
      <c r="Z93" s="40">
        <v>2.1962162331754149E-2</v>
      </c>
      <c r="AA93" s="39">
        <v>67</v>
      </c>
      <c r="AB93" s="33">
        <v>9.228650137741047</v>
      </c>
      <c r="AC93" s="40">
        <v>0.21649917601059876</v>
      </c>
    </row>
    <row r="94" spans="1:29" x14ac:dyDescent="0.25">
      <c r="A94" s="131"/>
      <c r="B94" s="14" t="s">
        <v>34</v>
      </c>
      <c r="C94" s="39">
        <v>668</v>
      </c>
      <c r="D94" s="33">
        <f t="shared" si="14"/>
        <v>12.709284627092845</v>
      </c>
      <c r="E94" s="40">
        <v>0.18307288383641834</v>
      </c>
      <c r="F94" s="6">
        <v>369</v>
      </c>
      <c r="G94" s="33">
        <v>55.23952095808383</v>
      </c>
      <c r="H94" s="40">
        <v>0.17922104414471735</v>
      </c>
      <c r="I94" s="39">
        <v>299</v>
      </c>
      <c r="J94" s="33">
        <v>44.76047904191617</v>
      </c>
      <c r="K94" s="40">
        <v>0.18806095942537629</v>
      </c>
      <c r="L94" s="39">
        <v>167</v>
      </c>
      <c r="M94" s="33">
        <v>25</v>
      </c>
      <c r="N94" s="40">
        <v>0.11773746659992528</v>
      </c>
      <c r="O94" s="39">
        <v>181</v>
      </c>
      <c r="P94" s="33">
        <v>27.095808383233532</v>
      </c>
      <c r="Q94" s="40">
        <v>0.240161345965024</v>
      </c>
      <c r="R94" s="39">
        <v>600</v>
      </c>
      <c r="S94" s="33">
        <v>89.820359281437121</v>
      </c>
      <c r="T94" s="40">
        <v>0.27005374069439819</v>
      </c>
      <c r="U94" s="49"/>
      <c r="V94" s="50"/>
      <c r="W94" s="51"/>
      <c r="X94" s="39">
        <v>17</v>
      </c>
      <c r="Y94" s="33">
        <v>2.5449101796407185</v>
      </c>
      <c r="Z94" s="40">
        <v>2.6668339974272894E-2</v>
      </c>
      <c r="AA94" s="39">
        <v>51</v>
      </c>
      <c r="AB94" s="33">
        <v>7.634730538922156</v>
      </c>
      <c r="AC94" s="40">
        <v>0.1647978802468737</v>
      </c>
    </row>
    <row r="95" spans="1:29" x14ac:dyDescent="0.25">
      <c r="A95" s="131"/>
      <c r="B95" s="14" t="s">
        <v>37</v>
      </c>
      <c r="C95" s="39">
        <v>550</v>
      </c>
      <c r="D95" s="33">
        <f t="shared" si="14"/>
        <v>10.464231354642314</v>
      </c>
      <c r="E95" s="40">
        <v>0.15073366184136242</v>
      </c>
      <c r="F95" s="6">
        <v>412</v>
      </c>
      <c r="G95" s="33">
        <v>74.909090909090907</v>
      </c>
      <c r="H95" s="40">
        <v>0.2001058812672725</v>
      </c>
      <c r="I95" s="39">
        <v>138</v>
      </c>
      <c r="J95" s="33">
        <v>25.09090909090909</v>
      </c>
      <c r="K95" s="40">
        <v>8.6797365888635208E-2</v>
      </c>
      <c r="L95" s="39">
        <v>147</v>
      </c>
      <c r="M95" s="33">
        <v>26.727272727272727</v>
      </c>
      <c r="N95" s="40">
        <v>0.10363717119873661</v>
      </c>
      <c r="O95" s="39">
        <v>153</v>
      </c>
      <c r="P95" s="33">
        <v>27.818181818181817</v>
      </c>
      <c r="Q95" s="40">
        <v>0.2030093145450203</v>
      </c>
      <c r="R95" s="39">
        <v>508</v>
      </c>
      <c r="S95" s="33">
        <v>92.36363636363636</v>
      </c>
      <c r="T95" s="40">
        <v>0.22864550045459045</v>
      </c>
      <c r="U95" s="49"/>
      <c r="V95" s="50"/>
      <c r="W95" s="51"/>
      <c r="X95" s="39">
        <v>8</v>
      </c>
      <c r="Y95" s="33">
        <v>1.4545454545454546</v>
      </c>
      <c r="Z95" s="40">
        <v>1.2549807046716656E-2</v>
      </c>
      <c r="AA95" s="39">
        <v>34</v>
      </c>
      <c r="AB95" s="33">
        <v>6.1818181818181817</v>
      </c>
      <c r="AC95" s="40">
        <v>0.10986525349791579</v>
      </c>
    </row>
    <row r="96" spans="1:29" x14ac:dyDescent="0.25">
      <c r="A96" s="131"/>
      <c r="B96" s="14" t="s">
        <v>1</v>
      </c>
      <c r="C96" s="39">
        <v>426</v>
      </c>
      <c r="D96" s="33">
        <f t="shared" si="14"/>
        <v>8.1050228310502277</v>
      </c>
      <c r="E96" s="40">
        <v>0.11675007262621889</v>
      </c>
      <c r="F96" s="6">
        <v>169</v>
      </c>
      <c r="G96" s="33">
        <v>39.671361502347416</v>
      </c>
      <c r="H96" s="40">
        <v>8.20822668305074E-2</v>
      </c>
      <c r="I96" s="39">
        <v>257</v>
      </c>
      <c r="J96" s="33">
        <v>60.328638497652584</v>
      </c>
      <c r="K96" s="40">
        <v>0.16164436980709601</v>
      </c>
      <c r="L96" s="39">
        <v>125</v>
      </c>
      <c r="M96" s="33">
        <v>29.342723004694836</v>
      </c>
      <c r="N96" s="40">
        <v>8.8126846257429087E-2</v>
      </c>
      <c r="O96" s="39">
        <v>102</v>
      </c>
      <c r="P96" s="33">
        <v>23.943661971830984</v>
      </c>
      <c r="Q96" s="40">
        <v>0.13533954303001353</v>
      </c>
      <c r="R96" s="39">
        <v>353</v>
      </c>
      <c r="S96" s="33">
        <v>82.863849765258209</v>
      </c>
      <c r="T96" s="40">
        <v>0.15888161744187093</v>
      </c>
      <c r="U96" s="49"/>
      <c r="V96" s="50"/>
      <c r="W96" s="51"/>
      <c r="X96" s="39">
        <v>42</v>
      </c>
      <c r="Y96" s="33">
        <v>9.8591549295774641</v>
      </c>
      <c r="Z96" s="40">
        <v>6.588648699526245E-2</v>
      </c>
      <c r="AA96" s="39">
        <v>31</v>
      </c>
      <c r="AB96" s="33">
        <v>7.276995305164319</v>
      </c>
      <c r="AC96" s="40">
        <v>0.10017126054221734</v>
      </c>
    </row>
    <row r="97" spans="1:35" x14ac:dyDescent="0.25">
      <c r="A97" s="144"/>
      <c r="B97" s="15" t="s">
        <v>0</v>
      </c>
      <c r="C97" s="41">
        <v>5256</v>
      </c>
      <c r="D97" s="34">
        <f t="shared" si="14"/>
        <v>100</v>
      </c>
      <c r="E97" s="42">
        <v>1.4404656847967288</v>
      </c>
      <c r="F97" s="8">
        <v>2809</v>
      </c>
      <c r="G97" s="34">
        <v>53.443683409436836</v>
      </c>
      <c r="H97" s="42">
        <v>1.3643141273780788</v>
      </c>
      <c r="I97" s="41">
        <v>2447</v>
      </c>
      <c r="J97" s="34">
        <v>46.556316590563164</v>
      </c>
      <c r="K97" s="42">
        <v>1.5390808284745678</v>
      </c>
      <c r="L97" s="41">
        <v>1589</v>
      </c>
      <c r="M97" s="34">
        <v>30.232115677321158</v>
      </c>
      <c r="N97" s="42">
        <v>1.1202684696244387</v>
      </c>
      <c r="O97" s="41">
        <v>1238</v>
      </c>
      <c r="P97" s="34">
        <v>23.554033485540334</v>
      </c>
      <c r="Q97" s="42">
        <v>1.6426505320701643</v>
      </c>
      <c r="R97" s="41">
        <v>4017</v>
      </c>
      <c r="S97" s="34">
        <v>76.426940639269404</v>
      </c>
      <c r="T97" s="42">
        <v>1.8080097939489959</v>
      </c>
      <c r="U97" s="52"/>
      <c r="V97" s="53"/>
      <c r="W97" s="54"/>
      <c r="X97" s="41">
        <v>865</v>
      </c>
      <c r="Y97" s="34">
        <v>16.457382039573819</v>
      </c>
      <c r="Z97" s="42">
        <v>1.3569478869262386</v>
      </c>
      <c r="AA97" s="41">
        <v>374</v>
      </c>
      <c r="AB97" s="34">
        <v>7.115677321156773</v>
      </c>
      <c r="AC97" s="42">
        <v>1.2085177884770737</v>
      </c>
    </row>
    <row r="98" spans="1:35" x14ac:dyDescent="0.25">
      <c r="A98" s="130" t="s">
        <v>55</v>
      </c>
      <c r="B98" s="16" t="s">
        <v>29</v>
      </c>
      <c r="C98" s="37">
        <v>1919</v>
      </c>
      <c r="D98" s="32">
        <f>100*C98/$C$104</f>
        <v>37.753295298052329</v>
      </c>
      <c r="E98" s="38">
        <v>0.52592344922468082</v>
      </c>
      <c r="F98" s="4">
        <v>1399</v>
      </c>
      <c r="G98" s="32">
        <v>72.902553413236063</v>
      </c>
      <c r="H98" s="38">
        <v>0.67948574731289857</v>
      </c>
      <c r="I98" s="37">
        <v>520</v>
      </c>
      <c r="J98" s="32">
        <v>27.09744658676394</v>
      </c>
      <c r="K98" s="38">
        <v>0.32706253813108921</v>
      </c>
      <c r="L98" s="37">
        <v>618</v>
      </c>
      <c r="M98" s="32">
        <v>32.204273058884837</v>
      </c>
      <c r="N98" s="38">
        <v>0.43569912789672943</v>
      </c>
      <c r="O98" s="37">
        <v>445</v>
      </c>
      <c r="P98" s="32">
        <v>23.189161021365294</v>
      </c>
      <c r="Q98" s="38">
        <v>0.59045192792505907</v>
      </c>
      <c r="R98" s="37">
        <v>1029</v>
      </c>
      <c r="S98" s="32">
        <v>53.621677957269412</v>
      </c>
      <c r="T98" s="38">
        <v>0.46314216529089292</v>
      </c>
      <c r="U98" s="46"/>
      <c r="V98" s="47"/>
      <c r="W98" s="48"/>
      <c r="X98" s="37">
        <v>833</v>
      </c>
      <c r="Y98" s="32">
        <v>43.408025013027618</v>
      </c>
      <c r="Z98" s="38">
        <v>1.306748658739372</v>
      </c>
      <c r="AA98" s="37">
        <v>57</v>
      </c>
      <c r="AB98" s="32">
        <v>2.9702970297029703</v>
      </c>
      <c r="AC98" s="38">
        <v>0.18418586615827059</v>
      </c>
    </row>
    <row r="99" spans="1:35" x14ac:dyDescent="0.25">
      <c r="A99" s="131"/>
      <c r="B99" s="14" t="s">
        <v>56</v>
      </c>
      <c r="C99" s="39">
        <v>863</v>
      </c>
      <c r="D99" s="33">
        <f t="shared" ref="D99:D104" si="15">100*C99/$C$104</f>
        <v>16.978162502459178</v>
      </c>
      <c r="E99" s="40">
        <v>0.23651481848926503</v>
      </c>
      <c r="F99" s="6">
        <v>609</v>
      </c>
      <c r="G99" s="33">
        <v>70.56778679026651</v>
      </c>
      <c r="H99" s="40">
        <v>0.29578757692176927</v>
      </c>
      <c r="I99" s="39">
        <v>254</v>
      </c>
      <c r="J99" s="33">
        <v>29.432213209733487</v>
      </c>
      <c r="K99" s="40">
        <v>0.15975747054864742</v>
      </c>
      <c r="L99" s="39">
        <v>200</v>
      </c>
      <c r="M99" s="33">
        <v>23.174971031286212</v>
      </c>
      <c r="N99" s="40">
        <v>0.14100295401188656</v>
      </c>
      <c r="O99" s="39">
        <v>247</v>
      </c>
      <c r="P99" s="33">
        <v>28.621089223638471</v>
      </c>
      <c r="Q99" s="40">
        <v>0.32773399145503279</v>
      </c>
      <c r="R99" s="39">
        <v>818</v>
      </c>
      <c r="S99" s="33">
        <v>94.785631517960596</v>
      </c>
      <c r="T99" s="40">
        <v>0.36817326648002952</v>
      </c>
      <c r="U99" s="49"/>
      <c r="V99" s="50"/>
      <c r="W99" s="51"/>
      <c r="X99" s="39">
        <v>9</v>
      </c>
      <c r="Y99" s="33">
        <v>1.0428736964078795</v>
      </c>
      <c r="Z99" s="40">
        <v>1.4118532927556238E-2</v>
      </c>
      <c r="AA99" s="39">
        <v>36</v>
      </c>
      <c r="AB99" s="33">
        <v>4.1714947856315181</v>
      </c>
      <c r="AC99" s="40">
        <v>0.11632791546838142</v>
      </c>
    </row>
    <row r="100" spans="1:35" x14ac:dyDescent="0.25">
      <c r="A100" s="131"/>
      <c r="B100" s="14" t="s">
        <v>41</v>
      </c>
      <c r="C100" s="39">
        <v>673</v>
      </c>
      <c r="D100" s="33">
        <f t="shared" si="15"/>
        <v>13.240212472949047</v>
      </c>
      <c r="E100" s="40">
        <v>0.184443189853158</v>
      </c>
      <c r="F100" s="6">
        <v>487</v>
      </c>
      <c r="G100" s="33">
        <v>72.362555720653788</v>
      </c>
      <c r="H100" s="40">
        <v>0.23653292276010121</v>
      </c>
      <c r="I100" s="39">
        <v>186</v>
      </c>
      <c r="J100" s="33">
        <v>27.637444279346212</v>
      </c>
      <c r="K100" s="40">
        <v>0.11698775402381267</v>
      </c>
      <c r="L100" s="39">
        <v>185</v>
      </c>
      <c r="M100" s="33">
        <v>27.488855869242197</v>
      </c>
      <c r="N100" s="40">
        <v>0.13042773246099507</v>
      </c>
      <c r="O100" s="39">
        <v>172</v>
      </c>
      <c r="P100" s="33">
        <v>25.557206537890046</v>
      </c>
      <c r="Q100" s="40">
        <v>0.22821962158002282</v>
      </c>
      <c r="R100" s="39">
        <v>644</v>
      </c>
      <c r="S100" s="33">
        <v>95.690936106983656</v>
      </c>
      <c r="T100" s="40">
        <v>0.28985768167865406</v>
      </c>
      <c r="U100" s="49"/>
      <c r="V100" s="50"/>
      <c r="W100" s="51"/>
      <c r="X100" s="39">
        <v>12</v>
      </c>
      <c r="Y100" s="33">
        <v>1.7830609212481427</v>
      </c>
      <c r="Z100" s="40">
        <v>1.8824710570074985E-2</v>
      </c>
      <c r="AA100" s="39">
        <v>17</v>
      </c>
      <c r="AB100" s="33">
        <v>2.526002971768202</v>
      </c>
      <c r="AC100" s="40">
        <v>5.4932626748957894E-2</v>
      </c>
    </row>
    <row r="101" spans="1:35" x14ac:dyDescent="0.25">
      <c r="A101" s="131"/>
      <c r="B101" s="14" t="s">
        <v>48</v>
      </c>
      <c r="C101" s="39">
        <v>571</v>
      </c>
      <c r="D101" s="33">
        <f t="shared" si="15"/>
        <v>11.233523509738344</v>
      </c>
      <c r="E101" s="40">
        <v>0.15648894711166897</v>
      </c>
      <c r="F101" s="6">
        <v>496</v>
      </c>
      <c r="G101" s="33">
        <v>86.865148861646233</v>
      </c>
      <c r="H101" s="40">
        <v>0.24090416773924067</v>
      </c>
      <c r="I101" s="39">
        <v>75</v>
      </c>
      <c r="J101" s="33">
        <v>13.134851138353765</v>
      </c>
      <c r="K101" s="40">
        <v>4.7172481461214784E-2</v>
      </c>
      <c r="L101" s="39">
        <v>147</v>
      </c>
      <c r="M101" s="33">
        <v>25.744308231173381</v>
      </c>
      <c r="N101" s="40">
        <v>0.10363717119873661</v>
      </c>
      <c r="O101" s="39">
        <v>171</v>
      </c>
      <c r="P101" s="33">
        <v>29.947460595446586</v>
      </c>
      <c r="Q101" s="40">
        <v>0.2268927633150227</v>
      </c>
      <c r="R101" s="39">
        <v>538</v>
      </c>
      <c r="S101" s="33">
        <v>94.220665499124337</v>
      </c>
      <c r="T101" s="40">
        <v>0.24214818748931038</v>
      </c>
      <c r="U101" s="49"/>
      <c r="V101" s="50"/>
      <c r="W101" s="51"/>
      <c r="X101" s="39">
        <v>12</v>
      </c>
      <c r="Y101" s="33">
        <v>2.1015761821366024</v>
      </c>
      <c r="Z101" s="40">
        <v>1.8824710570074985E-2</v>
      </c>
      <c r="AA101" s="39">
        <v>21</v>
      </c>
      <c r="AB101" s="33">
        <v>3.6777583187390541</v>
      </c>
      <c r="AC101" s="40">
        <v>6.785795068988916E-2</v>
      </c>
    </row>
    <row r="102" spans="1:35" x14ac:dyDescent="0.25">
      <c r="A102" s="131"/>
      <c r="B102" s="14" t="s">
        <v>34</v>
      </c>
      <c r="C102" s="39">
        <v>544</v>
      </c>
      <c r="D102" s="33">
        <f t="shared" si="15"/>
        <v>10.702341137123746</v>
      </c>
      <c r="E102" s="40">
        <v>0.14908929462127482</v>
      </c>
      <c r="F102" s="6">
        <v>343</v>
      </c>
      <c r="G102" s="33">
        <v>63.051470588235297</v>
      </c>
      <c r="H102" s="40">
        <v>0.16659300309387007</v>
      </c>
      <c r="I102" s="39">
        <v>201</v>
      </c>
      <c r="J102" s="33">
        <v>36.948529411764703</v>
      </c>
      <c r="K102" s="40">
        <v>0.12642225031605561</v>
      </c>
      <c r="L102" s="39">
        <v>143</v>
      </c>
      <c r="M102" s="33">
        <v>26.286764705882351</v>
      </c>
      <c r="N102" s="40">
        <v>0.10081711211849888</v>
      </c>
      <c r="O102" s="39">
        <v>145</v>
      </c>
      <c r="P102" s="33">
        <v>26.654411764705884</v>
      </c>
      <c r="Q102" s="40">
        <v>0.19239444842501924</v>
      </c>
      <c r="R102" s="39">
        <v>518</v>
      </c>
      <c r="S102" s="33">
        <v>95.220588235294116</v>
      </c>
      <c r="T102" s="40">
        <v>0.23314639613283045</v>
      </c>
      <c r="U102" s="49"/>
      <c r="V102" s="50"/>
      <c r="W102" s="51"/>
      <c r="X102" s="39">
        <v>11</v>
      </c>
      <c r="Y102" s="33">
        <v>2.0220588235294117</v>
      </c>
      <c r="Z102" s="40">
        <v>1.7255984689235403E-2</v>
      </c>
      <c r="AA102" s="39">
        <v>15</v>
      </c>
      <c r="AB102" s="33">
        <v>2.7573529411764706</v>
      </c>
      <c r="AC102" s="40">
        <v>4.8469964778492261E-2</v>
      </c>
    </row>
    <row r="103" spans="1:35" x14ac:dyDescent="0.25">
      <c r="A103" s="131"/>
      <c r="B103" s="14" t="s">
        <v>1</v>
      </c>
      <c r="C103" s="39">
        <v>513</v>
      </c>
      <c r="D103" s="33">
        <f t="shared" si="15"/>
        <v>10.092465079677355</v>
      </c>
      <c r="E103" s="40">
        <v>0.14059339731748893</v>
      </c>
      <c r="F103" s="6">
        <v>313</v>
      </c>
      <c r="G103" s="33">
        <v>61.01364522417154</v>
      </c>
      <c r="H103" s="40">
        <v>0.15202218649673857</v>
      </c>
      <c r="I103" s="39">
        <v>200</v>
      </c>
      <c r="J103" s="33">
        <v>38.98635477582846</v>
      </c>
      <c r="K103" s="40">
        <v>0.12579328389657277</v>
      </c>
      <c r="L103" s="39">
        <v>134</v>
      </c>
      <c r="M103" s="33">
        <v>26.120857699805068</v>
      </c>
      <c r="N103" s="40">
        <v>9.4471979187963989E-2</v>
      </c>
      <c r="O103" s="39">
        <v>138</v>
      </c>
      <c r="P103" s="33">
        <v>26.900584795321638</v>
      </c>
      <c r="Q103" s="40">
        <v>0.18310644057001832</v>
      </c>
      <c r="R103" s="39">
        <v>448</v>
      </c>
      <c r="S103" s="33">
        <v>87.329434697855746</v>
      </c>
      <c r="T103" s="40">
        <v>0.20164012638515064</v>
      </c>
      <c r="U103" s="49"/>
      <c r="V103" s="50"/>
      <c r="W103" s="51"/>
      <c r="X103" s="39">
        <v>46</v>
      </c>
      <c r="Y103" s="33">
        <v>8.9668615984405466</v>
      </c>
      <c r="Z103" s="40">
        <v>7.2161390518620777E-2</v>
      </c>
      <c r="AA103" s="39">
        <v>19</v>
      </c>
      <c r="AB103" s="33">
        <v>3.7037037037037037</v>
      </c>
      <c r="AC103" s="40">
        <v>6.1395288719423534E-2</v>
      </c>
    </row>
    <row r="104" spans="1:35" x14ac:dyDescent="0.25">
      <c r="A104" s="144"/>
      <c r="B104" s="15" t="s">
        <v>0</v>
      </c>
      <c r="C104" s="39">
        <v>5083</v>
      </c>
      <c r="D104" s="33">
        <f t="shared" si="15"/>
        <v>100</v>
      </c>
      <c r="E104" s="40">
        <v>1.3930530966175367</v>
      </c>
      <c r="F104" s="6">
        <v>3647</v>
      </c>
      <c r="G104" s="33">
        <v>71.748967145386587</v>
      </c>
      <c r="H104" s="40">
        <v>1.7713256043246184</v>
      </c>
      <c r="I104" s="39">
        <v>1436</v>
      </c>
      <c r="J104" s="33">
        <v>28.251032854613417</v>
      </c>
      <c r="K104" s="40">
        <v>0.9031957783773924</v>
      </c>
      <c r="L104" s="39">
        <v>1427</v>
      </c>
      <c r="M104" s="33">
        <v>28.073972063741884</v>
      </c>
      <c r="N104" s="40">
        <v>1.0060560768748106</v>
      </c>
      <c r="O104" s="39">
        <v>1318</v>
      </c>
      <c r="P104" s="33">
        <v>25.929569152075548</v>
      </c>
      <c r="Q104" s="40">
        <v>1.748799193270175</v>
      </c>
      <c r="R104" s="39">
        <v>3995</v>
      </c>
      <c r="S104" s="33">
        <v>78.595317725752508</v>
      </c>
      <c r="T104" s="40">
        <v>1.7981078234568679</v>
      </c>
      <c r="U104" s="49"/>
      <c r="V104" s="50"/>
      <c r="W104" s="51"/>
      <c r="X104" s="39">
        <v>923</v>
      </c>
      <c r="Y104" s="33">
        <v>18.15856777493606</v>
      </c>
      <c r="Z104" s="40">
        <v>1.4479339880149342</v>
      </c>
      <c r="AA104" s="39">
        <v>165</v>
      </c>
      <c r="AB104" s="33">
        <v>3.2461144993114304</v>
      </c>
      <c r="AC104" s="40">
        <v>0.53316961256341489</v>
      </c>
    </row>
    <row r="105" spans="1:35" x14ac:dyDescent="0.25">
      <c r="A105" s="147" t="s">
        <v>1</v>
      </c>
      <c r="B105" s="148"/>
      <c r="C105" s="31">
        <v>37483</v>
      </c>
      <c r="D105" s="35">
        <f>100*C105/$C$105</f>
        <v>100</v>
      </c>
      <c r="E105" s="43">
        <v>10.272636085090522</v>
      </c>
      <c r="F105" s="21">
        <v>22739</v>
      </c>
      <c r="G105" s="35">
        <v>60.664834725075366</v>
      </c>
      <c r="H105" s="43">
        <v>11.0441932867391</v>
      </c>
      <c r="I105" s="31">
        <v>14744</v>
      </c>
      <c r="J105" s="35">
        <v>39.335165274924634</v>
      </c>
      <c r="K105" s="43">
        <v>9.2734808888553442</v>
      </c>
      <c r="L105" s="31">
        <v>12917</v>
      </c>
      <c r="M105" s="35">
        <v>34.460955633220394</v>
      </c>
      <c r="N105" s="43">
        <v>9.1066757848576927</v>
      </c>
      <c r="O105" s="31">
        <v>8466</v>
      </c>
      <c r="P105" s="35">
        <v>22.586239095056424</v>
      </c>
      <c r="Q105" s="43">
        <v>11.233182071491123</v>
      </c>
      <c r="R105" s="31">
        <v>29253</v>
      </c>
      <c r="S105" s="35">
        <v>78.043379665448342</v>
      </c>
      <c r="T105" s="43">
        <v>13.166470127555383</v>
      </c>
      <c r="U105" s="31">
        <v>767</v>
      </c>
      <c r="V105" s="35">
        <v>2.0462609716404772</v>
      </c>
      <c r="W105" s="43">
        <v>1.5975505613296952</v>
      </c>
      <c r="X105" s="31">
        <v>5912</v>
      </c>
      <c r="Y105" s="35">
        <v>15.772483525865059</v>
      </c>
      <c r="Z105" s="43">
        <v>9.2743074075236098</v>
      </c>
      <c r="AA105" s="31">
        <v>1551</v>
      </c>
      <c r="AB105" s="35">
        <v>4.1378758370461277</v>
      </c>
      <c r="AC105" s="43">
        <v>5.0117943580960995</v>
      </c>
    </row>
    <row r="106" spans="1:35" x14ac:dyDescent="0.25">
      <c r="A106" s="145" t="s">
        <v>0</v>
      </c>
      <c r="B106" s="146"/>
      <c r="C106" s="31">
        <v>364882</v>
      </c>
      <c r="D106" s="35">
        <f>100*C106/$C$106</f>
        <v>100</v>
      </c>
      <c r="E106" s="43">
        <v>100</v>
      </c>
      <c r="F106" s="21">
        <v>205891</v>
      </c>
      <c r="G106" s="35">
        <v>56.426735218508995</v>
      </c>
      <c r="H106" s="43">
        <v>100</v>
      </c>
      <c r="I106" s="31">
        <v>158991</v>
      </c>
      <c r="J106" s="35">
        <v>43.573264781491005</v>
      </c>
      <c r="K106" s="43">
        <v>100</v>
      </c>
      <c r="L106" s="31">
        <v>141841</v>
      </c>
      <c r="M106" s="35">
        <v>38.873115144073978</v>
      </c>
      <c r="N106" s="43">
        <v>100</v>
      </c>
      <c r="O106" s="31">
        <v>75366</v>
      </c>
      <c r="P106" s="35">
        <v>20.654896651520218</v>
      </c>
      <c r="Q106" s="43">
        <v>100</v>
      </c>
      <c r="R106" s="31">
        <v>222178</v>
      </c>
      <c r="S106" s="35">
        <v>60.89037003743676</v>
      </c>
      <c r="T106" s="43">
        <v>100</v>
      </c>
      <c r="U106" s="31">
        <v>48011</v>
      </c>
      <c r="V106" s="35">
        <v>13.157952433937547</v>
      </c>
      <c r="W106" s="43">
        <v>100</v>
      </c>
      <c r="X106" s="31">
        <v>63746</v>
      </c>
      <c r="Y106" s="35">
        <v>17.470305468617251</v>
      </c>
      <c r="Z106" s="43">
        <v>100</v>
      </c>
      <c r="AA106" s="31">
        <v>30947</v>
      </c>
      <c r="AB106" s="35">
        <v>8.4813720600084412</v>
      </c>
      <c r="AC106" s="43">
        <v>100</v>
      </c>
    </row>
    <row r="107" spans="1:35" ht="64.5" customHeight="1" x14ac:dyDescent="0.25">
      <c r="A107" s="143" t="s">
        <v>161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</row>
    <row r="108" spans="1:35" s="27" customFormat="1" x14ac:dyDescent="0.2">
      <c r="A108" s="1" t="s">
        <v>64</v>
      </c>
      <c r="B108" s="26"/>
      <c r="C108" s="26"/>
      <c r="D108" s="26"/>
      <c r="E108" s="26"/>
      <c r="F108" s="26"/>
      <c r="G108" s="26"/>
      <c r="H108" s="26"/>
      <c r="I108" s="26"/>
      <c r="J108" s="44"/>
      <c r="K108" s="26"/>
      <c r="L108" s="26"/>
      <c r="M108" s="44"/>
      <c r="N108" s="26"/>
      <c r="O108" s="26"/>
      <c r="P108" s="44"/>
      <c r="Q108" s="26"/>
      <c r="R108" s="26"/>
      <c r="S108" s="44"/>
      <c r="T108" s="26"/>
      <c r="U108" s="26"/>
      <c r="V108" s="44"/>
      <c r="W108" s="26"/>
      <c r="X108" s="26"/>
      <c r="Y108" s="44"/>
      <c r="Z108" s="26"/>
      <c r="AA108" s="26"/>
      <c r="AB108" s="44"/>
      <c r="AC108" s="26"/>
      <c r="AD108" s="26"/>
      <c r="AE108" s="26"/>
      <c r="AF108" s="44"/>
      <c r="AG108" s="26"/>
      <c r="AH108" s="26"/>
      <c r="AI108" s="26"/>
    </row>
    <row r="109" spans="1:35" s="27" customFormat="1" x14ac:dyDescent="0.2">
      <c r="A109" s="1" t="s">
        <v>173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spans="1:35" s="27" customFormat="1" x14ac:dyDescent="0.2">
      <c r="A110" s="45" t="s">
        <v>195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</sheetData>
  <sortState ref="A96:L102">
    <sortCondition descending="1" ref="C96:C102"/>
  </sortState>
  <mergeCells count="28">
    <mergeCell ref="A81:A86"/>
    <mergeCell ref="A91:A97"/>
    <mergeCell ref="A98:A104"/>
    <mergeCell ref="X2:Z2"/>
    <mergeCell ref="AA2:AC2"/>
    <mergeCell ref="C2:E2"/>
    <mergeCell ref="F2:H2"/>
    <mergeCell ref="I2:K2"/>
    <mergeCell ref="L2:N2"/>
    <mergeCell ref="O2:Q2"/>
    <mergeCell ref="R2:T2"/>
    <mergeCell ref="U2:W2"/>
    <mergeCell ref="A107:AC107"/>
    <mergeCell ref="A36:A42"/>
    <mergeCell ref="A4:A11"/>
    <mergeCell ref="A12:A18"/>
    <mergeCell ref="A19:A21"/>
    <mergeCell ref="A22:A29"/>
    <mergeCell ref="A30:A35"/>
    <mergeCell ref="A106:B106"/>
    <mergeCell ref="A105:B105"/>
    <mergeCell ref="A43:A48"/>
    <mergeCell ref="A49:A54"/>
    <mergeCell ref="A55:A61"/>
    <mergeCell ref="A62:A68"/>
    <mergeCell ref="A69:A74"/>
    <mergeCell ref="A75:A80"/>
    <mergeCell ref="A87:A90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zoomScale="70" zoomScaleNormal="70" workbookViewId="0">
      <selection activeCell="A10" sqref="A10"/>
    </sheetView>
  </sheetViews>
  <sheetFormatPr baseColWidth="10" defaultRowHeight="12.75" x14ac:dyDescent="0.2"/>
  <cols>
    <col min="1" max="1" width="16.42578125" style="27" customWidth="1"/>
    <col min="2" max="2" width="15.28515625" style="27" customWidth="1"/>
    <col min="3" max="3" width="11.7109375" style="27" bestFit="1" customWidth="1"/>
    <col min="4" max="4" width="11.7109375" style="27" customWidth="1"/>
    <col min="5" max="5" width="9.5703125" style="27" bestFit="1" customWidth="1"/>
    <col min="6" max="6" width="15" style="27" bestFit="1" customWidth="1"/>
    <col min="7" max="7" width="18.42578125" style="27" customWidth="1"/>
    <col min="8" max="8" width="9.5703125" style="27" bestFit="1" customWidth="1"/>
    <col min="9" max="9" width="15" style="27" bestFit="1" customWidth="1"/>
    <col min="10" max="10" width="18.42578125" style="27" customWidth="1"/>
    <col min="11" max="11" width="9.5703125" style="27" bestFit="1" customWidth="1"/>
    <col min="12" max="12" width="15" style="27" bestFit="1" customWidth="1"/>
    <col min="13" max="13" width="18.42578125" style="27" customWidth="1"/>
    <col min="14" max="14" width="9.5703125" style="27" bestFit="1" customWidth="1"/>
    <col min="15" max="15" width="15" style="27" bestFit="1" customWidth="1"/>
    <col min="16" max="16" width="18.42578125" style="27" customWidth="1"/>
    <col min="17" max="17" width="9.5703125" style="27" bestFit="1" customWidth="1"/>
    <col min="18" max="18" width="15" style="27" bestFit="1" customWidth="1"/>
    <col min="19" max="19" width="18.42578125" style="27" customWidth="1"/>
    <col min="20" max="20" width="9.5703125" style="27" bestFit="1" customWidth="1"/>
    <col min="21" max="21" width="15" style="27" bestFit="1" customWidth="1"/>
    <col min="22" max="22" width="18.42578125" style="27" customWidth="1"/>
    <col min="23" max="23" width="9.5703125" style="27" bestFit="1" customWidth="1"/>
    <col min="24" max="24" width="15" style="27" bestFit="1" customWidth="1"/>
    <col min="25" max="25" width="18.42578125" style="27" customWidth="1"/>
    <col min="26" max="26" width="9.5703125" style="27" bestFit="1" customWidth="1"/>
    <col min="27" max="27" width="15" style="27" bestFit="1" customWidth="1"/>
    <col min="28" max="28" width="18.42578125" style="27" customWidth="1"/>
    <col min="29" max="16384" width="11.42578125" style="27"/>
  </cols>
  <sheetData>
    <row r="1" spans="1:38" x14ac:dyDescent="0.2">
      <c r="A1" s="25" t="s">
        <v>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26"/>
      <c r="AD1" s="26"/>
      <c r="AE1" s="58"/>
      <c r="AF1" s="26"/>
      <c r="AG1" s="26"/>
      <c r="AH1" s="26"/>
      <c r="AI1" s="58"/>
      <c r="AJ1" s="26"/>
      <c r="AK1" s="26"/>
      <c r="AL1" s="26"/>
    </row>
    <row r="2" spans="1:38" s="18" customFormat="1" ht="38.25" customHeight="1" x14ac:dyDescent="0.25">
      <c r="A2" s="23" t="s">
        <v>17</v>
      </c>
      <c r="B2" s="20" t="s">
        <v>16</v>
      </c>
      <c r="C2" s="135" t="s">
        <v>0</v>
      </c>
      <c r="D2" s="136"/>
      <c r="E2" s="140" t="s">
        <v>62</v>
      </c>
      <c r="F2" s="141"/>
      <c r="G2" s="142"/>
      <c r="H2" s="140" t="s">
        <v>63</v>
      </c>
      <c r="I2" s="141"/>
      <c r="J2" s="142"/>
      <c r="K2" s="140" t="s">
        <v>65</v>
      </c>
      <c r="L2" s="141"/>
      <c r="M2" s="142"/>
      <c r="N2" s="140" t="s">
        <v>66</v>
      </c>
      <c r="O2" s="141"/>
      <c r="P2" s="142"/>
      <c r="Q2" s="140" t="s">
        <v>67</v>
      </c>
      <c r="R2" s="141"/>
      <c r="S2" s="142"/>
      <c r="T2" s="140" t="s">
        <v>68</v>
      </c>
      <c r="U2" s="141"/>
      <c r="V2" s="142"/>
      <c r="W2" s="140" t="s">
        <v>69</v>
      </c>
      <c r="X2" s="141"/>
      <c r="Y2" s="142"/>
      <c r="Z2" s="140" t="s">
        <v>70</v>
      </c>
      <c r="AA2" s="141"/>
      <c r="AB2" s="142"/>
    </row>
    <row r="3" spans="1:38" s="18" customFormat="1" ht="38.25" x14ac:dyDescent="0.25">
      <c r="A3" s="28"/>
      <c r="B3" s="29"/>
      <c r="C3" s="19" t="s">
        <v>58</v>
      </c>
      <c r="D3" s="22" t="s">
        <v>60</v>
      </c>
      <c r="E3" s="29" t="s">
        <v>58</v>
      </c>
      <c r="F3" s="29" t="s">
        <v>59</v>
      </c>
      <c r="G3" s="30" t="s">
        <v>60</v>
      </c>
      <c r="H3" s="36" t="s">
        <v>58</v>
      </c>
      <c r="I3" s="29" t="s">
        <v>59</v>
      </c>
      <c r="J3" s="30" t="s">
        <v>60</v>
      </c>
      <c r="K3" s="36" t="s">
        <v>58</v>
      </c>
      <c r="L3" s="29" t="s">
        <v>59</v>
      </c>
      <c r="M3" s="30" t="s">
        <v>60</v>
      </c>
      <c r="N3" s="36" t="s">
        <v>58</v>
      </c>
      <c r="O3" s="29" t="s">
        <v>59</v>
      </c>
      <c r="P3" s="30" t="s">
        <v>60</v>
      </c>
      <c r="Q3" s="36" t="s">
        <v>58</v>
      </c>
      <c r="R3" s="29" t="s">
        <v>59</v>
      </c>
      <c r="S3" s="30" t="s">
        <v>60</v>
      </c>
      <c r="T3" s="36" t="s">
        <v>58</v>
      </c>
      <c r="U3" s="29" t="s">
        <v>59</v>
      </c>
      <c r="V3" s="30" t="s">
        <v>60</v>
      </c>
      <c r="W3" s="36" t="s">
        <v>58</v>
      </c>
      <c r="X3" s="29" t="s">
        <v>59</v>
      </c>
      <c r="Y3" s="30" t="s">
        <v>60</v>
      </c>
      <c r="Z3" s="36" t="s">
        <v>58</v>
      </c>
      <c r="AA3" s="29" t="s">
        <v>59</v>
      </c>
      <c r="AB3" s="30" t="s">
        <v>60</v>
      </c>
    </row>
    <row r="4" spans="1:38" s="55" customFormat="1" ht="25.5" x14ac:dyDescent="0.2">
      <c r="A4" s="130" t="s">
        <v>72</v>
      </c>
      <c r="B4" s="73" t="s">
        <v>72</v>
      </c>
      <c r="C4" s="39">
        <v>130736</v>
      </c>
      <c r="D4" s="40">
        <v>35.829665480895194</v>
      </c>
      <c r="E4" s="4">
        <v>91100</v>
      </c>
      <c r="F4" s="32">
        <v>69.682413413290902</v>
      </c>
      <c r="G4" s="38">
        <v>44.246713066622632</v>
      </c>
      <c r="H4" s="37">
        <v>39636</v>
      </c>
      <c r="I4" s="32">
        <v>30.317586586709094</v>
      </c>
      <c r="J4" s="38">
        <v>24.92971300262279</v>
      </c>
      <c r="K4" s="37">
        <v>39652</v>
      </c>
      <c r="L4" s="32">
        <v>30.329824990821198</v>
      </c>
      <c r="M4" s="38">
        <v>27.955245662396628</v>
      </c>
      <c r="N4" s="37">
        <v>32940</v>
      </c>
      <c r="O4" s="32">
        <v>25.19581446579366</v>
      </c>
      <c r="P4" s="38">
        <v>43.706711249104373</v>
      </c>
      <c r="Q4" s="37">
        <v>108515</v>
      </c>
      <c r="R4" s="32">
        <v>83.003151389058871</v>
      </c>
      <c r="S4" s="38">
        <v>48.84146945242103</v>
      </c>
      <c r="T4" s="46"/>
      <c r="U4" s="47"/>
      <c r="V4" s="48"/>
      <c r="W4" s="37">
        <v>2115</v>
      </c>
      <c r="X4" s="32">
        <v>1.6177640435687186</v>
      </c>
      <c r="Y4" s="38">
        <v>3.3178552379757162</v>
      </c>
      <c r="Z4" s="37">
        <v>20106</v>
      </c>
      <c r="AA4" s="32">
        <v>15.379084567372415</v>
      </c>
      <c r="AB4" s="38">
        <v>64.969140789091028</v>
      </c>
    </row>
    <row r="5" spans="1:38" s="55" customFormat="1" ht="25.5" x14ac:dyDescent="0.2">
      <c r="A5" s="131"/>
      <c r="B5" s="57" t="s">
        <v>71</v>
      </c>
      <c r="C5" s="39">
        <v>97607</v>
      </c>
      <c r="D5" s="40">
        <v>26.750291875181567</v>
      </c>
      <c r="E5" s="6">
        <v>60227</v>
      </c>
      <c r="F5" s="33">
        <v>61.703566342577886</v>
      </c>
      <c r="G5" s="40">
        <v>29.251885706514614</v>
      </c>
      <c r="H5" s="39">
        <v>37380</v>
      </c>
      <c r="I5" s="33">
        <v>38.296433657422114</v>
      </c>
      <c r="J5" s="40">
        <v>23.510764760269449</v>
      </c>
      <c r="K5" s="39">
        <v>37471</v>
      </c>
      <c r="L5" s="33">
        <v>38.389664675689247</v>
      </c>
      <c r="M5" s="40">
        <v>26.417608448897003</v>
      </c>
      <c r="N5" s="39">
        <v>19882</v>
      </c>
      <c r="O5" s="33">
        <v>20.369440716342066</v>
      </c>
      <c r="P5" s="40">
        <v>26.38059602473264</v>
      </c>
      <c r="Q5" s="39">
        <v>30938</v>
      </c>
      <c r="R5" s="33">
        <v>31.696497177456536</v>
      </c>
      <c r="S5" s="40">
        <v>13.924871049338819</v>
      </c>
      <c r="T5" s="49"/>
      <c r="U5" s="50"/>
      <c r="V5" s="51"/>
      <c r="W5" s="39">
        <v>61631</v>
      </c>
      <c r="X5" s="33">
        <v>63.141987767270791</v>
      </c>
      <c r="Y5" s="40">
        <v>96.682144762024279</v>
      </c>
      <c r="Z5" s="39">
        <v>5038</v>
      </c>
      <c r="AA5" s="33">
        <v>5.161515055272675</v>
      </c>
      <c r="AB5" s="40">
        <v>16.279445503602933</v>
      </c>
    </row>
    <row r="6" spans="1:38" s="55" customFormat="1" x14ac:dyDescent="0.2">
      <c r="A6" s="144"/>
      <c r="B6" s="74" t="s">
        <v>0</v>
      </c>
      <c r="C6" s="41">
        <v>228343</v>
      </c>
      <c r="D6" s="42">
        <v>62.579957356076761</v>
      </c>
      <c r="E6" s="6">
        <v>151327</v>
      </c>
      <c r="F6" s="33">
        <v>66.271792873002454</v>
      </c>
      <c r="G6" s="40">
        <v>73.498598773137246</v>
      </c>
      <c r="H6" s="39">
        <v>77016</v>
      </c>
      <c r="I6" s="33">
        <v>33.728207126997546</v>
      </c>
      <c r="J6" s="40">
        <v>48.440477762892236</v>
      </c>
      <c r="K6" s="39">
        <v>77123</v>
      </c>
      <c r="L6" s="33">
        <v>33.775066457040502</v>
      </c>
      <c r="M6" s="40">
        <v>54.372854111293634</v>
      </c>
      <c r="N6" s="39">
        <v>52822</v>
      </c>
      <c r="O6" s="33">
        <v>23.132743285320768</v>
      </c>
      <c r="P6" s="40">
        <v>70.087307273837013</v>
      </c>
      <c r="Q6" s="39">
        <v>139453</v>
      </c>
      <c r="R6" s="33">
        <v>61.071721051225566</v>
      </c>
      <c r="S6" s="40">
        <v>62.766340501759849</v>
      </c>
      <c r="T6" s="49"/>
      <c r="U6" s="50"/>
      <c r="V6" s="51"/>
      <c r="W6" s="39">
        <v>63746</v>
      </c>
      <c r="X6" s="33">
        <v>27.916774326342388</v>
      </c>
      <c r="Y6" s="40">
        <v>100</v>
      </c>
      <c r="Z6" s="39">
        <v>25144</v>
      </c>
      <c r="AA6" s="33">
        <v>11.011504622432042</v>
      </c>
      <c r="AB6" s="40">
        <v>81.248586292693957</v>
      </c>
    </row>
    <row r="7" spans="1:38" s="55" customFormat="1" ht="25.5" x14ac:dyDescent="0.2">
      <c r="A7" s="24" t="s">
        <v>71</v>
      </c>
      <c r="B7" s="56" t="s">
        <v>71</v>
      </c>
      <c r="C7" s="41">
        <v>136539</v>
      </c>
      <c r="D7" s="42">
        <v>37.420042643923239</v>
      </c>
      <c r="E7" s="31">
        <v>54564</v>
      </c>
      <c r="F7" s="35">
        <v>39.962208599740734</v>
      </c>
      <c r="G7" s="43">
        <v>26.501401226862757</v>
      </c>
      <c r="H7" s="31">
        <v>81975</v>
      </c>
      <c r="I7" s="35">
        <v>60.037791400259266</v>
      </c>
      <c r="J7" s="43">
        <v>51.559522237107764</v>
      </c>
      <c r="K7" s="31">
        <v>64718</v>
      </c>
      <c r="L7" s="35">
        <v>47.398911666263849</v>
      </c>
      <c r="M7" s="43">
        <v>45.627145888706366</v>
      </c>
      <c r="N7" s="31">
        <v>22544</v>
      </c>
      <c r="O7" s="35">
        <v>16.511033477614454</v>
      </c>
      <c r="P7" s="43">
        <v>29.912692726162991</v>
      </c>
      <c r="Q7" s="31">
        <v>82725</v>
      </c>
      <c r="R7" s="35">
        <v>60.587085008678841</v>
      </c>
      <c r="S7" s="43">
        <v>37.233659498240151</v>
      </c>
      <c r="T7" s="31">
        <v>48011</v>
      </c>
      <c r="U7" s="35">
        <v>35.162847245109454</v>
      </c>
      <c r="V7" s="43">
        <v>100</v>
      </c>
      <c r="W7" s="64"/>
      <c r="X7" s="65"/>
      <c r="Y7" s="66"/>
      <c r="Z7" s="31">
        <v>5803</v>
      </c>
      <c r="AA7" s="35">
        <v>4.2500677462117054</v>
      </c>
      <c r="AB7" s="43">
        <v>18.751413707306039</v>
      </c>
    </row>
    <row r="8" spans="1:38" s="59" customFormat="1" x14ac:dyDescent="0.2">
      <c r="A8" s="149" t="s">
        <v>0</v>
      </c>
      <c r="B8" s="150"/>
      <c r="C8" s="60">
        <v>364882</v>
      </c>
      <c r="D8" s="63">
        <v>100</v>
      </c>
      <c r="E8" s="61">
        <v>205891</v>
      </c>
      <c r="F8" s="62">
        <v>56.426735218508995</v>
      </c>
      <c r="G8" s="63">
        <v>100</v>
      </c>
      <c r="H8" s="61">
        <v>158991</v>
      </c>
      <c r="I8" s="62">
        <v>43.573264781491005</v>
      </c>
      <c r="J8" s="63">
        <v>100</v>
      </c>
      <c r="K8" s="61">
        <v>141841</v>
      </c>
      <c r="L8" s="62">
        <v>38.873115144073978</v>
      </c>
      <c r="M8" s="63">
        <v>100</v>
      </c>
      <c r="N8" s="61">
        <v>75366</v>
      </c>
      <c r="O8" s="62">
        <v>20.654896651520218</v>
      </c>
      <c r="P8" s="63">
        <v>100</v>
      </c>
      <c r="Q8" s="61">
        <v>222178</v>
      </c>
      <c r="R8" s="62">
        <v>60.89037003743676</v>
      </c>
      <c r="S8" s="63">
        <v>100</v>
      </c>
      <c r="T8" s="61">
        <v>48011</v>
      </c>
      <c r="U8" s="62">
        <v>13.157952433937547</v>
      </c>
      <c r="V8" s="63">
        <v>100</v>
      </c>
      <c r="W8" s="61">
        <v>63746</v>
      </c>
      <c r="X8" s="62">
        <v>17.470305468617251</v>
      </c>
      <c r="Y8" s="63">
        <v>100</v>
      </c>
      <c r="Z8" s="61">
        <v>30947</v>
      </c>
      <c r="AA8" s="62">
        <v>8.4813720600084412</v>
      </c>
      <c r="AB8" s="63">
        <v>100</v>
      </c>
    </row>
    <row r="9" spans="1:38" x14ac:dyDescent="0.2">
      <c r="A9" s="1" t="s">
        <v>64</v>
      </c>
      <c r="B9" s="26"/>
      <c r="C9" s="44"/>
      <c r="D9" s="44"/>
      <c r="E9" s="26"/>
      <c r="F9" s="44"/>
      <c r="G9" s="26"/>
      <c r="H9" s="26"/>
      <c r="I9" s="44"/>
      <c r="J9" s="26"/>
      <c r="K9" s="26"/>
      <c r="L9" s="44"/>
      <c r="M9" s="26"/>
      <c r="N9" s="26"/>
      <c r="O9" s="44"/>
      <c r="P9" s="26"/>
      <c r="Q9" s="26"/>
      <c r="R9" s="44"/>
      <c r="S9" s="26"/>
      <c r="T9" s="26"/>
      <c r="U9" s="44"/>
      <c r="V9" s="26"/>
      <c r="W9" s="26"/>
      <c r="X9" s="44"/>
      <c r="Y9" s="26"/>
      <c r="Z9" s="26"/>
      <c r="AA9" s="44"/>
      <c r="AB9" s="26"/>
      <c r="AC9" s="26"/>
      <c r="AD9" s="26"/>
      <c r="AE9" s="44"/>
      <c r="AF9" s="26"/>
      <c r="AG9" s="26"/>
      <c r="AH9" s="26"/>
    </row>
    <row r="10" spans="1:38" x14ac:dyDescent="0.2">
      <c r="A10" s="1" t="s">
        <v>173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8" x14ac:dyDescent="0.2">
      <c r="A11" s="45" t="s">
        <v>195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</sheetData>
  <mergeCells count="11">
    <mergeCell ref="W2:Y2"/>
    <mergeCell ref="Z2:AB2"/>
    <mergeCell ref="A4:A6"/>
    <mergeCell ref="A8:B8"/>
    <mergeCell ref="C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zoomScale="85" zoomScaleNormal="85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A92" sqref="A92"/>
    </sheetView>
  </sheetViews>
  <sheetFormatPr baseColWidth="10" defaultRowHeight="15" x14ac:dyDescent="0.25"/>
  <cols>
    <col min="1" max="1" width="23" style="103" customWidth="1"/>
    <col min="2" max="2" width="71.5703125" style="103" customWidth="1"/>
    <col min="3" max="16384" width="11.42578125" style="103"/>
  </cols>
  <sheetData>
    <row r="1" spans="1:17" x14ac:dyDescent="0.25">
      <c r="A1" s="105" t="s">
        <v>128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5.5" customHeight="1" x14ac:dyDescent="0.25">
      <c r="A2" s="161" t="s">
        <v>16</v>
      </c>
      <c r="B2" s="163" t="s">
        <v>17</v>
      </c>
      <c r="C2" s="158" t="s">
        <v>0</v>
      </c>
      <c r="D2" s="159"/>
      <c r="E2" s="160"/>
      <c r="F2" s="158" t="s">
        <v>62</v>
      </c>
      <c r="G2" s="159"/>
      <c r="H2" s="160"/>
      <c r="I2" s="158" t="s">
        <v>63</v>
      </c>
      <c r="J2" s="159"/>
      <c r="K2" s="160"/>
      <c r="L2" s="158" t="s">
        <v>65</v>
      </c>
      <c r="M2" s="159"/>
      <c r="N2" s="160"/>
      <c r="O2" s="158" t="s">
        <v>66</v>
      </c>
      <c r="P2" s="159"/>
      <c r="Q2" s="160"/>
    </row>
    <row r="3" spans="1:17" ht="38.25" x14ac:dyDescent="0.25">
      <c r="A3" s="162"/>
      <c r="B3" s="164"/>
      <c r="C3" s="108" t="s">
        <v>58</v>
      </c>
      <c r="D3" s="107" t="s">
        <v>59</v>
      </c>
      <c r="E3" s="109" t="s">
        <v>60</v>
      </c>
      <c r="F3" s="108" t="s">
        <v>58</v>
      </c>
      <c r="G3" s="107" t="s">
        <v>59</v>
      </c>
      <c r="H3" s="109" t="s">
        <v>60</v>
      </c>
      <c r="I3" s="108" t="s">
        <v>58</v>
      </c>
      <c r="J3" s="117" t="s">
        <v>59</v>
      </c>
      <c r="K3" s="118" t="s">
        <v>60</v>
      </c>
      <c r="L3" s="108" t="s">
        <v>58</v>
      </c>
      <c r="M3" s="117" t="s">
        <v>59</v>
      </c>
      <c r="N3" s="118" t="s">
        <v>60</v>
      </c>
      <c r="O3" s="108" t="s">
        <v>58</v>
      </c>
      <c r="P3" s="117" t="s">
        <v>59</v>
      </c>
      <c r="Q3" s="118" t="s">
        <v>60</v>
      </c>
    </row>
    <row r="4" spans="1:17" s="104" customFormat="1" x14ac:dyDescent="0.25">
      <c r="A4" s="151" t="s">
        <v>7</v>
      </c>
      <c r="B4" s="125" t="s">
        <v>18</v>
      </c>
      <c r="C4" s="110">
        <v>43226</v>
      </c>
      <c r="D4" s="111">
        <f>100*C4/C8</f>
        <v>49.128270406655602</v>
      </c>
      <c r="E4" s="112">
        <f t="shared" ref="E4:E35" si="0">100*C4/$C$90</f>
        <v>11.846569575917695</v>
      </c>
      <c r="F4" s="110">
        <v>28631</v>
      </c>
      <c r="G4" s="111">
        <f>100*F4/F8</f>
        <v>56.674848568826953</v>
      </c>
      <c r="H4" s="112">
        <f t="shared" ref="H4:H35" si="1">100*F4/$F$90</f>
        <v>13.905901666415724</v>
      </c>
      <c r="I4" s="110">
        <v>14595</v>
      </c>
      <c r="J4" s="111">
        <f>100*I4/I8</f>
        <v>38.953240098217144</v>
      </c>
      <c r="K4" s="112">
        <f>100*I4/$I$90</f>
        <v>9.1797648923523969</v>
      </c>
      <c r="L4" s="110">
        <v>16015</v>
      </c>
      <c r="M4" s="111">
        <f>100*L4/L8</f>
        <v>43.467050265986323</v>
      </c>
      <c r="N4" s="112">
        <f>100*L4/$L$90</f>
        <v>11.290811542501816</v>
      </c>
      <c r="O4" s="110">
        <v>9096</v>
      </c>
      <c r="P4" s="111">
        <f>100*O4/O8</f>
        <v>54.828209764918626</v>
      </c>
      <c r="Q4" s="112">
        <f>100*O4/$O$90</f>
        <v>12.069102778441207</v>
      </c>
    </row>
    <row r="5" spans="1:17" s="104" customFormat="1" x14ac:dyDescent="0.25">
      <c r="A5" s="152"/>
      <c r="B5" s="126" t="s">
        <v>2</v>
      </c>
      <c r="C5" s="119">
        <v>29048</v>
      </c>
      <c r="D5" s="120">
        <f>100*C5/C8</f>
        <v>33.014343190962201</v>
      </c>
      <c r="E5" s="121">
        <f t="shared" si="0"/>
        <v>7.9609298348507185</v>
      </c>
      <c r="F5" s="119">
        <v>12871</v>
      </c>
      <c r="G5" s="120">
        <f>100*F5/F8</f>
        <v>25.478047428639297</v>
      </c>
      <c r="H5" s="121">
        <f t="shared" si="1"/>
        <v>6.2513660140559812</v>
      </c>
      <c r="I5" s="119">
        <v>16177</v>
      </c>
      <c r="J5" s="120">
        <f>100*I5/I8</f>
        <v>43.175509768335644</v>
      </c>
      <c r="K5" s="121">
        <f t="shared" ref="K5:K68" si="2">100*I5/$I$90</f>
        <v>10.174789767974287</v>
      </c>
      <c r="L5" s="119">
        <v>15123</v>
      </c>
      <c r="M5" s="120">
        <f>100*L5/L8</f>
        <v>41.046031918358487</v>
      </c>
      <c r="N5" s="121">
        <f t="shared" ref="N5:N68" si="3">100*L5/$L$90</f>
        <v>10.661938367608801</v>
      </c>
      <c r="O5" s="119">
        <v>4170</v>
      </c>
      <c r="P5" s="120">
        <f>100*O5/O8</f>
        <v>25.135623869801083</v>
      </c>
      <c r="Q5" s="121">
        <f t="shared" ref="Q5:Q68" si="4">100*O5/$O$90</f>
        <v>5.5329989650505533</v>
      </c>
    </row>
    <row r="6" spans="1:17" s="104" customFormat="1" x14ac:dyDescent="0.25">
      <c r="A6" s="152"/>
      <c r="B6" s="126" t="s">
        <v>130</v>
      </c>
      <c r="C6" s="119">
        <v>14751</v>
      </c>
      <c r="D6" s="120">
        <f>100*C6/C8</f>
        <v>16.765167185688632</v>
      </c>
      <c r="E6" s="121">
        <f t="shared" si="0"/>
        <v>4.0426768105853403</v>
      </c>
      <c r="F6" s="119">
        <v>8465</v>
      </c>
      <c r="G6" s="120">
        <f>100*F6/F8</f>
        <v>16.756403658102062</v>
      </c>
      <c r="H6" s="121">
        <f t="shared" si="1"/>
        <v>4.1113987498239357</v>
      </c>
      <c r="I6" s="119">
        <v>6286</v>
      </c>
      <c r="J6" s="120">
        <f>100*I6/I8</f>
        <v>16.776983025515108</v>
      </c>
      <c r="K6" s="121">
        <f t="shared" si="2"/>
        <v>3.9536829128692821</v>
      </c>
      <c r="L6" s="119">
        <v>5359</v>
      </c>
      <c r="M6" s="120">
        <f>100*L6/L8</f>
        <v>14.545109108674412</v>
      </c>
      <c r="N6" s="121">
        <f t="shared" si="3"/>
        <v>3.7781741527485</v>
      </c>
      <c r="O6" s="119">
        <v>3119</v>
      </c>
      <c r="P6" s="120">
        <f>100*O6/O8</f>
        <v>18.800482218203737</v>
      </c>
      <c r="Q6" s="121">
        <f t="shared" si="4"/>
        <v>4.1384709285354138</v>
      </c>
    </row>
    <row r="7" spans="1:17" s="104" customFormat="1" x14ac:dyDescent="0.25">
      <c r="A7" s="152"/>
      <c r="B7" s="126" t="s">
        <v>1</v>
      </c>
      <c r="C7" s="119">
        <f>C8-C4-C5-C6</f>
        <v>961</v>
      </c>
      <c r="D7" s="120">
        <f>100*C7/C8</f>
        <v>1.0922192166935649</v>
      </c>
      <c r="E7" s="121">
        <f t="shared" si="0"/>
        <v>0.26337281641736232</v>
      </c>
      <c r="F7" s="119">
        <f>F8-F6-F5-F4</f>
        <v>551</v>
      </c>
      <c r="G7" s="120">
        <f>100*F7/F8</f>
        <v>1.0907003444316876</v>
      </c>
      <c r="H7" s="121">
        <f t="shared" si="1"/>
        <v>0.26761733150064843</v>
      </c>
      <c r="I7" s="119">
        <f>I8-I5-I6-I4</f>
        <v>410</v>
      </c>
      <c r="J7" s="120">
        <f>100*I7/I8</f>
        <v>1.094267107932102</v>
      </c>
      <c r="K7" s="121">
        <f t="shared" si="2"/>
        <v>0.25787623198797416</v>
      </c>
      <c r="L7" s="119">
        <f>L8-L4-L5-L6</f>
        <v>347</v>
      </c>
      <c r="M7" s="120">
        <f>100*L7/L8</f>
        <v>0.94180870698078389</v>
      </c>
      <c r="N7" s="121">
        <f t="shared" si="3"/>
        <v>0.24464012521062317</v>
      </c>
      <c r="O7" s="119">
        <f>O8-O4-O5-O6</f>
        <v>205</v>
      </c>
      <c r="P7" s="120">
        <f>100*O7/O8</f>
        <v>1.2356841470765521</v>
      </c>
      <c r="Q7" s="121">
        <f t="shared" si="4"/>
        <v>0.27200594432502723</v>
      </c>
    </row>
    <row r="8" spans="1:17" s="104" customFormat="1" x14ac:dyDescent="0.25">
      <c r="A8" s="153"/>
      <c r="B8" s="127" t="s">
        <v>129</v>
      </c>
      <c r="C8" s="124">
        <v>87986</v>
      </c>
      <c r="D8" s="122">
        <f>100*C8/C8</f>
        <v>100</v>
      </c>
      <c r="E8" s="123">
        <f t="shared" si="0"/>
        <v>24.113549037771115</v>
      </c>
      <c r="F8" s="124">
        <v>50518</v>
      </c>
      <c r="G8" s="122">
        <f>100*F8/F8</f>
        <v>100</v>
      </c>
      <c r="H8" s="123">
        <f t="shared" si="1"/>
        <v>24.536283761796291</v>
      </c>
      <c r="I8" s="124">
        <v>37468</v>
      </c>
      <c r="J8" s="122">
        <f>100*I8/I8</f>
        <v>100</v>
      </c>
      <c r="K8" s="123">
        <f t="shared" si="2"/>
        <v>23.566113805183942</v>
      </c>
      <c r="L8" s="124">
        <v>36844</v>
      </c>
      <c r="M8" s="122">
        <f>100*L8/L8</f>
        <v>100</v>
      </c>
      <c r="N8" s="123">
        <f t="shared" si="3"/>
        <v>25.97556418806974</v>
      </c>
      <c r="O8" s="124">
        <v>16590</v>
      </c>
      <c r="P8" s="122">
        <f>100*O8/O8</f>
        <v>100</v>
      </c>
      <c r="Q8" s="123">
        <f t="shared" si="4"/>
        <v>22.012578616352201</v>
      </c>
    </row>
    <row r="9" spans="1:17" s="104" customFormat="1" ht="15" customHeight="1" x14ac:dyDescent="0.25">
      <c r="A9" s="151" t="s">
        <v>12</v>
      </c>
      <c r="B9" s="125" t="s">
        <v>10</v>
      </c>
      <c r="C9" s="110">
        <v>15219</v>
      </c>
      <c r="D9" s="111">
        <f>100*C9/C13</f>
        <v>50.464221765369054</v>
      </c>
      <c r="E9" s="112">
        <f t="shared" si="0"/>
        <v>4.1709374537521722</v>
      </c>
      <c r="F9" s="110">
        <v>9512</v>
      </c>
      <c r="G9" s="111">
        <f>100*F9/F13</f>
        <v>47.198928199275542</v>
      </c>
      <c r="H9" s="112">
        <f t="shared" si="1"/>
        <v>4.6199202490638251</v>
      </c>
      <c r="I9" s="110">
        <v>5707</v>
      </c>
      <c r="J9" s="111">
        <f>100*I9/I13</f>
        <v>57.041479260369812</v>
      </c>
      <c r="K9" s="112">
        <f t="shared" si="2"/>
        <v>3.5895113559887037</v>
      </c>
      <c r="L9" s="110">
        <v>5424</v>
      </c>
      <c r="M9" s="111">
        <f>100*L9/L13</f>
        <v>53.265245998232345</v>
      </c>
      <c r="N9" s="112">
        <f t="shared" si="3"/>
        <v>3.8240001128023633</v>
      </c>
      <c r="O9" s="110">
        <v>3323</v>
      </c>
      <c r="P9" s="111">
        <f>100*O9/O13</f>
        <v>47.847372210223185</v>
      </c>
      <c r="Q9" s="112">
        <f t="shared" si="4"/>
        <v>4.4091500145954408</v>
      </c>
    </row>
    <row r="10" spans="1:17" s="104" customFormat="1" x14ac:dyDescent="0.25">
      <c r="A10" s="152"/>
      <c r="B10" s="126" t="s">
        <v>24</v>
      </c>
      <c r="C10" s="119">
        <v>8480</v>
      </c>
      <c r="D10" s="120">
        <f>100*C10/C13</f>
        <v>28.118575502354268</v>
      </c>
      <c r="E10" s="121">
        <f t="shared" si="0"/>
        <v>2.3240390043904604</v>
      </c>
      <c r="F10" s="119">
        <v>6133</v>
      </c>
      <c r="G10" s="120">
        <f>100*F10/F13</f>
        <v>30.432193718056865</v>
      </c>
      <c r="H10" s="121">
        <f t="shared" si="1"/>
        <v>2.9787606063402481</v>
      </c>
      <c r="I10" s="119">
        <v>2347</v>
      </c>
      <c r="J10" s="120">
        <f>100*I10/I13</f>
        <v>23.458270864567716</v>
      </c>
      <c r="K10" s="121">
        <f t="shared" si="2"/>
        <v>1.4761841865262815</v>
      </c>
      <c r="L10" s="119">
        <v>2637</v>
      </c>
      <c r="M10" s="120">
        <f>100*L10/L13</f>
        <v>25.896101345379556</v>
      </c>
      <c r="N10" s="121">
        <f t="shared" si="3"/>
        <v>1.8591239486467241</v>
      </c>
      <c r="O10" s="119">
        <v>2056</v>
      </c>
      <c r="P10" s="120">
        <f>100*O10/O13</f>
        <v>29.604031677465802</v>
      </c>
      <c r="Q10" s="121">
        <f t="shared" si="4"/>
        <v>2.7280205928402728</v>
      </c>
    </row>
    <row r="11" spans="1:17" s="104" customFormat="1" x14ac:dyDescent="0.25">
      <c r="A11" s="152"/>
      <c r="B11" s="126" t="s">
        <v>32</v>
      </c>
      <c r="C11" s="119">
        <v>6300</v>
      </c>
      <c r="D11" s="120">
        <f>100*C11/C13</f>
        <v>20.889979441607533</v>
      </c>
      <c r="E11" s="121">
        <f t="shared" si="0"/>
        <v>1.7265855810919695</v>
      </c>
      <c r="F11" s="119">
        <v>4402</v>
      </c>
      <c r="G11" s="120">
        <f>100*F11/F13</f>
        <v>21.842901801220663</v>
      </c>
      <c r="H11" s="121">
        <f t="shared" si="1"/>
        <v>2.1380244886857609</v>
      </c>
      <c r="I11" s="119">
        <v>1898</v>
      </c>
      <c r="J11" s="120">
        <f>100*I11/I13</f>
        <v>18.970514742628687</v>
      </c>
      <c r="K11" s="121">
        <f t="shared" si="2"/>
        <v>1.1937782641784755</v>
      </c>
      <c r="L11" s="119">
        <v>2078</v>
      </c>
      <c r="M11" s="120">
        <f>100*L11/L13</f>
        <v>20.406559952862615</v>
      </c>
      <c r="N11" s="121">
        <f t="shared" si="3"/>
        <v>1.4650206921835012</v>
      </c>
      <c r="O11" s="119">
        <v>1527</v>
      </c>
      <c r="P11" s="120">
        <f>100*O11/O13</f>
        <v>21.987041036717063</v>
      </c>
      <c r="Q11" s="121">
        <f t="shared" si="4"/>
        <v>2.0261125706552026</v>
      </c>
    </row>
    <row r="12" spans="1:17" s="104" customFormat="1" x14ac:dyDescent="0.25">
      <c r="A12" s="152"/>
      <c r="B12" s="126" t="s">
        <v>1</v>
      </c>
      <c r="C12" s="119">
        <f>C13-C9-C10-C11</f>
        <v>159</v>
      </c>
      <c r="D12" s="120">
        <f>100*C12/C13</f>
        <v>0.52722329066914253</v>
      </c>
      <c r="E12" s="121">
        <f t="shared" si="0"/>
        <v>4.3575731332321135E-2</v>
      </c>
      <c r="F12" s="119">
        <f>F13-F9-F10-F11</f>
        <v>106</v>
      </c>
      <c r="G12" s="120">
        <f>100*F12/F13</f>
        <v>0.52597628144693098</v>
      </c>
      <c r="H12" s="121">
        <f t="shared" si="1"/>
        <v>5.1483551976531268E-2</v>
      </c>
      <c r="I12" s="119">
        <v>53</v>
      </c>
      <c r="J12" s="120">
        <f>100*I12/I13</f>
        <v>0.52973513243378312</v>
      </c>
      <c r="K12" s="121">
        <f t="shared" si="2"/>
        <v>3.3335220232591785E-2</v>
      </c>
      <c r="L12" s="119">
        <f>L13-L9-L10-L11</f>
        <v>44</v>
      </c>
      <c r="M12" s="120">
        <f>100*L12/L13</f>
        <v>0.43209270352548362</v>
      </c>
      <c r="N12" s="121">
        <f t="shared" si="3"/>
        <v>3.1020649882615041E-2</v>
      </c>
      <c r="O12" s="119">
        <f>O13-O9-O10-O11</f>
        <v>39</v>
      </c>
      <c r="P12" s="120">
        <f>100*O12/O13</f>
        <v>0.56155507559395246</v>
      </c>
      <c r="Q12" s="121">
        <f t="shared" si="4"/>
        <v>5.1747472335005172E-2</v>
      </c>
    </row>
    <row r="13" spans="1:17" s="104" customFormat="1" x14ac:dyDescent="0.25">
      <c r="A13" s="153"/>
      <c r="B13" s="127" t="s">
        <v>129</v>
      </c>
      <c r="C13" s="124">
        <v>30158</v>
      </c>
      <c r="D13" s="122">
        <f>100*C13/C13</f>
        <v>100</v>
      </c>
      <c r="E13" s="123">
        <f t="shared" si="0"/>
        <v>8.2651377705669233</v>
      </c>
      <c r="F13" s="124">
        <v>20153</v>
      </c>
      <c r="G13" s="122">
        <f>100*F13/F13</f>
        <v>100</v>
      </c>
      <c r="H13" s="123">
        <f t="shared" si="1"/>
        <v>9.7881888960663659</v>
      </c>
      <c r="I13" s="124">
        <v>10005</v>
      </c>
      <c r="J13" s="122">
        <f>100*I13/I13</f>
        <v>100</v>
      </c>
      <c r="K13" s="123">
        <f t="shared" si="2"/>
        <v>6.2928090269260526</v>
      </c>
      <c r="L13" s="124">
        <v>10183</v>
      </c>
      <c r="M13" s="122">
        <f>100*L13/L13</f>
        <v>100</v>
      </c>
      <c r="N13" s="123">
        <f t="shared" si="3"/>
        <v>7.1791654035152037</v>
      </c>
      <c r="O13" s="124">
        <v>6945</v>
      </c>
      <c r="P13" s="122">
        <f>100*O13/O13</f>
        <v>100</v>
      </c>
      <c r="Q13" s="123">
        <f t="shared" si="4"/>
        <v>9.2150306504259216</v>
      </c>
    </row>
    <row r="14" spans="1:17" s="104" customFormat="1" ht="15" customHeight="1" x14ac:dyDescent="0.25">
      <c r="A14" s="151" t="s">
        <v>131</v>
      </c>
      <c r="B14" s="125" t="s">
        <v>10</v>
      </c>
      <c r="C14" s="110">
        <v>18715</v>
      </c>
      <c r="D14" s="111">
        <f>100*C14/C18</f>
        <v>65.879329766263027</v>
      </c>
      <c r="E14" s="112">
        <f t="shared" si="0"/>
        <v>5.1290554206565409</v>
      </c>
      <c r="F14" s="110">
        <v>10028</v>
      </c>
      <c r="G14" s="111">
        <f>100*F14/F18</f>
        <v>66.853333333333339</v>
      </c>
      <c r="H14" s="112">
        <f t="shared" si="1"/>
        <v>4.8705382945344864</v>
      </c>
      <c r="I14" s="110">
        <v>8687</v>
      </c>
      <c r="J14" s="111">
        <f>100*I14/I18</f>
        <v>64.789677804295948</v>
      </c>
      <c r="K14" s="112">
        <f t="shared" si="2"/>
        <v>5.4638312860476379</v>
      </c>
      <c r="L14" s="110">
        <v>8547</v>
      </c>
      <c r="M14" s="111">
        <f>100*L14/L18</f>
        <v>62.947414935925764</v>
      </c>
      <c r="N14" s="112">
        <f t="shared" si="3"/>
        <v>6.0257612396979718</v>
      </c>
      <c r="O14" s="110">
        <v>3139</v>
      </c>
      <c r="P14" s="111">
        <f>100*O14/O18</f>
        <v>68.702123002845255</v>
      </c>
      <c r="Q14" s="112">
        <f t="shared" si="4"/>
        <v>4.1650080938354161</v>
      </c>
    </row>
    <row r="15" spans="1:17" s="104" customFormat="1" x14ac:dyDescent="0.25">
      <c r="A15" s="152"/>
      <c r="B15" s="126" t="s">
        <v>19</v>
      </c>
      <c r="C15" s="119">
        <v>7795</v>
      </c>
      <c r="D15" s="120">
        <f>100*C15/C18</f>
        <v>27.43945367502112</v>
      </c>
      <c r="E15" s="121">
        <f t="shared" si="0"/>
        <v>2.1363070800971271</v>
      </c>
      <c r="F15" s="119">
        <v>3892</v>
      </c>
      <c r="G15" s="120">
        <f>100*F15/F18</f>
        <v>25.946666666666665</v>
      </c>
      <c r="H15" s="121">
        <f t="shared" si="1"/>
        <v>1.8903206065345255</v>
      </c>
      <c r="I15" s="119">
        <v>3903</v>
      </c>
      <c r="J15" s="120">
        <f>100*I15/I18</f>
        <v>29.109486873508352</v>
      </c>
      <c r="K15" s="121">
        <f t="shared" si="2"/>
        <v>2.4548559352416173</v>
      </c>
      <c r="L15" s="119">
        <v>3920</v>
      </c>
      <c r="M15" s="120">
        <f>100*L15/L18</f>
        <v>28.870231256444249</v>
      </c>
      <c r="N15" s="121">
        <f t="shared" si="3"/>
        <v>2.7636578986329763</v>
      </c>
      <c r="O15" s="119">
        <v>1227</v>
      </c>
      <c r="P15" s="120">
        <f>100*O15/O18</f>
        <v>26.854891661195008</v>
      </c>
      <c r="Q15" s="121">
        <f t="shared" si="4"/>
        <v>1.6280550911551628</v>
      </c>
    </row>
    <row r="16" spans="1:17" s="104" customFormat="1" x14ac:dyDescent="0.25">
      <c r="A16" s="152"/>
      <c r="B16" s="126" t="s">
        <v>52</v>
      </c>
      <c r="C16" s="119">
        <v>1601</v>
      </c>
      <c r="D16" s="120">
        <f>100*C16/C18</f>
        <v>5.6357364122782316</v>
      </c>
      <c r="E16" s="121">
        <f t="shared" si="0"/>
        <v>0.43877198656003857</v>
      </c>
      <c r="F16" s="119">
        <v>910</v>
      </c>
      <c r="G16" s="120">
        <f>100*F16/F18</f>
        <v>6.0666666666666664</v>
      </c>
      <c r="H16" s="121">
        <f t="shared" si="1"/>
        <v>0.44198143677965523</v>
      </c>
      <c r="I16" s="119">
        <v>691</v>
      </c>
      <c r="J16" s="120">
        <f>100*I16/I18</f>
        <v>5.153639618138425</v>
      </c>
      <c r="K16" s="121">
        <f t="shared" si="2"/>
        <v>0.43461579586265892</v>
      </c>
      <c r="L16" s="119">
        <v>989</v>
      </c>
      <c r="M16" s="120">
        <f>100*L16/L18</f>
        <v>7.2838415083222863</v>
      </c>
      <c r="N16" s="121">
        <f t="shared" si="3"/>
        <v>0.69725960758877903</v>
      </c>
      <c r="O16" s="119">
        <v>147</v>
      </c>
      <c r="P16" s="120">
        <f>100*O16/O18</f>
        <v>3.217334208798424</v>
      </c>
      <c r="Q16" s="121">
        <f t="shared" si="4"/>
        <v>0.1950481649550195</v>
      </c>
    </row>
    <row r="17" spans="1:17" s="104" customFormat="1" x14ac:dyDescent="0.25">
      <c r="A17" s="152"/>
      <c r="B17" s="126" t="s">
        <v>1</v>
      </c>
      <c r="C17" s="119">
        <f>C18-C14-C15-C16</f>
        <v>297</v>
      </c>
      <c r="D17" s="120">
        <f>100*C17/C18</f>
        <v>1.0454801464376231</v>
      </c>
      <c r="E17" s="121">
        <f t="shared" si="0"/>
        <v>8.1396177394335703E-2</v>
      </c>
      <c r="F17" s="119">
        <f>F18-F14-F15-F16</f>
        <v>170</v>
      </c>
      <c r="G17" s="120">
        <f>100*F17/F18</f>
        <v>1.1333333333333333</v>
      </c>
      <c r="H17" s="121">
        <f t="shared" si="1"/>
        <v>8.2567960717078448E-2</v>
      </c>
      <c r="I17" s="119">
        <v>127</v>
      </c>
      <c r="J17" s="120">
        <f>100*I17/I18</f>
        <v>0.94719570405727926</v>
      </c>
      <c r="K17" s="121">
        <f t="shared" si="2"/>
        <v>7.9878735274323709E-2</v>
      </c>
      <c r="L17" s="119">
        <f>L18-L14-L15-L16</f>
        <v>122</v>
      </c>
      <c r="M17" s="120">
        <f>100*L17/L18</f>
        <v>0.8985122993077036</v>
      </c>
      <c r="N17" s="121">
        <f t="shared" si="3"/>
        <v>8.6011801947250791E-2</v>
      </c>
      <c r="O17" s="119">
        <f>O18-O14-O15-O16</f>
        <v>56</v>
      </c>
      <c r="P17" s="120">
        <f>100*O17/O18</f>
        <v>1.2256511271613044</v>
      </c>
      <c r="Q17" s="121">
        <f t="shared" si="4"/>
        <v>7.4304062840007429E-2</v>
      </c>
    </row>
    <row r="18" spans="1:17" s="104" customFormat="1" x14ac:dyDescent="0.25">
      <c r="A18" s="153"/>
      <c r="B18" s="127" t="s">
        <v>129</v>
      </c>
      <c r="C18" s="124">
        <v>28408</v>
      </c>
      <c r="D18" s="122">
        <f>100*C18/C18</f>
        <v>100</v>
      </c>
      <c r="E18" s="123">
        <f t="shared" si="0"/>
        <v>7.7855306647080429</v>
      </c>
      <c r="F18" s="124">
        <v>15000</v>
      </c>
      <c r="G18" s="122">
        <f>100*F18/F18</f>
        <v>100</v>
      </c>
      <c r="H18" s="123">
        <f t="shared" si="1"/>
        <v>7.2854082985657458</v>
      </c>
      <c r="I18" s="124">
        <v>13408</v>
      </c>
      <c r="J18" s="122">
        <f>100*I18/I18</f>
        <v>100</v>
      </c>
      <c r="K18" s="123">
        <f t="shared" si="2"/>
        <v>8.433181752426238</v>
      </c>
      <c r="L18" s="124">
        <v>13578</v>
      </c>
      <c r="M18" s="122">
        <f>100*L18/L18</f>
        <v>100</v>
      </c>
      <c r="N18" s="123">
        <f t="shared" si="3"/>
        <v>9.5726905478669782</v>
      </c>
      <c r="O18" s="124">
        <v>4569</v>
      </c>
      <c r="P18" s="122">
        <f>100*O18/O18</f>
        <v>100</v>
      </c>
      <c r="Q18" s="123">
        <f t="shared" si="4"/>
        <v>6.0624154127856063</v>
      </c>
    </row>
    <row r="19" spans="1:17" s="104" customFormat="1" ht="15" customHeight="1" x14ac:dyDescent="0.25">
      <c r="A19" s="151" t="s">
        <v>13</v>
      </c>
      <c r="B19" s="125" t="s">
        <v>10</v>
      </c>
      <c r="C19" s="110">
        <v>13613</v>
      </c>
      <c r="D19" s="111">
        <f>100*C19/C23</f>
        <v>62.576997333823662</v>
      </c>
      <c r="E19" s="112">
        <f t="shared" si="0"/>
        <v>3.7307951611753936</v>
      </c>
      <c r="F19" s="110">
        <v>9643</v>
      </c>
      <c r="G19" s="111">
        <f>100*F19/F23</f>
        <v>60.084740482273041</v>
      </c>
      <c r="H19" s="112">
        <f t="shared" si="1"/>
        <v>4.6835461482046323</v>
      </c>
      <c r="I19" s="110">
        <v>3970</v>
      </c>
      <c r="J19" s="111">
        <f>100*I19/I23</f>
        <v>69.58808063102542</v>
      </c>
      <c r="K19" s="112">
        <f t="shared" si="2"/>
        <v>2.4969966853469692</v>
      </c>
      <c r="L19" s="110">
        <v>4325</v>
      </c>
      <c r="M19" s="111">
        <f>100*L19/L23</f>
        <v>63.425722246663732</v>
      </c>
      <c r="N19" s="112">
        <f t="shared" si="3"/>
        <v>3.0491888805070468</v>
      </c>
      <c r="O19" s="110">
        <v>3352</v>
      </c>
      <c r="P19" s="111">
        <f>100*O19/O23</f>
        <v>61.753868828297719</v>
      </c>
      <c r="Q19" s="112">
        <f t="shared" si="4"/>
        <v>4.4476289042804451</v>
      </c>
    </row>
    <row r="20" spans="1:17" s="104" customFormat="1" x14ac:dyDescent="0.25">
      <c r="A20" s="152"/>
      <c r="B20" s="126" t="s">
        <v>38</v>
      </c>
      <c r="C20" s="119">
        <v>4869</v>
      </c>
      <c r="D20" s="120">
        <f>100*C20/C23</f>
        <v>22.382090649995405</v>
      </c>
      <c r="E20" s="121">
        <f t="shared" si="0"/>
        <v>1.3344039991010792</v>
      </c>
      <c r="F20" s="119">
        <v>3626</v>
      </c>
      <c r="G20" s="120">
        <f>100*F20/F23</f>
        <v>22.593307994267555</v>
      </c>
      <c r="H20" s="121">
        <f t="shared" si="1"/>
        <v>1.7611260327066263</v>
      </c>
      <c r="I20" s="119">
        <v>1243</v>
      </c>
      <c r="J20" s="120">
        <f>100*I20/I23</f>
        <v>21.787905346187554</v>
      </c>
      <c r="K20" s="121">
        <f t="shared" si="2"/>
        <v>0.78180525941719969</v>
      </c>
      <c r="L20" s="119">
        <v>1642</v>
      </c>
      <c r="M20" s="120">
        <f>100*L20/L23</f>
        <v>24.079777093415458</v>
      </c>
      <c r="N20" s="121">
        <f t="shared" si="3"/>
        <v>1.1576342524375887</v>
      </c>
      <c r="O20" s="119">
        <v>1143</v>
      </c>
      <c r="P20" s="120">
        <f>100*O20/O23</f>
        <v>21.057479734708917</v>
      </c>
      <c r="Q20" s="121">
        <f t="shared" si="4"/>
        <v>1.5165989968951517</v>
      </c>
    </row>
    <row r="21" spans="1:17" s="104" customFormat="1" x14ac:dyDescent="0.25">
      <c r="A21" s="152"/>
      <c r="B21" s="126" t="s">
        <v>141</v>
      </c>
      <c r="C21" s="119">
        <v>3134</v>
      </c>
      <c r="D21" s="120">
        <f>100*C21/C23</f>
        <v>14.406545922588949</v>
      </c>
      <c r="E21" s="121">
        <f t="shared" si="0"/>
        <v>0.85890781129241778</v>
      </c>
      <c r="F21" s="119">
        <v>2668</v>
      </c>
      <c r="G21" s="120">
        <f>100*F21/F23</f>
        <v>16.624088728269673</v>
      </c>
      <c r="H21" s="121">
        <f t="shared" si="1"/>
        <v>1.2958312893715607</v>
      </c>
      <c r="I21" s="119">
        <v>466</v>
      </c>
      <c r="J21" s="120">
        <f>100*I21/I23</f>
        <v>8.1682734443470633</v>
      </c>
      <c r="K21" s="121">
        <f t="shared" si="2"/>
        <v>0.29309835147901453</v>
      </c>
      <c r="L21" s="119">
        <v>797</v>
      </c>
      <c r="M21" s="120">
        <f>100*L21/L23</f>
        <v>11.687930781639537</v>
      </c>
      <c r="N21" s="121">
        <f t="shared" si="3"/>
        <v>0.56189677173736785</v>
      </c>
      <c r="O21" s="119">
        <v>902</v>
      </c>
      <c r="P21" s="120">
        <f>100*O21/O23</f>
        <v>16.617538688282977</v>
      </c>
      <c r="Q21" s="121">
        <f t="shared" si="4"/>
        <v>1.1968261550301196</v>
      </c>
    </row>
    <row r="22" spans="1:17" s="104" customFormat="1" x14ac:dyDescent="0.25">
      <c r="A22" s="152"/>
      <c r="B22" s="126" t="s">
        <v>1</v>
      </c>
      <c r="C22" s="119">
        <f>C23-C19-C20-C21</f>
        <v>138</v>
      </c>
      <c r="D22" s="120">
        <f>100*C22/C23</f>
        <v>0.63436609359198304</v>
      </c>
      <c r="E22" s="121">
        <f t="shared" si="0"/>
        <v>3.7820446062014568E-2</v>
      </c>
      <c r="F22" s="119">
        <f>F23-F19-F20-F21</f>
        <v>112</v>
      </c>
      <c r="G22" s="120">
        <f>100*F22/F23</f>
        <v>0.69786279518973149</v>
      </c>
      <c r="H22" s="121">
        <f t="shared" si="1"/>
        <v>5.439771529595757E-2</v>
      </c>
      <c r="I22" s="119">
        <v>26</v>
      </c>
      <c r="J22" s="120">
        <f>100*I22/I23</f>
        <v>0.45574057843996496</v>
      </c>
      <c r="K22" s="121">
        <f t="shared" si="2"/>
        <v>1.6353126906554459E-2</v>
      </c>
      <c r="L22" s="119">
        <f>L23-L19-L20-L21</f>
        <v>55</v>
      </c>
      <c r="M22" s="120">
        <f>100*L22/L23</f>
        <v>0.80656987828127291</v>
      </c>
      <c r="N22" s="121">
        <f t="shared" si="3"/>
        <v>3.8775812353268803E-2</v>
      </c>
      <c r="O22" s="119">
        <f>O23-O19-O20-O21</f>
        <v>31</v>
      </c>
      <c r="P22" s="120">
        <f>100*O22/O23</f>
        <v>0.57111274871039053</v>
      </c>
      <c r="Q22" s="121">
        <f t="shared" si="4"/>
        <v>4.1132606215004114E-2</v>
      </c>
    </row>
    <row r="23" spans="1:17" s="104" customFormat="1" x14ac:dyDescent="0.25">
      <c r="A23" s="153"/>
      <c r="B23" s="127" t="s">
        <v>129</v>
      </c>
      <c r="C23" s="124">
        <v>21754</v>
      </c>
      <c r="D23" s="122">
        <f>100*C23/C23</f>
        <v>100</v>
      </c>
      <c r="E23" s="123">
        <f t="shared" si="0"/>
        <v>5.9619274176309052</v>
      </c>
      <c r="F23" s="124">
        <v>16049</v>
      </c>
      <c r="G23" s="122">
        <f>100*F23/F23</f>
        <v>100</v>
      </c>
      <c r="H23" s="123">
        <f t="shared" si="1"/>
        <v>7.7949011855787775</v>
      </c>
      <c r="I23" s="124">
        <v>5705</v>
      </c>
      <c r="J23" s="122">
        <f>100*I23/I23</f>
        <v>100</v>
      </c>
      <c r="K23" s="123">
        <f t="shared" si="2"/>
        <v>3.5882534231497378</v>
      </c>
      <c r="L23" s="124">
        <v>6819</v>
      </c>
      <c r="M23" s="122">
        <f>100*L23/L23</f>
        <v>100</v>
      </c>
      <c r="N23" s="123">
        <f t="shared" si="3"/>
        <v>4.8074957170352715</v>
      </c>
      <c r="O23" s="124">
        <v>5428</v>
      </c>
      <c r="P23" s="122">
        <f>100*O23/O23</f>
        <v>100</v>
      </c>
      <c r="Q23" s="123">
        <f t="shared" si="4"/>
        <v>7.2021866624207203</v>
      </c>
    </row>
    <row r="24" spans="1:17" s="104" customFormat="1" x14ac:dyDescent="0.25">
      <c r="A24" s="151" t="s">
        <v>132</v>
      </c>
      <c r="B24" s="125" t="s">
        <v>2</v>
      </c>
      <c r="C24" s="110">
        <v>8659</v>
      </c>
      <c r="D24" s="111">
        <f>100*C24/C28</f>
        <v>54.960330053951125</v>
      </c>
      <c r="E24" s="112">
        <f t="shared" si="0"/>
        <v>2.3730959597897403</v>
      </c>
      <c r="F24" s="110">
        <v>1415</v>
      </c>
      <c r="G24" s="111">
        <f>100*F24/F28</f>
        <v>65.357967667436483</v>
      </c>
      <c r="H24" s="112">
        <f t="shared" si="1"/>
        <v>0.68725684949803534</v>
      </c>
      <c r="I24" s="110">
        <v>7244</v>
      </c>
      <c r="J24" s="111">
        <f>100*I24/I28</f>
        <v>53.303899926416484</v>
      </c>
      <c r="K24" s="112">
        <f t="shared" si="2"/>
        <v>4.5562327427338651</v>
      </c>
      <c r="L24" s="110">
        <v>4929</v>
      </c>
      <c r="M24" s="111">
        <f>100*L24/L28</f>
        <v>62.28990269177303</v>
      </c>
      <c r="N24" s="112">
        <f t="shared" si="3"/>
        <v>3.4750178016229438</v>
      </c>
      <c r="O24" s="110">
        <v>1081</v>
      </c>
      <c r="P24" s="111">
        <f>100*O24/O28</f>
        <v>44.28512904547317</v>
      </c>
      <c r="Q24" s="112">
        <f t="shared" si="4"/>
        <v>1.4343337844651434</v>
      </c>
    </row>
    <row r="25" spans="1:17" s="104" customFormat="1" x14ac:dyDescent="0.25">
      <c r="A25" s="152"/>
      <c r="B25" s="126" t="s">
        <v>142</v>
      </c>
      <c r="C25" s="119">
        <v>6213</v>
      </c>
      <c r="D25" s="120">
        <f>100*C25/C28</f>
        <v>39.435099968264041</v>
      </c>
      <c r="E25" s="121">
        <f t="shared" si="0"/>
        <v>1.7027422564006993</v>
      </c>
      <c r="F25" s="119">
        <v>603</v>
      </c>
      <c r="G25" s="120">
        <f>100*F25/F28</f>
        <v>27.852193995381061</v>
      </c>
      <c r="H25" s="121">
        <f t="shared" si="1"/>
        <v>0.29287341360234298</v>
      </c>
      <c r="I25" s="119">
        <v>5610</v>
      </c>
      <c r="J25" s="120">
        <f>100*I25/I28</f>
        <v>41.280353200882999</v>
      </c>
      <c r="K25" s="121">
        <f t="shared" si="2"/>
        <v>3.5285016132988658</v>
      </c>
      <c r="L25" s="119">
        <v>2657</v>
      </c>
      <c r="M25" s="120">
        <f>100*L25/L28</f>
        <v>33.577657020093518</v>
      </c>
      <c r="N25" s="121">
        <f t="shared" si="3"/>
        <v>1.8732242440479128</v>
      </c>
      <c r="O25" s="119">
        <v>1178</v>
      </c>
      <c r="P25" s="120">
        <f>100*O25/O28</f>
        <v>48.258910282671039</v>
      </c>
      <c r="Q25" s="121">
        <f t="shared" si="4"/>
        <v>1.5630390361701563</v>
      </c>
    </row>
    <row r="26" spans="1:17" s="104" customFormat="1" x14ac:dyDescent="0.25">
      <c r="A26" s="152"/>
      <c r="B26" s="126" t="s">
        <v>143</v>
      </c>
      <c r="C26" s="119">
        <v>692</v>
      </c>
      <c r="D26" s="120">
        <f>100*C26/C28</f>
        <v>4.3922564265312598</v>
      </c>
      <c r="E26" s="121">
        <f t="shared" si="0"/>
        <v>0.18965035271676872</v>
      </c>
      <c r="F26" s="119">
        <v>112</v>
      </c>
      <c r="G26" s="120">
        <f>100*F26/F28</f>
        <v>5.1732101616628174</v>
      </c>
      <c r="H26" s="121">
        <f t="shared" si="1"/>
        <v>5.439771529595757E-2</v>
      </c>
      <c r="I26" s="119">
        <v>580</v>
      </c>
      <c r="J26" s="120">
        <f>100*I26/I28</f>
        <v>4.2678440029433409</v>
      </c>
      <c r="K26" s="121">
        <f t="shared" si="2"/>
        <v>0.36480052330006102</v>
      </c>
      <c r="L26" s="119">
        <v>248</v>
      </c>
      <c r="M26" s="120">
        <f>100*L26/L28</f>
        <v>3.1340831543030454</v>
      </c>
      <c r="N26" s="121">
        <f t="shared" si="3"/>
        <v>0.17484366297473933</v>
      </c>
      <c r="O26" s="119">
        <v>149</v>
      </c>
      <c r="P26" s="120">
        <f>100*O26/O28</f>
        <v>6.1040557148709542</v>
      </c>
      <c r="Q26" s="121">
        <f t="shared" si="4"/>
        <v>0.19770188148501977</v>
      </c>
    </row>
    <row r="27" spans="1:17" s="104" customFormat="1" x14ac:dyDescent="0.25">
      <c r="A27" s="152"/>
      <c r="B27" s="126" t="s">
        <v>1</v>
      </c>
      <c r="C27" s="119">
        <f>C28-C24-C25-C26</f>
        <v>191</v>
      </c>
      <c r="D27" s="120">
        <f>100*C27/C28</f>
        <v>1.2123135512535703</v>
      </c>
      <c r="E27" s="121">
        <f t="shared" si="0"/>
        <v>5.2345689839454944E-2</v>
      </c>
      <c r="F27" s="119">
        <f>F28-F24-F25-F26</f>
        <v>35</v>
      </c>
      <c r="G27" s="120">
        <f>100*F27/F28</f>
        <v>1.6166281755196306</v>
      </c>
      <c r="H27" s="121">
        <f t="shared" si="1"/>
        <v>1.6999286029986741E-2</v>
      </c>
      <c r="I27" s="119">
        <v>156</v>
      </c>
      <c r="J27" s="120">
        <f>100*I27/I28</f>
        <v>1.1479028697571745</v>
      </c>
      <c r="K27" s="121">
        <f t="shared" si="2"/>
        <v>9.8118761439326754E-2</v>
      </c>
      <c r="L27" s="119">
        <f>L28-L24-L25-L26</f>
        <v>79</v>
      </c>
      <c r="M27" s="120">
        <f>100*L27/L28</f>
        <v>0.9983571338304057</v>
      </c>
      <c r="N27" s="121">
        <f t="shared" si="3"/>
        <v>5.5696166834695186E-2</v>
      </c>
      <c r="O27" s="119">
        <f>O28-O24-O25-O26</f>
        <v>33</v>
      </c>
      <c r="P27" s="120">
        <f>100*O27/O28</f>
        <v>1.3519049569848423</v>
      </c>
      <c r="Q27" s="121">
        <f t="shared" si="4"/>
        <v>4.378632274500438E-2</v>
      </c>
    </row>
    <row r="28" spans="1:17" s="104" customFormat="1" x14ac:dyDescent="0.25">
      <c r="A28" s="153"/>
      <c r="B28" s="127" t="s">
        <v>129</v>
      </c>
      <c r="C28" s="124">
        <v>15755</v>
      </c>
      <c r="D28" s="122">
        <f>100*C28/C28</f>
        <v>100</v>
      </c>
      <c r="E28" s="123">
        <f t="shared" si="0"/>
        <v>4.3178342587466636</v>
      </c>
      <c r="F28" s="124">
        <v>2165</v>
      </c>
      <c r="G28" s="122">
        <f>100*F28/F28</f>
        <v>100</v>
      </c>
      <c r="H28" s="123">
        <f t="shared" si="1"/>
        <v>1.0515272644263227</v>
      </c>
      <c r="I28" s="124">
        <v>13590</v>
      </c>
      <c r="J28" s="122">
        <f>100*I28/I28</f>
        <v>100</v>
      </c>
      <c r="K28" s="123">
        <f t="shared" si="2"/>
        <v>8.5476536407721184</v>
      </c>
      <c r="L28" s="124">
        <v>7913</v>
      </c>
      <c r="M28" s="122">
        <f>100*L28/L28</f>
        <v>100</v>
      </c>
      <c r="N28" s="123">
        <f t="shared" si="3"/>
        <v>5.5787818754802911</v>
      </c>
      <c r="O28" s="124">
        <v>2441</v>
      </c>
      <c r="P28" s="122">
        <f>100*O28/O28</f>
        <v>100</v>
      </c>
      <c r="Q28" s="123">
        <f t="shared" si="4"/>
        <v>3.238861024865324</v>
      </c>
    </row>
    <row r="29" spans="1:17" s="104" customFormat="1" ht="15" customHeight="1" x14ac:dyDescent="0.25">
      <c r="A29" s="151" t="s">
        <v>33</v>
      </c>
      <c r="B29" s="125" t="s">
        <v>32</v>
      </c>
      <c r="C29" s="110">
        <v>6668</v>
      </c>
      <c r="D29" s="111">
        <f>100*C29/C33</f>
        <v>45.017553335133677</v>
      </c>
      <c r="E29" s="112">
        <f t="shared" si="0"/>
        <v>1.8274401039240082</v>
      </c>
      <c r="F29" s="110">
        <v>5288</v>
      </c>
      <c r="G29" s="111">
        <f>100*F29/F33</f>
        <v>44.654619152170241</v>
      </c>
      <c r="H29" s="112">
        <f t="shared" si="1"/>
        <v>2.568349272187711</v>
      </c>
      <c r="I29" s="110">
        <v>1380</v>
      </c>
      <c r="J29" s="111">
        <f>100*I29/I33</f>
        <v>46.464646464646464</v>
      </c>
      <c r="K29" s="112">
        <f t="shared" si="2"/>
        <v>0.86797365888635203</v>
      </c>
      <c r="L29" s="110">
        <v>1998</v>
      </c>
      <c r="M29" s="111">
        <f>100*L29/L33</f>
        <v>45.060893098782138</v>
      </c>
      <c r="N29" s="112">
        <f t="shared" si="3"/>
        <v>1.4086195105787467</v>
      </c>
      <c r="O29" s="110">
        <v>1720</v>
      </c>
      <c r="P29" s="111">
        <f>100*O29/O33</f>
        <v>44.838373305526588</v>
      </c>
      <c r="Q29" s="112">
        <f t="shared" si="4"/>
        <v>2.2821962158002282</v>
      </c>
    </row>
    <row r="30" spans="1:17" s="104" customFormat="1" x14ac:dyDescent="0.25">
      <c r="A30" s="152"/>
      <c r="B30" s="126" t="s">
        <v>38</v>
      </c>
      <c r="C30" s="119">
        <v>4055</v>
      </c>
      <c r="D30" s="120">
        <f>100*C30/C33</f>
        <v>27.3764515257899</v>
      </c>
      <c r="E30" s="121">
        <f t="shared" si="0"/>
        <v>1.1113181795758629</v>
      </c>
      <c r="F30" s="119">
        <v>3119</v>
      </c>
      <c r="G30" s="120">
        <f>100*F30/F33</f>
        <v>26.338456341834149</v>
      </c>
      <c r="H30" s="121">
        <f t="shared" si="1"/>
        <v>1.5148792322151041</v>
      </c>
      <c r="I30" s="119">
        <v>936</v>
      </c>
      <c r="J30" s="120">
        <f>100*I30/I33</f>
        <v>31.515151515151516</v>
      </c>
      <c r="K30" s="121">
        <f t="shared" si="2"/>
        <v>0.58871256863596055</v>
      </c>
      <c r="L30" s="119">
        <v>1299</v>
      </c>
      <c r="M30" s="120">
        <f>100*L30/L33</f>
        <v>29.296346414073071</v>
      </c>
      <c r="N30" s="121">
        <f t="shared" si="3"/>
        <v>0.91581418630720313</v>
      </c>
      <c r="O30" s="119">
        <v>1018</v>
      </c>
      <c r="P30" s="120">
        <f>100*O30/O33</f>
        <v>26.538060479666321</v>
      </c>
      <c r="Q30" s="121">
        <f t="shared" si="4"/>
        <v>1.350741713770135</v>
      </c>
    </row>
    <row r="31" spans="1:17" s="104" customFormat="1" x14ac:dyDescent="0.25">
      <c r="A31" s="152"/>
      <c r="B31" s="126" t="s">
        <v>144</v>
      </c>
      <c r="C31" s="119">
        <v>3878</v>
      </c>
      <c r="D31" s="120">
        <f>100*C31/C33</f>
        <v>26.18147448015123</v>
      </c>
      <c r="E31" s="121">
        <f t="shared" si="0"/>
        <v>1.0628093465832791</v>
      </c>
      <c r="F31" s="119">
        <v>3262</v>
      </c>
      <c r="G31" s="120">
        <f>100*F31/F33</f>
        <v>27.54602263131228</v>
      </c>
      <c r="H31" s="121">
        <f t="shared" si="1"/>
        <v>1.5843334579947643</v>
      </c>
      <c r="I31" s="119">
        <v>616</v>
      </c>
      <c r="J31" s="120">
        <f>100*I31/I33</f>
        <v>20.74074074074074</v>
      </c>
      <c r="K31" s="121">
        <f t="shared" si="2"/>
        <v>0.38744331440144408</v>
      </c>
      <c r="L31" s="119">
        <v>1096</v>
      </c>
      <c r="M31" s="120">
        <f>100*L31/L33</f>
        <v>24.718087505638248</v>
      </c>
      <c r="N31" s="121">
        <f t="shared" si="3"/>
        <v>0.77269618798513828</v>
      </c>
      <c r="O31" s="119">
        <v>1032</v>
      </c>
      <c r="P31" s="120">
        <f>100*O31/O33</f>
        <v>26.903023983315954</v>
      </c>
      <c r="Q31" s="121">
        <f t="shared" si="4"/>
        <v>1.3693177294801369</v>
      </c>
    </row>
    <row r="32" spans="1:17" s="104" customFormat="1" x14ac:dyDescent="0.25">
      <c r="A32" s="152"/>
      <c r="B32" s="126" t="s">
        <v>1</v>
      </c>
      <c r="C32" s="119">
        <f>C33-C29-C30-C31</f>
        <v>211</v>
      </c>
      <c r="D32" s="120">
        <f>100*C32/C33</f>
        <v>1.4245206589251957</v>
      </c>
      <c r="E32" s="121">
        <f t="shared" si="0"/>
        <v>5.7826913906413584E-2</v>
      </c>
      <c r="F32" s="119">
        <f>F33-F29-F30-F31</f>
        <v>173</v>
      </c>
      <c r="G32" s="120">
        <f>100*F32/F33</f>
        <v>1.4609018746833304</v>
      </c>
      <c r="H32" s="121">
        <f t="shared" si="1"/>
        <v>8.4025042376791606E-2</v>
      </c>
      <c r="I32" s="119">
        <v>38</v>
      </c>
      <c r="J32" s="120">
        <f>100*I32/I33</f>
        <v>1.2794612794612794</v>
      </c>
      <c r="K32" s="121">
        <f t="shared" si="2"/>
        <v>2.3900723940348825E-2</v>
      </c>
      <c r="L32" s="119">
        <f>L33-L29-L30-L31</f>
        <v>41</v>
      </c>
      <c r="M32" s="120">
        <f>100*L32/L33</f>
        <v>0.92467298150654031</v>
      </c>
      <c r="N32" s="121">
        <f t="shared" si="3"/>
        <v>2.8905605572436741E-2</v>
      </c>
      <c r="O32" s="119">
        <f>O33-O29-O30-O31</f>
        <v>66</v>
      </c>
      <c r="P32" s="120">
        <f>100*O32/O33</f>
        <v>1.7205422314911365</v>
      </c>
      <c r="Q32" s="121">
        <f t="shared" si="4"/>
        <v>8.757264549000876E-2</v>
      </c>
    </row>
    <row r="33" spans="1:17" s="104" customFormat="1" x14ac:dyDescent="0.25">
      <c r="A33" s="153"/>
      <c r="B33" s="127" t="s">
        <v>129</v>
      </c>
      <c r="C33" s="124">
        <v>14812</v>
      </c>
      <c r="D33" s="122">
        <f>100*C33/C33</f>
        <v>100</v>
      </c>
      <c r="E33" s="123">
        <f t="shared" si="0"/>
        <v>4.0593945439895638</v>
      </c>
      <c r="F33" s="124">
        <v>11842</v>
      </c>
      <c r="G33" s="122">
        <f>100*F33/F33</f>
        <v>100</v>
      </c>
      <c r="H33" s="123">
        <f t="shared" si="1"/>
        <v>5.7515870047743709</v>
      </c>
      <c r="I33" s="124">
        <v>2970</v>
      </c>
      <c r="J33" s="122">
        <f>100*I33/I33</f>
        <v>100</v>
      </c>
      <c r="K33" s="123">
        <f t="shared" si="2"/>
        <v>1.8680302658641055</v>
      </c>
      <c r="L33" s="124">
        <v>4434</v>
      </c>
      <c r="M33" s="122">
        <f>100*L33/L33</f>
        <v>100</v>
      </c>
      <c r="N33" s="123">
        <f t="shared" si="3"/>
        <v>3.1260354904435248</v>
      </c>
      <c r="O33" s="124">
        <v>3836</v>
      </c>
      <c r="P33" s="122">
        <f>100*O33/O33</f>
        <v>100</v>
      </c>
      <c r="Q33" s="123">
        <f t="shared" si="4"/>
        <v>5.0898283045405091</v>
      </c>
    </row>
    <row r="34" spans="1:17" s="104" customFormat="1" ht="15" customHeight="1" x14ac:dyDescent="0.25">
      <c r="A34" s="151" t="s">
        <v>133</v>
      </c>
      <c r="B34" s="125" t="s">
        <v>19</v>
      </c>
      <c r="C34" s="110">
        <v>6844</v>
      </c>
      <c r="D34" s="111">
        <f>100*C34/C38</f>
        <v>48.732554827684417</v>
      </c>
      <c r="E34" s="112">
        <f t="shared" si="0"/>
        <v>1.8756748757132442</v>
      </c>
      <c r="F34" s="110">
        <v>2728</v>
      </c>
      <c r="G34" s="111">
        <f>100*F34/F38</f>
        <v>50.706319702602229</v>
      </c>
      <c r="H34" s="112">
        <f t="shared" si="1"/>
        <v>1.3249729225658238</v>
      </c>
      <c r="I34" s="110">
        <v>4116</v>
      </c>
      <c r="J34" s="111">
        <f>100*I34/I38</f>
        <v>47.506925207756233</v>
      </c>
      <c r="K34" s="112">
        <f t="shared" si="2"/>
        <v>2.5888257825914676</v>
      </c>
      <c r="L34" s="110">
        <v>3259</v>
      </c>
      <c r="M34" s="111">
        <f>100*L34/L38</f>
        <v>45.44693906010319</v>
      </c>
      <c r="N34" s="112">
        <f t="shared" si="3"/>
        <v>2.2976431356236913</v>
      </c>
      <c r="O34" s="110">
        <v>1069</v>
      </c>
      <c r="P34" s="111">
        <f>100*O34/O38</f>
        <v>52.222765021983392</v>
      </c>
      <c r="Q34" s="112">
        <f t="shared" si="4"/>
        <v>1.4184114852851419</v>
      </c>
    </row>
    <row r="35" spans="1:17" s="104" customFormat="1" x14ac:dyDescent="0.25">
      <c r="A35" s="152"/>
      <c r="B35" s="126" t="s">
        <v>2</v>
      </c>
      <c r="C35" s="119">
        <v>6047</v>
      </c>
      <c r="D35" s="120">
        <f>100*C35/C38</f>
        <v>43.057533466248934</v>
      </c>
      <c r="E35" s="121">
        <f t="shared" si="0"/>
        <v>1.6572480966449428</v>
      </c>
      <c r="F35" s="119">
        <v>2104</v>
      </c>
      <c r="G35" s="120">
        <f>100*F35/F38</f>
        <v>39.107806691449817</v>
      </c>
      <c r="H35" s="121">
        <f t="shared" si="1"/>
        <v>1.0218999373454887</v>
      </c>
      <c r="I35" s="119">
        <v>3943</v>
      </c>
      <c r="J35" s="120">
        <f>100*I35/I38</f>
        <v>45.510156971375807</v>
      </c>
      <c r="K35" s="121">
        <f t="shared" si="2"/>
        <v>2.480014592020932</v>
      </c>
      <c r="L35" s="119">
        <v>3542</v>
      </c>
      <c r="M35" s="120">
        <f>100*L35/L38</f>
        <v>49.393390043229672</v>
      </c>
      <c r="N35" s="121">
        <f t="shared" si="3"/>
        <v>2.4971623155505109</v>
      </c>
      <c r="O35" s="119">
        <v>706</v>
      </c>
      <c r="P35" s="120">
        <f>100*O35/O38</f>
        <v>34.489496824621398</v>
      </c>
      <c r="Q35" s="121">
        <f t="shared" si="4"/>
        <v>0.93676193509009364</v>
      </c>
    </row>
    <row r="36" spans="1:17" s="104" customFormat="1" x14ac:dyDescent="0.25">
      <c r="A36" s="152"/>
      <c r="B36" s="126" t="s">
        <v>145</v>
      </c>
      <c r="C36" s="119">
        <v>922</v>
      </c>
      <c r="D36" s="120">
        <f>100*C36/C38</f>
        <v>6.565081173454856</v>
      </c>
      <c r="E36" s="121">
        <f t="shared" ref="E36:E67" si="5">100*C36/$C$90</f>
        <v>0.25268442948679298</v>
      </c>
      <c r="F36" s="119">
        <v>432</v>
      </c>
      <c r="G36" s="120">
        <f>100*F36/F38</f>
        <v>8.0297397769516721</v>
      </c>
      <c r="H36" s="121">
        <f t="shared" ref="H36:H67" si="6">100*F36/$F$90</f>
        <v>0.20981975899869348</v>
      </c>
      <c r="I36" s="119">
        <v>490</v>
      </c>
      <c r="J36" s="120">
        <f>100*I36/I38</f>
        <v>5.6555863342566948</v>
      </c>
      <c r="K36" s="121">
        <f t="shared" si="2"/>
        <v>0.30819354554660328</v>
      </c>
      <c r="L36" s="119">
        <v>275</v>
      </c>
      <c r="M36" s="120">
        <f>100*L36/L38</f>
        <v>3.8348905313066517</v>
      </c>
      <c r="N36" s="121">
        <f t="shared" si="3"/>
        <v>0.19387906176634401</v>
      </c>
      <c r="O36" s="119">
        <v>230</v>
      </c>
      <c r="P36" s="120">
        <f>100*O36/O38</f>
        <v>11.235955056179776</v>
      </c>
      <c r="Q36" s="121">
        <f t="shared" si="4"/>
        <v>0.30517740095003054</v>
      </c>
    </row>
    <row r="37" spans="1:17" s="104" customFormat="1" x14ac:dyDescent="0.25">
      <c r="A37" s="152"/>
      <c r="B37" s="126" t="s">
        <v>1</v>
      </c>
      <c r="C37" s="119">
        <f>C38-C34-C35-C36</f>
        <v>231</v>
      </c>
      <c r="D37" s="120">
        <f>100*C37/C38</f>
        <v>1.6448305326117916</v>
      </c>
      <c r="E37" s="121">
        <f t="shared" si="5"/>
        <v>6.3308137973372217E-2</v>
      </c>
      <c r="F37" s="119">
        <f>F38-F34-F35-F36</f>
        <v>116</v>
      </c>
      <c r="G37" s="120">
        <f>100*F37/F38</f>
        <v>2.1561338289962824</v>
      </c>
      <c r="H37" s="121">
        <f t="shared" si="6"/>
        <v>5.6340490842241769E-2</v>
      </c>
      <c r="I37" s="119">
        <v>115</v>
      </c>
      <c r="J37" s="120">
        <f>100*I37/I38</f>
        <v>1.3273314866112651</v>
      </c>
      <c r="K37" s="121">
        <f t="shared" si="2"/>
        <v>7.2331138240529336E-2</v>
      </c>
      <c r="L37" s="119">
        <f>L38-L34-L35-L36</f>
        <v>95</v>
      </c>
      <c r="M37" s="120">
        <f>100*L37/L38</f>
        <v>1.3247803653604797</v>
      </c>
      <c r="N37" s="121">
        <f t="shared" si="3"/>
        <v>6.6976403155646111E-2</v>
      </c>
      <c r="O37" s="119">
        <f>O38-O34-O35-O36</f>
        <v>42</v>
      </c>
      <c r="P37" s="120">
        <f>100*O37/O38</f>
        <v>2.0517830972154374</v>
      </c>
      <c r="Q37" s="121">
        <f t="shared" si="4"/>
        <v>5.5728047130005572E-2</v>
      </c>
    </row>
    <row r="38" spans="1:17" s="104" customFormat="1" x14ac:dyDescent="0.25">
      <c r="A38" s="153"/>
      <c r="B38" s="127" t="s">
        <v>129</v>
      </c>
      <c r="C38" s="124">
        <v>14044</v>
      </c>
      <c r="D38" s="122">
        <f>100*C38/C38</f>
        <v>100</v>
      </c>
      <c r="E38" s="123">
        <f t="shared" si="5"/>
        <v>3.8489155398183521</v>
      </c>
      <c r="F38" s="124">
        <v>5380</v>
      </c>
      <c r="G38" s="122">
        <f>100*F38/F38</f>
        <v>100</v>
      </c>
      <c r="H38" s="123">
        <f t="shared" si="6"/>
        <v>2.6130331097522475</v>
      </c>
      <c r="I38" s="124">
        <v>8664</v>
      </c>
      <c r="J38" s="122">
        <f>100*I38/I38</f>
        <v>100</v>
      </c>
      <c r="K38" s="123">
        <f t="shared" si="2"/>
        <v>5.4493650583995317</v>
      </c>
      <c r="L38" s="124">
        <v>7171</v>
      </c>
      <c r="M38" s="122">
        <f>100*L38/L38</f>
        <v>100</v>
      </c>
      <c r="N38" s="123">
        <f t="shared" si="3"/>
        <v>5.0556609160961923</v>
      </c>
      <c r="O38" s="124">
        <v>2047</v>
      </c>
      <c r="P38" s="122">
        <f>100*O38/O38</f>
        <v>100</v>
      </c>
      <c r="Q38" s="123">
        <f t="shared" si="4"/>
        <v>2.7160788684552717</v>
      </c>
    </row>
    <row r="39" spans="1:17" s="104" customFormat="1" x14ac:dyDescent="0.25">
      <c r="A39" s="151" t="s">
        <v>8</v>
      </c>
      <c r="B39" s="125" t="s">
        <v>2</v>
      </c>
      <c r="C39" s="110">
        <v>8910</v>
      </c>
      <c r="D39" s="111">
        <f>100*C39/C43</f>
        <v>63.470579854680153</v>
      </c>
      <c r="E39" s="112">
        <f t="shared" si="5"/>
        <v>2.4418853218300711</v>
      </c>
      <c r="F39" s="110">
        <v>1488</v>
      </c>
      <c r="G39" s="111">
        <f>100*F39/F43</f>
        <v>69.793621013133205</v>
      </c>
      <c r="H39" s="112">
        <f t="shared" si="6"/>
        <v>0.72271250321772196</v>
      </c>
      <c r="I39" s="110">
        <v>7422</v>
      </c>
      <c r="J39" s="111">
        <f>100*I39/I43</f>
        <v>62.338316815051236</v>
      </c>
      <c r="K39" s="112">
        <f t="shared" si="2"/>
        <v>4.6681887654018155</v>
      </c>
      <c r="L39" s="110">
        <v>4423</v>
      </c>
      <c r="M39" s="111">
        <f>100*L39/L43</f>
        <v>68.926289543400344</v>
      </c>
      <c r="N39" s="112">
        <f t="shared" si="3"/>
        <v>3.118280327972871</v>
      </c>
      <c r="O39" s="110">
        <v>1332</v>
      </c>
      <c r="P39" s="111">
        <f>100*O39/O43</f>
        <v>56.369022429115532</v>
      </c>
      <c r="Q39" s="112">
        <f t="shared" si="4"/>
        <v>1.7673752089801766</v>
      </c>
    </row>
    <row r="40" spans="1:17" s="104" customFormat="1" x14ac:dyDescent="0.25">
      <c r="A40" s="152"/>
      <c r="B40" s="126" t="s">
        <v>146</v>
      </c>
      <c r="C40" s="119">
        <v>4469</v>
      </c>
      <c r="D40" s="120">
        <f>100*C40/C43</f>
        <v>31.835019233509048</v>
      </c>
      <c r="E40" s="121">
        <f t="shared" si="5"/>
        <v>1.2247795177619065</v>
      </c>
      <c r="F40" s="119">
        <v>532</v>
      </c>
      <c r="G40" s="120">
        <f>100*F40/F43</f>
        <v>24.953095684803003</v>
      </c>
      <c r="H40" s="121">
        <f t="shared" si="6"/>
        <v>0.25838914765579846</v>
      </c>
      <c r="I40" s="119">
        <v>3937</v>
      </c>
      <c r="J40" s="120">
        <f>100*I40/I43</f>
        <v>33.067360994456578</v>
      </c>
      <c r="K40" s="121">
        <f t="shared" si="2"/>
        <v>2.4762407935040347</v>
      </c>
      <c r="L40" s="119">
        <v>1782</v>
      </c>
      <c r="M40" s="120">
        <f>100*L40/L43</f>
        <v>27.769985974754558</v>
      </c>
      <c r="N40" s="121">
        <f t="shared" si="3"/>
        <v>1.2563363202459092</v>
      </c>
      <c r="O40" s="119">
        <v>885</v>
      </c>
      <c r="P40" s="120">
        <f>100*O40/O43</f>
        <v>37.452391028353787</v>
      </c>
      <c r="Q40" s="121">
        <f t="shared" si="4"/>
        <v>1.1742695645251173</v>
      </c>
    </row>
    <row r="41" spans="1:17" s="104" customFormat="1" x14ac:dyDescent="0.25">
      <c r="A41" s="152"/>
      <c r="B41" s="126" t="s">
        <v>147</v>
      </c>
      <c r="C41" s="119">
        <v>494</v>
      </c>
      <c r="D41" s="120">
        <f>100*C41/C43</f>
        <v>3.5190198033907962</v>
      </c>
      <c r="E41" s="121">
        <f t="shared" si="5"/>
        <v>0.13538623445387823</v>
      </c>
      <c r="F41" s="119">
        <v>63</v>
      </c>
      <c r="G41" s="120">
        <f>100*F41/F43</f>
        <v>2.9549718574108819</v>
      </c>
      <c r="H41" s="121">
        <f t="shared" si="6"/>
        <v>3.0598714853976132E-2</v>
      </c>
      <c r="I41" s="119">
        <v>431</v>
      </c>
      <c r="J41" s="120">
        <f>100*I41/I43</f>
        <v>3.6200235175541744</v>
      </c>
      <c r="K41" s="121">
        <f t="shared" si="2"/>
        <v>0.27108452679711431</v>
      </c>
      <c r="L41" s="119">
        <v>153</v>
      </c>
      <c r="M41" s="120">
        <f>100*L41/L43</f>
        <v>2.3842917251051894</v>
      </c>
      <c r="N41" s="121">
        <f t="shared" si="3"/>
        <v>0.10786725981909322</v>
      </c>
      <c r="O41" s="119">
        <v>112</v>
      </c>
      <c r="P41" s="120">
        <f>100*O41/O43</f>
        <v>4.7397376216673717</v>
      </c>
      <c r="Q41" s="121">
        <f t="shared" si="4"/>
        <v>0.14860812568001486</v>
      </c>
    </row>
    <row r="42" spans="1:17" s="104" customFormat="1" x14ac:dyDescent="0.25">
      <c r="A42" s="152"/>
      <c r="B42" s="126" t="s">
        <v>1</v>
      </c>
      <c r="C42" s="119">
        <f>C43-C39-C40-C41</f>
        <v>165</v>
      </c>
      <c r="D42" s="120">
        <f>100*C42/C43</f>
        <v>1.1753811084200028</v>
      </c>
      <c r="E42" s="121">
        <f t="shared" si="5"/>
        <v>4.5220098552408723E-2</v>
      </c>
      <c r="F42" s="119">
        <f>F43-F39-F40-F41</f>
        <v>49</v>
      </c>
      <c r="G42" s="120">
        <f>100*F42/F43</f>
        <v>2.2983114446529083</v>
      </c>
      <c r="H42" s="121">
        <f t="shared" si="6"/>
        <v>2.3799000441981438E-2</v>
      </c>
      <c r="I42" s="119">
        <v>116</v>
      </c>
      <c r="J42" s="120">
        <f>100*I42/I43</f>
        <v>0.97429867293801442</v>
      </c>
      <c r="K42" s="121">
        <f t="shared" si="2"/>
        <v>7.2960104660012196E-2</v>
      </c>
      <c r="L42" s="119">
        <f>L43-L39-L40-L41</f>
        <v>59</v>
      </c>
      <c r="M42" s="120">
        <f>100*L42/L43</f>
        <v>0.91943275673990965</v>
      </c>
      <c r="N42" s="121">
        <f t="shared" si="3"/>
        <v>4.1595871433506529E-2</v>
      </c>
      <c r="O42" s="119">
        <f>O43-O39-O40-O41</f>
        <v>34</v>
      </c>
      <c r="P42" s="120">
        <f>100*O42/O43</f>
        <v>1.4388489208633093</v>
      </c>
      <c r="Q42" s="121">
        <f t="shared" si="4"/>
        <v>4.5113181010004513E-2</v>
      </c>
    </row>
    <row r="43" spans="1:17" s="104" customFormat="1" x14ac:dyDescent="0.25">
      <c r="A43" s="153"/>
      <c r="B43" s="127" t="s">
        <v>129</v>
      </c>
      <c r="C43" s="124">
        <v>14038</v>
      </c>
      <c r="D43" s="122">
        <f>100*C43/C43</f>
        <v>100</v>
      </c>
      <c r="E43" s="123">
        <f t="shared" si="5"/>
        <v>3.8472711725982647</v>
      </c>
      <c r="F43" s="124">
        <v>2132</v>
      </c>
      <c r="G43" s="122">
        <f>100*F43/F43</f>
        <v>100</v>
      </c>
      <c r="H43" s="123">
        <f t="shared" si="6"/>
        <v>1.035499366169478</v>
      </c>
      <c r="I43" s="124">
        <v>11906</v>
      </c>
      <c r="J43" s="122">
        <f>100*I43/I43</f>
        <v>100</v>
      </c>
      <c r="K43" s="123">
        <f t="shared" si="2"/>
        <v>7.4884741903629761</v>
      </c>
      <c r="L43" s="124">
        <v>6417</v>
      </c>
      <c r="M43" s="122">
        <f>100*L43/L43</f>
        <v>100</v>
      </c>
      <c r="N43" s="123">
        <f t="shared" si="3"/>
        <v>4.5240797794713803</v>
      </c>
      <c r="O43" s="124">
        <v>2363</v>
      </c>
      <c r="P43" s="122">
        <f>100*O43/O43</f>
        <v>100</v>
      </c>
      <c r="Q43" s="123">
        <f t="shared" si="4"/>
        <v>3.1353660801953134</v>
      </c>
    </row>
    <row r="44" spans="1:17" s="104" customFormat="1" ht="15" customHeight="1" x14ac:dyDescent="0.25">
      <c r="A44" s="151" t="s">
        <v>134</v>
      </c>
      <c r="B44" s="125" t="s">
        <v>24</v>
      </c>
      <c r="C44" s="110">
        <v>7384</v>
      </c>
      <c r="D44" s="111">
        <f>100*C44/C48</f>
        <v>60.514669726274384</v>
      </c>
      <c r="E44" s="112">
        <f t="shared" si="5"/>
        <v>2.0236679255211274</v>
      </c>
      <c r="F44" s="110">
        <v>5054</v>
      </c>
      <c r="G44" s="111">
        <f>100*F44/F48</f>
        <v>63.428714859437754</v>
      </c>
      <c r="H44" s="112">
        <f t="shared" si="6"/>
        <v>2.4546969027300851</v>
      </c>
      <c r="I44" s="110">
        <v>2330</v>
      </c>
      <c r="J44" s="111">
        <f>100*I44/I48</f>
        <v>55.030703826169109</v>
      </c>
      <c r="K44" s="112">
        <f t="shared" si="2"/>
        <v>1.4654917573950728</v>
      </c>
      <c r="L44" s="110">
        <v>2921</v>
      </c>
      <c r="M44" s="111">
        <f>100*L44/L48</f>
        <v>59.430315361139371</v>
      </c>
      <c r="N44" s="112">
        <f t="shared" si="3"/>
        <v>2.0593481433436032</v>
      </c>
      <c r="O44" s="110">
        <v>1532</v>
      </c>
      <c r="P44" s="111">
        <f>100*O44/O48</f>
        <v>61.18210862619808</v>
      </c>
      <c r="Q44" s="112">
        <f t="shared" si="4"/>
        <v>2.0327468619802032</v>
      </c>
    </row>
    <row r="45" spans="1:17" s="104" customFormat="1" x14ac:dyDescent="0.25">
      <c r="A45" s="152"/>
      <c r="B45" s="126" t="s">
        <v>19</v>
      </c>
      <c r="C45" s="119">
        <v>3910</v>
      </c>
      <c r="D45" s="120">
        <f>100*C45/C48</f>
        <v>32.043927225045074</v>
      </c>
      <c r="E45" s="121">
        <f t="shared" si="5"/>
        <v>1.0715793050904128</v>
      </c>
      <c r="F45" s="119">
        <v>2297</v>
      </c>
      <c r="G45" s="120">
        <f>100*F45/F48</f>
        <v>28.82781124497992</v>
      </c>
      <c r="H45" s="121">
        <f t="shared" si="6"/>
        <v>1.1156388574537013</v>
      </c>
      <c r="I45" s="119">
        <v>1613</v>
      </c>
      <c r="J45" s="120">
        <f>100*I45/I48</f>
        <v>38.096362777515353</v>
      </c>
      <c r="K45" s="121">
        <f t="shared" si="2"/>
        <v>1.0145228346258592</v>
      </c>
      <c r="L45" s="119">
        <v>1636</v>
      </c>
      <c r="M45" s="120">
        <f>100*L45/L48</f>
        <v>33.285859613428279</v>
      </c>
      <c r="N45" s="121">
        <f t="shared" si="3"/>
        <v>1.1534041638172319</v>
      </c>
      <c r="O45" s="119">
        <v>789</v>
      </c>
      <c r="P45" s="120">
        <f>100*O45/O48</f>
        <v>31.509584664536742</v>
      </c>
      <c r="Q45" s="121">
        <f t="shared" si="4"/>
        <v>1.0468911710851048</v>
      </c>
    </row>
    <row r="46" spans="1:17" s="104" customFormat="1" x14ac:dyDescent="0.25">
      <c r="A46" s="152"/>
      <c r="B46" s="126" t="s">
        <v>148</v>
      </c>
      <c r="C46" s="119">
        <v>690</v>
      </c>
      <c r="D46" s="120">
        <f>100*C46/C48</f>
        <v>5.6548106867726604</v>
      </c>
      <c r="E46" s="121">
        <f t="shared" si="5"/>
        <v>0.18910223031007284</v>
      </c>
      <c r="F46" s="119">
        <v>475</v>
      </c>
      <c r="G46" s="120">
        <f>100*F46/F48</f>
        <v>5.9613453815261046</v>
      </c>
      <c r="H46" s="121">
        <f t="shared" si="6"/>
        <v>0.23070459612124863</v>
      </c>
      <c r="I46" s="119">
        <v>215</v>
      </c>
      <c r="J46" s="120">
        <f>100*I46/I48</f>
        <v>5.0779404818138874</v>
      </c>
      <c r="K46" s="121">
        <f t="shared" si="2"/>
        <v>0.13522778018881573</v>
      </c>
      <c r="L46" s="119">
        <v>282</v>
      </c>
      <c r="M46" s="120">
        <f>100*L46/L48</f>
        <v>5.7375381485249237</v>
      </c>
      <c r="N46" s="121">
        <f t="shared" si="3"/>
        <v>0.19881416515676004</v>
      </c>
      <c r="O46" s="119">
        <v>136</v>
      </c>
      <c r="P46" s="120">
        <f>100*O46/O48</f>
        <v>5.4313099041533546</v>
      </c>
      <c r="Q46" s="121">
        <f t="shared" si="4"/>
        <v>0.18045272404001805</v>
      </c>
    </row>
    <row r="47" spans="1:17" s="104" customFormat="1" x14ac:dyDescent="0.25">
      <c r="A47" s="152"/>
      <c r="B47" s="126" t="s">
        <v>1</v>
      </c>
      <c r="C47" s="119">
        <f>C48-C44-C45-C46</f>
        <v>218</v>
      </c>
      <c r="D47" s="120">
        <f>100*C47/C48</f>
        <v>1.7865923619078841</v>
      </c>
      <c r="E47" s="121">
        <f t="shared" si="5"/>
        <v>5.9745342329849099E-2</v>
      </c>
      <c r="F47" s="119">
        <f>F48-F44-F45-F46</f>
        <v>142</v>
      </c>
      <c r="G47" s="120">
        <f>100*F47/F48</f>
        <v>1.7821285140562249</v>
      </c>
      <c r="H47" s="121">
        <f t="shared" si="6"/>
        <v>6.8968531893089061E-2</v>
      </c>
      <c r="I47" s="119">
        <v>76</v>
      </c>
      <c r="J47" s="120">
        <f>100*I47/I48</f>
        <v>1.7949929145016532</v>
      </c>
      <c r="K47" s="121">
        <f t="shared" si="2"/>
        <v>4.7801447880697651E-2</v>
      </c>
      <c r="L47" s="119">
        <f>L48-L44-L45-L46</f>
        <v>76</v>
      </c>
      <c r="M47" s="120">
        <f>100*L47/L48</f>
        <v>1.5462868769074263</v>
      </c>
      <c r="N47" s="121">
        <f t="shared" si="3"/>
        <v>5.358112252451689E-2</v>
      </c>
      <c r="O47" s="119">
        <f>O48-O44-O45-O46</f>
        <v>47</v>
      </c>
      <c r="P47" s="120">
        <f>100*O47/O48</f>
        <v>1.8769968051118211</v>
      </c>
      <c r="Q47" s="121">
        <f t="shared" si="4"/>
        <v>6.2362338455006237E-2</v>
      </c>
    </row>
    <row r="48" spans="1:17" s="104" customFormat="1" x14ac:dyDescent="0.25">
      <c r="A48" s="153"/>
      <c r="B48" s="127" t="s">
        <v>129</v>
      </c>
      <c r="C48" s="124">
        <v>12202</v>
      </c>
      <c r="D48" s="122">
        <f>100*C48/C48</f>
        <v>100</v>
      </c>
      <c r="E48" s="123">
        <f t="shared" si="5"/>
        <v>3.3440948032514619</v>
      </c>
      <c r="F48" s="124">
        <v>7968</v>
      </c>
      <c r="G48" s="122">
        <f>100*F48/F48</f>
        <v>100</v>
      </c>
      <c r="H48" s="123">
        <f t="shared" si="6"/>
        <v>3.8700088881981243</v>
      </c>
      <c r="I48" s="124">
        <v>4234</v>
      </c>
      <c r="J48" s="122">
        <f>100*I48/I48</f>
        <v>100</v>
      </c>
      <c r="K48" s="123">
        <f t="shared" si="2"/>
        <v>2.6630438200904454</v>
      </c>
      <c r="L48" s="124">
        <v>4915</v>
      </c>
      <c r="M48" s="122">
        <f>100*L48/L48</f>
        <v>100</v>
      </c>
      <c r="N48" s="123">
        <f t="shared" si="3"/>
        <v>3.465147594842112</v>
      </c>
      <c r="O48" s="124">
        <v>2504</v>
      </c>
      <c r="P48" s="122">
        <f>100*O48/O48</f>
        <v>100</v>
      </c>
      <c r="Q48" s="123">
        <f t="shared" si="4"/>
        <v>3.3224530955603324</v>
      </c>
    </row>
    <row r="49" spans="1:17" s="104" customFormat="1" ht="15" customHeight="1" x14ac:dyDescent="0.25">
      <c r="A49" s="151" t="s">
        <v>135</v>
      </c>
      <c r="B49" s="125" t="s">
        <v>39</v>
      </c>
      <c r="C49" s="110">
        <v>5369</v>
      </c>
      <c r="D49" s="111">
        <f>100*C49/C53</f>
        <v>50.14944890715487</v>
      </c>
      <c r="E49" s="112">
        <f t="shared" si="5"/>
        <v>1.4714346007750452</v>
      </c>
      <c r="F49" s="110">
        <v>3288</v>
      </c>
      <c r="G49" s="111">
        <f>100*F49/F53</f>
        <v>51.191032227930876</v>
      </c>
      <c r="H49" s="112">
        <f t="shared" si="6"/>
        <v>1.5969614990456116</v>
      </c>
      <c r="I49" s="110">
        <v>2081</v>
      </c>
      <c r="J49" s="111">
        <f>100*I49/I53</f>
        <v>48.587438711183751</v>
      </c>
      <c r="K49" s="112">
        <f t="shared" si="2"/>
        <v>1.3088791189438396</v>
      </c>
      <c r="L49" s="110">
        <v>1641</v>
      </c>
      <c r="M49" s="111">
        <f>100*L49/L53</f>
        <v>45.181718061674012</v>
      </c>
      <c r="N49" s="112">
        <f t="shared" si="3"/>
        <v>1.1569292376675291</v>
      </c>
      <c r="O49" s="110">
        <v>1262</v>
      </c>
      <c r="P49" s="111">
        <f>100*O49/O53</f>
        <v>52.300041442188146</v>
      </c>
      <c r="Q49" s="112">
        <f t="shared" si="4"/>
        <v>1.6744951304301674</v>
      </c>
    </row>
    <row r="50" spans="1:17" s="104" customFormat="1" x14ac:dyDescent="0.25">
      <c r="A50" s="152"/>
      <c r="B50" s="126" t="s">
        <v>19</v>
      </c>
      <c r="C50" s="119">
        <v>2931</v>
      </c>
      <c r="D50" s="120">
        <f>100*C50/C53</f>
        <v>27.377171679432095</v>
      </c>
      <c r="E50" s="121">
        <f t="shared" si="5"/>
        <v>0.80327338701278772</v>
      </c>
      <c r="F50" s="119">
        <v>1606</v>
      </c>
      <c r="G50" s="120">
        <f>100*F50/F53</f>
        <v>25.003892262182781</v>
      </c>
      <c r="H50" s="121">
        <f t="shared" si="6"/>
        <v>0.78002438183310585</v>
      </c>
      <c r="I50" s="119">
        <v>1325</v>
      </c>
      <c r="J50" s="120">
        <f>100*I50/I53</f>
        <v>30.936259631099695</v>
      </c>
      <c r="K50" s="121">
        <f t="shared" si="2"/>
        <v>0.8333805058147945</v>
      </c>
      <c r="L50" s="119">
        <v>1097</v>
      </c>
      <c r="M50" s="120">
        <f>100*L50/L53</f>
        <v>30.203744493392069</v>
      </c>
      <c r="N50" s="121">
        <f t="shared" si="3"/>
        <v>0.77340120275519775</v>
      </c>
      <c r="O50" s="119">
        <v>637</v>
      </c>
      <c r="P50" s="120">
        <f>100*O50/O53</f>
        <v>26.398673849979279</v>
      </c>
      <c r="Q50" s="121">
        <f t="shared" si="4"/>
        <v>0.84520871480508453</v>
      </c>
    </row>
    <row r="51" spans="1:17" s="104" customFormat="1" x14ac:dyDescent="0.25">
      <c r="A51" s="152"/>
      <c r="B51" s="126" t="s">
        <v>130</v>
      </c>
      <c r="C51" s="119">
        <v>2148</v>
      </c>
      <c r="D51" s="120">
        <f>100*C51/C53</f>
        <v>20.063515785540819</v>
      </c>
      <c r="E51" s="121">
        <f t="shared" si="5"/>
        <v>0.58868346479135725</v>
      </c>
      <c r="F51" s="119">
        <v>1370</v>
      </c>
      <c r="G51" s="120">
        <f>100*F51/F53</f>
        <v>21.329596761637863</v>
      </c>
      <c r="H51" s="121">
        <f t="shared" si="6"/>
        <v>0.66540062460233818</v>
      </c>
      <c r="I51" s="119">
        <v>778</v>
      </c>
      <c r="J51" s="120">
        <f>100*I51/I53</f>
        <v>18.164837730562688</v>
      </c>
      <c r="K51" s="121">
        <f t="shared" si="2"/>
        <v>0.48933587435766807</v>
      </c>
      <c r="L51" s="119">
        <v>817</v>
      </c>
      <c r="M51" s="120">
        <f>100*L51/L53</f>
        <v>22.494493392070485</v>
      </c>
      <c r="N51" s="121">
        <f t="shared" si="3"/>
        <v>0.57599706713855658</v>
      </c>
      <c r="O51" s="119">
        <v>459</v>
      </c>
      <c r="P51" s="120">
        <f>100*O51/O53</f>
        <v>19.021964359718194</v>
      </c>
      <c r="Q51" s="121">
        <f t="shared" si="4"/>
        <v>0.60902794363506085</v>
      </c>
    </row>
    <row r="52" spans="1:17" s="104" customFormat="1" x14ac:dyDescent="0.25">
      <c r="A52" s="152"/>
      <c r="B52" s="126" t="s">
        <v>1</v>
      </c>
      <c r="C52" s="119">
        <f>C53-C49-C50-C51</f>
        <v>258</v>
      </c>
      <c r="D52" s="120">
        <f>100*C52/C53</f>
        <v>2.409863627872221</v>
      </c>
      <c r="E52" s="121">
        <f t="shared" si="5"/>
        <v>7.0707790463766365E-2</v>
      </c>
      <c r="F52" s="119">
        <f>F53-F49-F50-F51</f>
        <v>159</v>
      </c>
      <c r="G52" s="120">
        <f>100*F52/F53</f>
        <v>2.4754787482484821</v>
      </c>
      <c r="H52" s="121">
        <f t="shared" si="6"/>
        <v>7.7225327964796905E-2</v>
      </c>
      <c r="I52" s="119">
        <v>99</v>
      </c>
      <c r="J52" s="120">
        <f>100*I52/I53</f>
        <v>2.3114639271538642</v>
      </c>
      <c r="K52" s="121">
        <f t="shared" si="2"/>
        <v>6.2267675528803516E-2</v>
      </c>
      <c r="L52" s="119">
        <f>L53-L49-L50-L51</f>
        <v>77</v>
      </c>
      <c r="M52" s="120">
        <f>100*L52/L53</f>
        <v>2.1200440528634363</v>
      </c>
      <c r="N52" s="121">
        <f t="shared" si="3"/>
        <v>5.428613729457632E-2</v>
      </c>
      <c r="O52" s="119">
        <f>O53-O49-O50-O51</f>
        <v>55</v>
      </c>
      <c r="P52" s="120">
        <f>100*O52/O53</f>
        <v>2.2793203481143802</v>
      </c>
      <c r="Q52" s="121">
        <f t="shared" si="4"/>
        <v>7.2977204575007296E-2</v>
      </c>
    </row>
    <row r="53" spans="1:17" s="104" customFormat="1" x14ac:dyDescent="0.25">
      <c r="A53" s="153"/>
      <c r="B53" s="127" t="s">
        <v>129</v>
      </c>
      <c r="C53" s="124">
        <v>10706</v>
      </c>
      <c r="D53" s="122">
        <f>100*C53/C53</f>
        <v>100</v>
      </c>
      <c r="E53" s="123">
        <f t="shared" si="5"/>
        <v>2.9340992430429562</v>
      </c>
      <c r="F53" s="124">
        <v>6423</v>
      </c>
      <c r="G53" s="122">
        <f>100*F53/F53</f>
        <v>100</v>
      </c>
      <c r="H53" s="123">
        <f t="shared" si="6"/>
        <v>3.1196118334458522</v>
      </c>
      <c r="I53" s="124">
        <v>4283</v>
      </c>
      <c r="J53" s="122">
        <f>100*I53/I53</f>
        <v>100</v>
      </c>
      <c r="K53" s="123">
        <f t="shared" si="2"/>
        <v>2.6938631746451058</v>
      </c>
      <c r="L53" s="124">
        <v>3632</v>
      </c>
      <c r="M53" s="122">
        <f>100*L53/L53</f>
        <v>100</v>
      </c>
      <c r="N53" s="123">
        <f t="shared" si="3"/>
        <v>2.5606136448558598</v>
      </c>
      <c r="O53" s="124">
        <v>2413</v>
      </c>
      <c r="P53" s="122">
        <f>100*O53/O53</f>
        <v>100</v>
      </c>
      <c r="Q53" s="123">
        <f t="shared" si="4"/>
        <v>3.2017089934453202</v>
      </c>
    </row>
    <row r="54" spans="1:17" s="104" customFormat="1" ht="15" customHeight="1" x14ac:dyDescent="0.25">
      <c r="A54" s="151" t="s">
        <v>136</v>
      </c>
      <c r="B54" s="125" t="s">
        <v>10</v>
      </c>
      <c r="C54" s="110">
        <v>5700</v>
      </c>
      <c r="D54" s="111">
        <f>100*C54/C58</f>
        <v>62.602965403624381</v>
      </c>
      <c r="E54" s="112">
        <f t="shared" si="5"/>
        <v>1.5621488590832104</v>
      </c>
      <c r="F54" s="110">
        <v>3004</v>
      </c>
      <c r="G54" s="111">
        <f>100*F54/F58</f>
        <v>60.723670911663632</v>
      </c>
      <c r="H54" s="112">
        <f t="shared" si="6"/>
        <v>1.4590244352594335</v>
      </c>
      <c r="I54" s="110">
        <v>2696</v>
      </c>
      <c r="J54" s="111">
        <f>100*I54/I58</f>
        <v>64.838864838864836</v>
      </c>
      <c r="K54" s="112">
        <f t="shared" si="2"/>
        <v>1.6956934669258008</v>
      </c>
      <c r="L54" s="110">
        <v>1663</v>
      </c>
      <c r="M54" s="111">
        <f>100*L54/L58</f>
        <v>64.783794312426963</v>
      </c>
      <c r="N54" s="112">
        <f t="shared" si="3"/>
        <v>1.1724395626088366</v>
      </c>
      <c r="O54" s="110">
        <v>1444</v>
      </c>
      <c r="P54" s="111">
        <f>100*O54/O58</f>
        <v>61.551577152600167</v>
      </c>
      <c r="Q54" s="112">
        <f t="shared" si="4"/>
        <v>1.9159833346601916</v>
      </c>
    </row>
    <row r="55" spans="1:17" s="104" customFormat="1" x14ac:dyDescent="0.25">
      <c r="A55" s="152"/>
      <c r="B55" s="126" t="s">
        <v>39</v>
      </c>
      <c r="C55" s="119">
        <v>2274</v>
      </c>
      <c r="D55" s="120">
        <f>100*C55/C58</f>
        <v>24.975288303130149</v>
      </c>
      <c r="E55" s="121">
        <f t="shared" si="5"/>
        <v>0.62321517641319657</v>
      </c>
      <c r="F55" s="119">
        <v>1356</v>
      </c>
      <c r="G55" s="120">
        <f>100*F55/F58</f>
        <v>27.41055184960582</v>
      </c>
      <c r="H55" s="121">
        <f t="shared" si="6"/>
        <v>0.65860091019034339</v>
      </c>
      <c r="I55" s="119">
        <v>918</v>
      </c>
      <c r="J55" s="120">
        <f>100*I55/I58</f>
        <v>22.077922077922079</v>
      </c>
      <c r="K55" s="121">
        <f t="shared" si="2"/>
        <v>0.57739117308526899</v>
      </c>
      <c r="L55" s="119">
        <v>577</v>
      </c>
      <c r="M55" s="120">
        <f>100*L55/L58</f>
        <v>22.477600311647837</v>
      </c>
      <c r="N55" s="121">
        <f t="shared" si="3"/>
        <v>0.40679352232429267</v>
      </c>
      <c r="O55" s="119">
        <v>628</v>
      </c>
      <c r="P55" s="120">
        <f>100*O55/O58</f>
        <v>26.768968456947995</v>
      </c>
      <c r="Q55" s="121">
        <f t="shared" si="4"/>
        <v>0.83326699042008334</v>
      </c>
    </row>
    <row r="56" spans="1:17" s="104" customFormat="1" x14ac:dyDescent="0.25">
      <c r="A56" s="152"/>
      <c r="B56" s="126" t="s">
        <v>149</v>
      </c>
      <c r="C56" s="119">
        <v>1044</v>
      </c>
      <c r="D56" s="120">
        <f>100*C56/C58</f>
        <v>11.466227347611202</v>
      </c>
      <c r="E56" s="121">
        <f t="shared" si="5"/>
        <v>0.28611989629524065</v>
      </c>
      <c r="F56" s="119">
        <v>533</v>
      </c>
      <c r="G56" s="120">
        <f>100*F56/F58</f>
        <v>10.774206589852437</v>
      </c>
      <c r="H56" s="121">
        <f t="shared" si="6"/>
        <v>0.2588748415423695</v>
      </c>
      <c r="I56" s="119">
        <v>511</v>
      </c>
      <c r="J56" s="120">
        <f>100*I56/I58</f>
        <v>12.289562289562289</v>
      </c>
      <c r="K56" s="121">
        <f t="shared" si="2"/>
        <v>0.32140184035574343</v>
      </c>
      <c r="L56" s="119">
        <v>309</v>
      </c>
      <c r="M56" s="120">
        <f>100*L56/L58</f>
        <v>12.037397740553175</v>
      </c>
      <c r="N56" s="121">
        <f t="shared" si="3"/>
        <v>0.21784956394836472</v>
      </c>
      <c r="O56" s="119">
        <v>246</v>
      </c>
      <c r="P56" s="120">
        <f>100*O56/O58</f>
        <v>10.485933503836318</v>
      </c>
      <c r="Q56" s="121">
        <f t="shared" si="4"/>
        <v>0.32640713319003262</v>
      </c>
    </row>
    <row r="57" spans="1:17" s="104" customFormat="1" x14ac:dyDescent="0.25">
      <c r="A57" s="152"/>
      <c r="B57" s="126" t="s">
        <v>1</v>
      </c>
      <c r="C57" s="119">
        <f>C58-C54-C55-C56</f>
        <v>87</v>
      </c>
      <c r="D57" s="120">
        <f>100*C57/C58</f>
        <v>0.95551894563426687</v>
      </c>
      <c r="E57" s="121">
        <f t="shared" si="5"/>
        <v>2.3843324691270054E-2</v>
      </c>
      <c r="F57" s="119">
        <f>F58-F54-F55-F56</f>
        <v>54</v>
      </c>
      <c r="G57" s="120">
        <f>100*F57/F58</f>
        <v>1.0915706488781078</v>
      </c>
      <c r="H57" s="121">
        <f t="shared" si="6"/>
        <v>2.6227469874836686E-2</v>
      </c>
      <c r="I57" s="119">
        <v>33</v>
      </c>
      <c r="J57" s="120">
        <f>100*I57/I58</f>
        <v>0.79365079365079361</v>
      </c>
      <c r="K57" s="121">
        <f t="shared" si="2"/>
        <v>2.0755891842934505E-2</v>
      </c>
      <c r="L57" s="119">
        <f>L58-L54-L55-L56</f>
        <v>18</v>
      </c>
      <c r="M57" s="120">
        <f>100*L57/L58</f>
        <v>0.70120763537202957</v>
      </c>
      <c r="N57" s="121">
        <f t="shared" si="3"/>
        <v>1.2690265861069789E-2</v>
      </c>
      <c r="O57" s="119">
        <f>O58-O54-O55-O56</f>
        <v>28</v>
      </c>
      <c r="P57" s="120">
        <f>100*O57/O58</f>
        <v>1.1935208866155158</v>
      </c>
      <c r="Q57" s="121">
        <f t="shared" si="4"/>
        <v>3.7152031420003714E-2</v>
      </c>
    </row>
    <row r="58" spans="1:17" s="104" customFormat="1" x14ac:dyDescent="0.25">
      <c r="A58" s="153"/>
      <c r="B58" s="127" t="s">
        <v>129</v>
      </c>
      <c r="C58" s="124">
        <v>9105</v>
      </c>
      <c r="D58" s="122">
        <f>100*C58/C58</f>
        <v>100</v>
      </c>
      <c r="E58" s="123">
        <f t="shared" si="5"/>
        <v>2.4953272564829176</v>
      </c>
      <c r="F58" s="124">
        <v>4947</v>
      </c>
      <c r="G58" s="122">
        <f>100*F58/F58</f>
        <v>100</v>
      </c>
      <c r="H58" s="123">
        <f t="shared" si="6"/>
        <v>2.4027276568669831</v>
      </c>
      <c r="I58" s="124">
        <v>4158</v>
      </c>
      <c r="J58" s="122">
        <f>100*I58/I58</f>
        <v>100</v>
      </c>
      <c r="K58" s="123">
        <f t="shared" si="2"/>
        <v>2.6152423722097478</v>
      </c>
      <c r="L58" s="124">
        <v>2567</v>
      </c>
      <c r="M58" s="122">
        <f>100*L58/L58</f>
        <v>100</v>
      </c>
      <c r="N58" s="123">
        <f t="shared" si="3"/>
        <v>1.8097729147425639</v>
      </c>
      <c r="O58" s="124">
        <v>2346</v>
      </c>
      <c r="P58" s="122">
        <f>100*O58/O58</f>
        <v>100</v>
      </c>
      <c r="Q58" s="123">
        <f t="shared" si="4"/>
        <v>3.1128094896903113</v>
      </c>
    </row>
    <row r="59" spans="1:17" s="104" customFormat="1" ht="15" customHeight="1" x14ac:dyDescent="0.25">
      <c r="A59" s="151" t="s">
        <v>27</v>
      </c>
      <c r="B59" s="125" t="s">
        <v>24</v>
      </c>
      <c r="C59" s="110">
        <v>4040</v>
      </c>
      <c r="D59" s="111">
        <f>100*C59/C63</f>
        <v>47.872970731129278</v>
      </c>
      <c r="E59" s="112">
        <f t="shared" si="5"/>
        <v>1.1072072615256439</v>
      </c>
      <c r="F59" s="110">
        <v>3486</v>
      </c>
      <c r="G59" s="111">
        <f>100*F59/F63</f>
        <v>47.884615384615387</v>
      </c>
      <c r="H59" s="112">
        <f t="shared" si="6"/>
        <v>1.6931288885866793</v>
      </c>
      <c r="I59" s="110">
        <v>554</v>
      </c>
      <c r="J59" s="111">
        <f>100*I59/I63</f>
        <v>47.799827437446076</v>
      </c>
      <c r="K59" s="112">
        <f t="shared" si="2"/>
        <v>0.34844739639350653</v>
      </c>
      <c r="L59" s="110">
        <v>1030</v>
      </c>
      <c r="M59" s="111">
        <f>100*L59/L63</f>
        <v>47.663118926422953</v>
      </c>
      <c r="N59" s="112">
        <f t="shared" si="3"/>
        <v>0.72616521316121574</v>
      </c>
      <c r="O59" s="110">
        <v>1134</v>
      </c>
      <c r="P59" s="111">
        <f>100*O59/O63</f>
        <v>46.995441359303769</v>
      </c>
      <c r="Q59" s="112">
        <f t="shared" si="4"/>
        <v>1.5046572725101504</v>
      </c>
    </row>
    <row r="60" spans="1:17" s="104" customFormat="1" x14ac:dyDescent="0.25">
      <c r="A60" s="152"/>
      <c r="B60" s="126" t="s">
        <v>144</v>
      </c>
      <c r="C60" s="119">
        <v>2288</v>
      </c>
      <c r="D60" s="120">
        <f>100*C60/C63</f>
        <v>27.112217087332624</v>
      </c>
      <c r="E60" s="121">
        <f t="shared" si="5"/>
        <v>0.62705203326006764</v>
      </c>
      <c r="F60" s="119">
        <v>1984</v>
      </c>
      <c r="G60" s="120">
        <f>100*F60/F63</f>
        <v>27.252747252747252</v>
      </c>
      <c r="H60" s="121">
        <f t="shared" si="6"/>
        <v>0.96361667095696268</v>
      </c>
      <c r="I60" s="119">
        <v>304</v>
      </c>
      <c r="J60" s="120">
        <f>100*I60/I63</f>
        <v>26.229508196721312</v>
      </c>
      <c r="K60" s="121">
        <f t="shared" si="2"/>
        <v>0.1912057915227906</v>
      </c>
      <c r="L60" s="119">
        <v>611</v>
      </c>
      <c r="M60" s="120">
        <f>100*L60/L63</f>
        <v>28.273947246645072</v>
      </c>
      <c r="N60" s="121">
        <f t="shared" si="3"/>
        <v>0.4307640245063134</v>
      </c>
      <c r="O60" s="119">
        <v>641</v>
      </c>
      <c r="P60" s="120">
        <f>100*O60/O63</f>
        <v>26.564442602569414</v>
      </c>
      <c r="Q60" s="121">
        <f t="shared" si="4"/>
        <v>0.850516147865085</v>
      </c>
    </row>
    <row r="61" spans="1:17" s="104" customFormat="1" x14ac:dyDescent="0.25">
      <c r="A61" s="152"/>
      <c r="B61" s="126" t="s">
        <v>141</v>
      </c>
      <c r="C61" s="119">
        <v>1965</v>
      </c>
      <c r="D61" s="120">
        <f>100*C61/C63</f>
        <v>23.284749377888375</v>
      </c>
      <c r="E61" s="121">
        <f t="shared" si="5"/>
        <v>0.53853026457868569</v>
      </c>
      <c r="F61" s="119">
        <v>1695</v>
      </c>
      <c r="G61" s="120">
        <f>100*F61/F63</f>
        <v>23.282967032967033</v>
      </c>
      <c r="H61" s="121">
        <f t="shared" si="6"/>
        <v>0.82325113773792924</v>
      </c>
      <c r="I61" s="119">
        <v>270</v>
      </c>
      <c r="J61" s="120">
        <f>100*I61/I63</f>
        <v>23.295944779982744</v>
      </c>
      <c r="K61" s="121">
        <f t="shared" si="2"/>
        <v>0.16982093326037323</v>
      </c>
      <c r="L61" s="119">
        <v>469</v>
      </c>
      <c r="M61" s="120">
        <f>100*L61/L63</f>
        <v>21.702915316982878</v>
      </c>
      <c r="N61" s="121">
        <f t="shared" si="3"/>
        <v>0.33065192715787395</v>
      </c>
      <c r="O61" s="119">
        <v>600</v>
      </c>
      <c r="P61" s="120">
        <f>100*O61/O63</f>
        <v>24.865312888520513</v>
      </c>
      <c r="Q61" s="121">
        <f t="shared" si="4"/>
        <v>0.79611495900007956</v>
      </c>
    </row>
    <row r="62" spans="1:17" s="104" customFormat="1" x14ac:dyDescent="0.25">
      <c r="A62" s="152"/>
      <c r="B62" s="126" t="s">
        <v>1</v>
      </c>
      <c r="C62" s="119">
        <f>C63-C59-C60-C61</f>
        <v>146</v>
      </c>
      <c r="D62" s="120">
        <f>100*C62/C63</f>
        <v>1.7300628036497214</v>
      </c>
      <c r="E62" s="121">
        <f t="shared" si="5"/>
        <v>4.0012935688798025E-2</v>
      </c>
      <c r="F62" s="119">
        <f>F63-F59-F60-F61</f>
        <v>115</v>
      </c>
      <c r="G62" s="120">
        <f>100*F62/F63</f>
        <v>1.5796703296703296</v>
      </c>
      <c r="H62" s="121">
        <f t="shared" si="6"/>
        <v>5.5854796955670721E-2</v>
      </c>
      <c r="I62" s="119">
        <v>31</v>
      </c>
      <c r="J62" s="120">
        <f>100*I62/I63</f>
        <v>2.6747195858498705</v>
      </c>
      <c r="K62" s="121">
        <f t="shared" si="2"/>
        <v>1.9497959003968779E-2</v>
      </c>
      <c r="L62" s="119">
        <f>L63-L59-L60-L61</f>
        <v>51</v>
      </c>
      <c r="M62" s="120">
        <f>100*L62/L63</f>
        <v>2.3600185099490978</v>
      </c>
      <c r="N62" s="121">
        <f t="shared" si="3"/>
        <v>3.595575327303107E-2</v>
      </c>
      <c r="O62" s="119">
        <f>O63-O59-O60-O61</f>
        <v>38</v>
      </c>
      <c r="P62" s="120">
        <f>100*O62/O63</f>
        <v>1.5748031496062993</v>
      </c>
      <c r="Q62" s="121">
        <f t="shared" si="4"/>
        <v>5.0420614070005039E-2</v>
      </c>
    </row>
    <row r="63" spans="1:17" s="104" customFormat="1" x14ac:dyDescent="0.25">
      <c r="A63" s="153"/>
      <c r="B63" s="127" t="s">
        <v>129</v>
      </c>
      <c r="C63" s="124">
        <v>8439</v>
      </c>
      <c r="D63" s="122">
        <f>100*C63/C63</f>
        <v>100</v>
      </c>
      <c r="E63" s="123">
        <f t="shared" si="5"/>
        <v>2.3128024950531954</v>
      </c>
      <c r="F63" s="124">
        <v>7280</v>
      </c>
      <c r="G63" s="122">
        <f>100*F63/F63</f>
        <v>100</v>
      </c>
      <c r="H63" s="123">
        <f t="shared" si="6"/>
        <v>3.5358514942372419</v>
      </c>
      <c r="I63" s="124">
        <v>1159</v>
      </c>
      <c r="J63" s="122">
        <f>100*I63/I63</f>
        <v>100</v>
      </c>
      <c r="K63" s="123">
        <f t="shared" si="2"/>
        <v>0.72897208018063919</v>
      </c>
      <c r="L63" s="124">
        <v>2161</v>
      </c>
      <c r="M63" s="122">
        <f>100*L63/L63</f>
        <v>100</v>
      </c>
      <c r="N63" s="123">
        <f t="shared" si="3"/>
        <v>1.5235369180984342</v>
      </c>
      <c r="O63" s="124">
        <v>2413</v>
      </c>
      <c r="P63" s="122">
        <f>100*O63/O63</f>
        <v>100</v>
      </c>
      <c r="Q63" s="123">
        <f t="shared" si="4"/>
        <v>3.2017089934453202</v>
      </c>
    </row>
    <row r="64" spans="1:17" s="104" customFormat="1" ht="15" customHeight="1" x14ac:dyDescent="0.25">
      <c r="A64" s="151" t="s">
        <v>5</v>
      </c>
      <c r="B64" s="125" t="s">
        <v>2</v>
      </c>
      <c r="C64" s="110">
        <v>5213</v>
      </c>
      <c r="D64" s="111">
        <f>100*C64/C68</f>
        <v>62.860243578921981</v>
      </c>
      <c r="E64" s="112">
        <f t="shared" si="5"/>
        <v>1.4286810530527678</v>
      </c>
      <c r="F64" s="110">
        <v>1936</v>
      </c>
      <c r="G64" s="111">
        <f>100*F64/F68</f>
        <v>54.244886522835529</v>
      </c>
      <c r="H64" s="112">
        <f t="shared" si="6"/>
        <v>0.94030336440155227</v>
      </c>
      <c r="I64" s="110">
        <v>3277</v>
      </c>
      <c r="J64" s="111">
        <f>100*I64/I68</f>
        <v>69.369178662150716</v>
      </c>
      <c r="K64" s="112">
        <f t="shared" si="2"/>
        <v>2.0611229566453448</v>
      </c>
      <c r="L64" s="110">
        <v>2689</v>
      </c>
      <c r="M64" s="111">
        <f>100*L64/L68</f>
        <v>68.474662592309656</v>
      </c>
      <c r="N64" s="112">
        <f t="shared" si="3"/>
        <v>1.8957847166898147</v>
      </c>
      <c r="O64" s="110">
        <v>690</v>
      </c>
      <c r="P64" s="111">
        <f>100*O64/O68</f>
        <v>52.954719877206443</v>
      </c>
      <c r="Q64" s="112">
        <f t="shared" si="4"/>
        <v>0.91553220285009151</v>
      </c>
    </row>
    <row r="65" spans="1:17" s="104" customFormat="1" x14ac:dyDescent="0.25">
      <c r="A65" s="152"/>
      <c r="B65" s="126" t="s">
        <v>148</v>
      </c>
      <c r="C65" s="119">
        <v>1973</v>
      </c>
      <c r="D65" s="120">
        <f>100*C65/C68</f>
        <v>23.791149161943807</v>
      </c>
      <c r="E65" s="121">
        <f t="shared" si="5"/>
        <v>0.54072275420546911</v>
      </c>
      <c r="F65" s="119">
        <v>1044</v>
      </c>
      <c r="G65" s="120">
        <f>100*F65/F68</f>
        <v>29.251891286074532</v>
      </c>
      <c r="H65" s="121">
        <f t="shared" si="6"/>
        <v>0.50706441758017595</v>
      </c>
      <c r="I65" s="119">
        <v>929</v>
      </c>
      <c r="J65" s="120">
        <f>100*I65/I68</f>
        <v>19.66553767993226</v>
      </c>
      <c r="K65" s="121">
        <f t="shared" si="2"/>
        <v>0.58430980369958052</v>
      </c>
      <c r="L65" s="119">
        <v>830</v>
      </c>
      <c r="M65" s="120">
        <f>100*L65/L68</f>
        <v>21.135727018079958</v>
      </c>
      <c r="N65" s="121">
        <f t="shared" si="3"/>
        <v>0.58516225914932918</v>
      </c>
      <c r="O65" s="119">
        <v>377</v>
      </c>
      <c r="P65" s="120">
        <f>100*O65/O68</f>
        <v>28.933231005372217</v>
      </c>
      <c r="Q65" s="121">
        <f t="shared" si="4"/>
        <v>0.50022556590505007</v>
      </c>
    </row>
    <row r="66" spans="1:17" s="104" customFormat="1" x14ac:dyDescent="0.25">
      <c r="A66" s="152"/>
      <c r="B66" s="126" t="s">
        <v>150</v>
      </c>
      <c r="C66" s="119">
        <v>930</v>
      </c>
      <c r="D66" s="120">
        <f>100*C66/C68</f>
        <v>11.214277101169662</v>
      </c>
      <c r="E66" s="121">
        <f t="shared" si="5"/>
        <v>0.25487691911357646</v>
      </c>
      <c r="F66" s="119">
        <v>501</v>
      </c>
      <c r="G66" s="120">
        <f>100*F66/F68</f>
        <v>14.037545530961054</v>
      </c>
      <c r="H66" s="121">
        <f t="shared" si="6"/>
        <v>0.24333263717209591</v>
      </c>
      <c r="I66" s="119">
        <v>429</v>
      </c>
      <c r="J66" s="120">
        <f>100*I66/I68</f>
        <v>9.0812870448772234</v>
      </c>
      <c r="K66" s="121">
        <f t="shared" si="2"/>
        <v>0.26982659395814856</v>
      </c>
      <c r="L66" s="119">
        <v>340</v>
      </c>
      <c r="M66" s="120">
        <f>100*L66/L68</f>
        <v>8.6580086580086579</v>
      </c>
      <c r="N66" s="121">
        <f t="shared" si="3"/>
        <v>0.23970502182020714</v>
      </c>
      <c r="O66" s="119">
        <v>197</v>
      </c>
      <c r="P66" s="120">
        <f>100*O66/O68</f>
        <v>15.118956254796624</v>
      </c>
      <c r="Q66" s="121">
        <f t="shared" si="4"/>
        <v>0.26139107820502616</v>
      </c>
    </row>
    <row r="67" spans="1:17" s="104" customFormat="1" x14ac:dyDescent="0.25">
      <c r="A67" s="152"/>
      <c r="B67" s="126" t="s">
        <v>1</v>
      </c>
      <c r="C67" s="119">
        <f>C68-C64-C65-C66</f>
        <v>177</v>
      </c>
      <c r="D67" s="120">
        <f>100*C67/C68</f>
        <v>2.1343301579645484</v>
      </c>
      <c r="E67" s="121">
        <f t="shared" si="5"/>
        <v>4.8508832992583906E-2</v>
      </c>
      <c r="F67" s="119">
        <f>F68-F64-F65-F66</f>
        <v>88</v>
      </c>
      <c r="G67" s="120">
        <f>100*F67/F68</f>
        <v>2.4656766601288878</v>
      </c>
      <c r="H67" s="121">
        <f t="shared" si="6"/>
        <v>4.2741062018252375E-2</v>
      </c>
      <c r="I67" s="119">
        <v>89</v>
      </c>
      <c r="J67" s="120">
        <f>100*I67/I68</f>
        <v>1.8839966130397967</v>
      </c>
      <c r="K67" s="121">
        <f t="shared" si="2"/>
        <v>5.5978011333974877E-2</v>
      </c>
      <c r="L67" s="119">
        <f>L68-L64-L65-L66</f>
        <v>68</v>
      </c>
      <c r="M67" s="120">
        <f>100*L67/L68</f>
        <v>1.7316017316017316</v>
      </c>
      <c r="N67" s="121">
        <f t="shared" si="3"/>
        <v>4.7941004364041424E-2</v>
      </c>
      <c r="O67" s="119">
        <f>O68-O64-O65-O66</f>
        <v>39</v>
      </c>
      <c r="P67" s="120">
        <f>100*O67/O68</f>
        <v>2.9930928626247124</v>
      </c>
      <c r="Q67" s="121">
        <f t="shared" si="4"/>
        <v>5.1747472335005172E-2</v>
      </c>
    </row>
    <row r="68" spans="1:17" s="104" customFormat="1" x14ac:dyDescent="0.25">
      <c r="A68" s="153"/>
      <c r="B68" s="127" t="s">
        <v>129</v>
      </c>
      <c r="C68" s="124">
        <v>8293</v>
      </c>
      <c r="D68" s="122">
        <f>100*C68/C68</f>
        <v>100</v>
      </c>
      <c r="E68" s="123">
        <f t="shared" ref="E68:E89" si="7">100*C68/$C$90</f>
        <v>2.2727895593643974</v>
      </c>
      <c r="F68" s="124">
        <v>3569</v>
      </c>
      <c r="G68" s="122">
        <f>100*F68/F68</f>
        <v>100</v>
      </c>
      <c r="H68" s="123">
        <f t="shared" ref="H68:H89" si="8">100*F68/$F$90</f>
        <v>1.7334414811720764</v>
      </c>
      <c r="I68" s="124">
        <v>4724</v>
      </c>
      <c r="J68" s="122">
        <f>100*I68/I68</f>
        <v>100</v>
      </c>
      <c r="K68" s="123">
        <f t="shared" si="2"/>
        <v>2.9712373656370485</v>
      </c>
      <c r="L68" s="124">
        <v>3927</v>
      </c>
      <c r="M68" s="122">
        <f>100*L68/L68</f>
        <v>100</v>
      </c>
      <c r="N68" s="123">
        <f t="shared" si="3"/>
        <v>2.7685930020233922</v>
      </c>
      <c r="O68" s="124">
        <v>1303</v>
      </c>
      <c r="P68" s="122">
        <f>100*O68/O68</f>
        <v>100</v>
      </c>
      <c r="Q68" s="123">
        <f t="shared" si="4"/>
        <v>1.728896319295173</v>
      </c>
    </row>
    <row r="69" spans="1:17" s="104" customFormat="1" ht="15" customHeight="1" x14ac:dyDescent="0.25">
      <c r="A69" s="151" t="s">
        <v>137</v>
      </c>
      <c r="B69" s="125" t="s">
        <v>2</v>
      </c>
      <c r="C69" s="110">
        <v>3373</v>
      </c>
      <c r="D69" s="111">
        <f>100*C69/C73</f>
        <v>54.019859064702111</v>
      </c>
      <c r="E69" s="112">
        <f t="shared" si="7"/>
        <v>0.92440843889257351</v>
      </c>
      <c r="F69" s="110">
        <v>1135</v>
      </c>
      <c r="G69" s="111">
        <f>100*F69/F73</f>
        <v>49.520069808027927</v>
      </c>
      <c r="H69" s="112">
        <f t="shared" si="8"/>
        <v>0.55126256125814144</v>
      </c>
      <c r="I69" s="110">
        <v>2238</v>
      </c>
      <c r="J69" s="111">
        <f>100*I69/I73</f>
        <v>56.629554655870443</v>
      </c>
      <c r="K69" s="112">
        <f t="shared" ref="K69:K89" si="9">100*I69/$I$90</f>
        <v>1.4076268468026492</v>
      </c>
      <c r="L69" s="110">
        <v>2106</v>
      </c>
      <c r="M69" s="111">
        <f>100*L69/L73</f>
        <v>57.841252403185941</v>
      </c>
      <c r="N69" s="112">
        <f t="shared" ref="N69:N89" si="10">100*L69/$L$90</f>
        <v>1.4847611057451653</v>
      </c>
      <c r="O69" s="110">
        <v>313</v>
      </c>
      <c r="P69" s="111">
        <f>100*O69/O73</f>
        <v>47.067669172932334</v>
      </c>
      <c r="Q69" s="112">
        <f t="shared" ref="Q69:Q89" si="11">100*O69/$O$90</f>
        <v>0.41530663694504155</v>
      </c>
    </row>
    <row r="70" spans="1:17" s="104" customFormat="1" x14ac:dyDescent="0.25">
      <c r="A70" s="152"/>
      <c r="B70" s="126" t="s">
        <v>151</v>
      </c>
      <c r="C70" s="119">
        <v>2134</v>
      </c>
      <c r="D70" s="120">
        <f>100*C70/C73</f>
        <v>34.176809737347853</v>
      </c>
      <c r="E70" s="121">
        <f t="shared" si="7"/>
        <v>0.58484660794448617</v>
      </c>
      <c r="F70" s="119">
        <v>854</v>
      </c>
      <c r="G70" s="120">
        <f>100*F70/F73</f>
        <v>37.260034904013963</v>
      </c>
      <c r="H70" s="121">
        <f t="shared" si="8"/>
        <v>0.41478257913167649</v>
      </c>
      <c r="I70" s="119">
        <v>1280</v>
      </c>
      <c r="J70" s="120">
        <f>100*I70/I73</f>
        <v>32.388663967611336</v>
      </c>
      <c r="K70" s="121">
        <f t="shared" si="9"/>
        <v>0.80507701693806566</v>
      </c>
      <c r="L70" s="119">
        <v>1231</v>
      </c>
      <c r="M70" s="120">
        <f>100*L70/L73</f>
        <v>33.809393023894536</v>
      </c>
      <c r="N70" s="121">
        <f t="shared" si="10"/>
        <v>0.86787318194316176</v>
      </c>
      <c r="O70" s="119">
        <v>202</v>
      </c>
      <c r="P70" s="120">
        <f>100*O70/O73</f>
        <v>30.375939849624061</v>
      </c>
      <c r="Q70" s="121">
        <f t="shared" si="11"/>
        <v>0.26802536953002681</v>
      </c>
    </row>
    <row r="71" spans="1:17" s="104" customFormat="1" x14ac:dyDescent="0.25">
      <c r="A71" s="152"/>
      <c r="B71" s="126" t="s">
        <v>152</v>
      </c>
      <c r="C71" s="119">
        <v>581</v>
      </c>
      <c r="D71" s="120">
        <f>100*C71/C73</f>
        <v>9.304932735426009</v>
      </c>
      <c r="E71" s="121">
        <f t="shared" si="7"/>
        <v>0.1592295591451483</v>
      </c>
      <c r="F71" s="119">
        <v>236</v>
      </c>
      <c r="G71" s="120">
        <f>100*F71/F73</f>
        <v>10.296684118673648</v>
      </c>
      <c r="H71" s="121">
        <f t="shared" si="8"/>
        <v>0.11462375723076773</v>
      </c>
      <c r="I71" s="119">
        <v>345</v>
      </c>
      <c r="J71" s="120">
        <f>100*I71/I73</f>
        <v>8.7297570850202426</v>
      </c>
      <c r="K71" s="121">
        <f t="shared" si="9"/>
        <v>0.21699341472158801</v>
      </c>
      <c r="L71" s="119">
        <v>236</v>
      </c>
      <c r="M71" s="120">
        <f>100*L71/L73</f>
        <v>6.4817357868717389</v>
      </c>
      <c r="N71" s="121">
        <f t="shared" si="10"/>
        <v>0.16638348573402612</v>
      </c>
      <c r="O71" s="119">
        <v>119</v>
      </c>
      <c r="P71" s="120">
        <f>100*O71/O73</f>
        <v>17.894736842105264</v>
      </c>
      <c r="Q71" s="121">
        <f t="shared" si="11"/>
        <v>0.15789613353501578</v>
      </c>
    </row>
    <row r="72" spans="1:17" s="104" customFormat="1" x14ac:dyDescent="0.25">
      <c r="A72" s="152"/>
      <c r="B72" s="126" t="s">
        <v>1</v>
      </c>
      <c r="C72" s="119">
        <f>C73-C69-C70-C71</f>
        <v>156</v>
      </c>
      <c r="D72" s="120">
        <f>100*C72/C73</f>
        <v>2.498398462524023</v>
      </c>
      <c r="E72" s="121">
        <f t="shared" si="7"/>
        <v>4.2753547722277338E-2</v>
      </c>
      <c r="F72" s="119">
        <f>F73-F69-F70-F71</f>
        <v>67</v>
      </c>
      <c r="G72" s="120">
        <f>100*F72/F73</f>
        <v>2.9232111692844676</v>
      </c>
      <c r="H72" s="121">
        <f t="shared" si="8"/>
        <v>3.2541490400260331E-2</v>
      </c>
      <c r="I72" s="119">
        <v>89</v>
      </c>
      <c r="J72" s="120">
        <f>100*I72/I73</f>
        <v>2.2520242914979756</v>
      </c>
      <c r="K72" s="121">
        <f t="shared" si="9"/>
        <v>5.5978011333974877E-2</v>
      </c>
      <c r="L72" s="119">
        <f>L73-L69-L70-L71</f>
        <v>68</v>
      </c>
      <c r="M72" s="120">
        <f>100*L72/L73</f>
        <v>1.8676187860477891</v>
      </c>
      <c r="N72" s="121">
        <f t="shared" si="10"/>
        <v>4.7941004364041424E-2</v>
      </c>
      <c r="O72" s="119">
        <f>O73-O69-O70-O71</f>
        <v>31</v>
      </c>
      <c r="P72" s="120">
        <f>100*O72/O73</f>
        <v>4.6616541353383463</v>
      </c>
      <c r="Q72" s="121">
        <f t="shared" si="11"/>
        <v>4.1132606215004114E-2</v>
      </c>
    </row>
    <row r="73" spans="1:17" s="104" customFormat="1" x14ac:dyDescent="0.25">
      <c r="A73" s="153"/>
      <c r="B73" s="127" t="s">
        <v>129</v>
      </c>
      <c r="C73" s="124">
        <v>6244</v>
      </c>
      <c r="D73" s="122">
        <f>100*C73/C73</f>
        <v>100</v>
      </c>
      <c r="E73" s="123">
        <f t="shared" si="7"/>
        <v>1.7112381537044852</v>
      </c>
      <c r="F73" s="124">
        <v>2292</v>
      </c>
      <c r="G73" s="122">
        <f>100*F73/F73</f>
        <v>100</v>
      </c>
      <c r="H73" s="123">
        <f t="shared" si="8"/>
        <v>1.1132103880208459</v>
      </c>
      <c r="I73" s="124">
        <v>3952</v>
      </c>
      <c r="J73" s="122">
        <f>100*I73/I73</f>
        <v>100</v>
      </c>
      <c r="K73" s="123">
        <f t="shared" si="9"/>
        <v>2.4856752897962777</v>
      </c>
      <c r="L73" s="124">
        <v>3641</v>
      </c>
      <c r="M73" s="122">
        <f>100*L73/L73</f>
        <v>100</v>
      </c>
      <c r="N73" s="123">
        <f t="shared" si="10"/>
        <v>2.5669587777863945</v>
      </c>
      <c r="O73" s="124">
        <v>665</v>
      </c>
      <c r="P73" s="122">
        <f>100*O73/O73</f>
        <v>100</v>
      </c>
      <c r="Q73" s="123">
        <f t="shared" si="11"/>
        <v>0.8823607462250882</v>
      </c>
    </row>
    <row r="74" spans="1:17" s="104" customFormat="1" ht="15" customHeight="1" x14ac:dyDescent="0.25">
      <c r="A74" s="151" t="s">
        <v>138</v>
      </c>
      <c r="B74" s="125" t="s">
        <v>24</v>
      </c>
      <c r="C74" s="110">
        <v>1925</v>
      </c>
      <c r="D74" s="111">
        <f>100*C74/C78</f>
        <v>48.294029101856495</v>
      </c>
      <c r="E74" s="112">
        <f t="shared" si="7"/>
        <v>0.52756781644476847</v>
      </c>
      <c r="F74" s="110">
        <v>1379</v>
      </c>
      <c r="G74" s="111">
        <f>100*F74/F78</f>
        <v>48.488045007032348</v>
      </c>
      <c r="H74" s="112">
        <f t="shared" si="8"/>
        <v>0.66977186958147761</v>
      </c>
      <c r="I74" s="110">
        <v>546</v>
      </c>
      <c r="J74" s="111">
        <f>100*I74/I78</f>
        <v>47.810858143607703</v>
      </c>
      <c r="K74" s="112">
        <f t="shared" si="9"/>
        <v>0.34341566503764365</v>
      </c>
      <c r="L74" s="110">
        <v>537</v>
      </c>
      <c r="M74" s="111">
        <f>100*L74/L78</f>
        <v>49.676225716928769</v>
      </c>
      <c r="N74" s="112">
        <f t="shared" si="10"/>
        <v>0.37859293152191537</v>
      </c>
      <c r="O74" s="110">
        <v>539</v>
      </c>
      <c r="P74" s="111">
        <f>100*O74/O78</f>
        <v>49.40421631530706</v>
      </c>
      <c r="Q74" s="112">
        <f t="shared" si="11"/>
        <v>0.71517660483507151</v>
      </c>
    </row>
    <row r="75" spans="1:17" s="104" customFormat="1" x14ac:dyDescent="0.25">
      <c r="A75" s="152"/>
      <c r="B75" s="126" t="s">
        <v>153</v>
      </c>
      <c r="C75" s="119">
        <v>1317</v>
      </c>
      <c r="D75" s="120">
        <f>100*C75/C78</f>
        <v>33.040642247867538</v>
      </c>
      <c r="E75" s="121">
        <f t="shared" si="7"/>
        <v>0.36093860480922602</v>
      </c>
      <c r="F75" s="119">
        <v>928</v>
      </c>
      <c r="G75" s="120">
        <f>100*F75/F78</f>
        <v>32.63009845288326</v>
      </c>
      <c r="H75" s="121">
        <f t="shared" si="8"/>
        <v>0.45072392673793416</v>
      </c>
      <c r="I75" s="119">
        <v>389</v>
      </c>
      <c r="J75" s="120">
        <f>100*I75/I78</f>
        <v>34.063047285464101</v>
      </c>
      <c r="K75" s="121">
        <f t="shared" si="9"/>
        <v>0.24466793717883403</v>
      </c>
      <c r="L75" s="119">
        <v>338</v>
      </c>
      <c r="M75" s="120">
        <f>100*L75/L78</f>
        <v>31.267345050878816</v>
      </c>
      <c r="N75" s="121">
        <f t="shared" si="10"/>
        <v>0.23829499228008827</v>
      </c>
      <c r="O75" s="119">
        <v>361</v>
      </c>
      <c r="P75" s="120">
        <f>100*O75/O78</f>
        <v>33.088909257561873</v>
      </c>
      <c r="Q75" s="121">
        <f t="shared" si="11"/>
        <v>0.47899583366504789</v>
      </c>
    </row>
    <row r="76" spans="1:17" s="104" customFormat="1" x14ac:dyDescent="0.25">
      <c r="A76" s="152"/>
      <c r="B76" s="126" t="s">
        <v>154</v>
      </c>
      <c r="C76" s="119">
        <v>673</v>
      </c>
      <c r="D76" s="120">
        <f>100*C76/C78</f>
        <v>16.884094330155545</v>
      </c>
      <c r="E76" s="121">
        <f t="shared" si="7"/>
        <v>0.184443189853158</v>
      </c>
      <c r="F76" s="119">
        <v>487</v>
      </c>
      <c r="G76" s="120">
        <f>100*F76/F78</f>
        <v>17.123769338959214</v>
      </c>
      <c r="H76" s="121">
        <f t="shared" si="8"/>
        <v>0.23653292276010121</v>
      </c>
      <c r="I76" s="119">
        <v>186</v>
      </c>
      <c r="J76" s="120">
        <f>100*I76/I78</f>
        <v>16.28721541155867</v>
      </c>
      <c r="K76" s="121">
        <f t="shared" si="9"/>
        <v>0.11698775402381267</v>
      </c>
      <c r="L76" s="119">
        <v>185</v>
      </c>
      <c r="M76" s="120">
        <f>100*L76/L78</f>
        <v>17.113783533765034</v>
      </c>
      <c r="N76" s="121">
        <f t="shared" si="10"/>
        <v>0.13042773246099507</v>
      </c>
      <c r="O76" s="119">
        <v>172</v>
      </c>
      <c r="P76" s="120">
        <f>100*O76/O78</f>
        <v>15.765352887259395</v>
      </c>
      <c r="Q76" s="121">
        <f t="shared" si="11"/>
        <v>0.22821962158002282</v>
      </c>
    </row>
    <row r="77" spans="1:17" s="104" customFormat="1" x14ac:dyDescent="0.25">
      <c r="A77" s="152"/>
      <c r="B77" s="126" t="s">
        <v>1</v>
      </c>
      <c r="C77" s="119">
        <f>C78-C74-C75-C76</f>
        <v>71</v>
      </c>
      <c r="D77" s="120">
        <f>100*C77/C78</f>
        <v>1.7812343201204215</v>
      </c>
      <c r="E77" s="121">
        <f t="shared" si="7"/>
        <v>1.9458345437703146E-2</v>
      </c>
      <c r="F77" s="119">
        <f>F78-F74-F75-F76</f>
        <v>50</v>
      </c>
      <c r="G77" s="120">
        <f>100*F77/F78</f>
        <v>1.7580872011251758</v>
      </c>
      <c r="H77" s="121">
        <f t="shared" si="8"/>
        <v>2.4284694328552486E-2</v>
      </c>
      <c r="I77" s="119">
        <v>21</v>
      </c>
      <c r="J77" s="120">
        <f>100*I77/I78</f>
        <v>1.8388791593695271</v>
      </c>
      <c r="K77" s="121">
        <f t="shared" si="9"/>
        <v>1.3208294809140139E-2</v>
      </c>
      <c r="L77" s="119">
        <f>L78-L74-L75-L76</f>
        <v>21</v>
      </c>
      <c r="M77" s="120">
        <f>100*L77/L78</f>
        <v>1.9426456984273821</v>
      </c>
      <c r="N77" s="121">
        <f t="shared" si="10"/>
        <v>1.4805310171248087E-2</v>
      </c>
      <c r="O77" s="119">
        <f>O78-O74-O75-O76</f>
        <v>19</v>
      </c>
      <c r="P77" s="120">
        <f>100*O77/O78</f>
        <v>1.7415215398716775</v>
      </c>
      <c r="Q77" s="121">
        <f t="shared" si="11"/>
        <v>2.5210307035002519E-2</v>
      </c>
    </row>
    <row r="78" spans="1:17" s="104" customFormat="1" x14ac:dyDescent="0.25">
      <c r="A78" s="153"/>
      <c r="B78" s="127" t="s">
        <v>129</v>
      </c>
      <c r="C78" s="124">
        <v>3986</v>
      </c>
      <c r="D78" s="122">
        <f>100*C78/C78</f>
        <v>100</v>
      </c>
      <c r="E78" s="123">
        <f t="shared" si="7"/>
        <v>1.0924079565448557</v>
      </c>
      <c r="F78" s="124">
        <v>2844</v>
      </c>
      <c r="G78" s="122">
        <f>100*F78/F78</f>
        <v>100</v>
      </c>
      <c r="H78" s="123">
        <f t="shared" si="8"/>
        <v>1.3813134134080653</v>
      </c>
      <c r="I78" s="124">
        <v>1142</v>
      </c>
      <c r="J78" s="122">
        <f>100*I78/I78</f>
        <v>100</v>
      </c>
      <c r="K78" s="123">
        <f t="shared" si="9"/>
        <v>0.71827965104943048</v>
      </c>
      <c r="L78" s="124">
        <v>1081</v>
      </c>
      <c r="M78" s="122">
        <f>100*L78/L78</f>
        <v>100</v>
      </c>
      <c r="N78" s="123">
        <f t="shared" si="10"/>
        <v>0.76212096643424676</v>
      </c>
      <c r="O78" s="124">
        <v>1091</v>
      </c>
      <c r="P78" s="122">
        <f>100*O78/O78</f>
        <v>100</v>
      </c>
      <c r="Q78" s="123">
        <f t="shared" si="11"/>
        <v>1.4476023671151448</v>
      </c>
    </row>
    <row r="79" spans="1:17" s="104" customFormat="1" ht="15" customHeight="1" x14ac:dyDescent="0.25">
      <c r="A79" s="151" t="s">
        <v>139</v>
      </c>
      <c r="B79" s="125" t="s">
        <v>154</v>
      </c>
      <c r="C79" s="110">
        <v>1919</v>
      </c>
      <c r="D79" s="111">
        <f>100*C79/C83</f>
        <v>50.301441677588464</v>
      </c>
      <c r="E79" s="112">
        <f t="shared" si="7"/>
        <v>0.52592344922468082</v>
      </c>
      <c r="F79" s="110">
        <v>1399</v>
      </c>
      <c r="G79" s="111">
        <f>100*F79/F83</f>
        <v>52.026775753068058</v>
      </c>
      <c r="H79" s="112">
        <f t="shared" si="8"/>
        <v>0.67948574731289857</v>
      </c>
      <c r="I79" s="110">
        <v>520</v>
      </c>
      <c r="J79" s="111">
        <f>100*I79/I83</f>
        <v>46.181172291296626</v>
      </c>
      <c r="K79" s="112">
        <f t="shared" si="9"/>
        <v>0.32706253813108921</v>
      </c>
      <c r="L79" s="110">
        <v>618</v>
      </c>
      <c r="M79" s="111">
        <f>100*L79/L83</f>
        <v>47.685185185185183</v>
      </c>
      <c r="N79" s="112">
        <f t="shared" si="10"/>
        <v>0.43569912789672943</v>
      </c>
      <c r="O79" s="110">
        <v>445</v>
      </c>
      <c r="P79" s="111">
        <f>100*O79/O83</f>
        <v>52.662721893491124</v>
      </c>
      <c r="Q79" s="112">
        <f t="shared" si="11"/>
        <v>0.59045192792505907</v>
      </c>
    </row>
    <row r="80" spans="1:17" s="104" customFormat="1" x14ac:dyDescent="0.25">
      <c r="A80" s="152"/>
      <c r="B80" s="126" t="s">
        <v>130</v>
      </c>
      <c r="C80" s="119">
        <v>1206</v>
      </c>
      <c r="D80" s="120">
        <f>100*C80/C83</f>
        <v>31.612057667103539</v>
      </c>
      <c r="E80" s="121">
        <f t="shared" si="7"/>
        <v>0.3305178112376056</v>
      </c>
      <c r="F80" s="119">
        <v>824</v>
      </c>
      <c r="G80" s="120">
        <f>100*F80/F83</f>
        <v>30.64336184455188</v>
      </c>
      <c r="H80" s="121">
        <f t="shared" si="8"/>
        <v>0.40021176253454499</v>
      </c>
      <c r="I80" s="119">
        <v>382</v>
      </c>
      <c r="J80" s="120">
        <f>100*I80/I83</f>
        <v>33.925399644760212</v>
      </c>
      <c r="K80" s="121">
        <f t="shared" si="9"/>
        <v>0.24026517224245397</v>
      </c>
      <c r="L80" s="119">
        <v>450</v>
      </c>
      <c r="M80" s="120">
        <f>100*L80/L83</f>
        <v>34.722222222222221</v>
      </c>
      <c r="N80" s="121">
        <f t="shared" si="10"/>
        <v>0.31725664652674473</v>
      </c>
      <c r="O80" s="119">
        <v>248</v>
      </c>
      <c r="P80" s="120">
        <f>100*O80/O83</f>
        <v>29.349112426035504</v>
      </c>
      <c r="Q80" s="121">
        <f t="shared" si="11"/>
        <v>0.32906084972003291</v>
      </c>
    </row>
    <row r="81" spans="1:17" s="104" customFormat="1" x14ac:dyDescent="0.25">
      <c r="A81" s="152"/>
      <c r="B81" s="126" t="s">
        <v>148</v>
      </c>
      <c r="C81" s="119">
        <v>542</v>
      </c>
      <c r="D81" s="120">
        <f>100*C81/C83</f>
        <v>14.207077326343381</v>
      </c>
      <c r="E81" s="121">
        <f t="shared" si="7"/>
        <v>0.14854117221457896</v>
      </c>
      <c r="F81" s="119">
        <v>369</v>
      </c>
      <c r="G81" s="120">
        <f>100*F81/F83</f>
        <v>13.722573447378208</v>
      </c>
      <c r="H81" s="121">
        <f t="shared" si="8"/>
        <v>0.17922104414471735</v>
      </c>
      <c r="I81" s="119">
        <v>173</v>
      </c>
      <c r="J81" s="120">
        <f>100*I81/I83</f>
        <v>15.36412078152753</v>
      </c>
      <c r="K81" s="121">
        <f t="shared" si="9"/>
        <v>0.10881119057053544</v>
      </c>
      <c r="L81" s="119">
        <v>186</v>
      </c>
      <c r="M81" s="120">
        <f>100*L81/L83</f>
        <v>14.351851851851851</v>
      </c>
      <c r="N81" s="121">
        <f t="shared" si="10"/>
        <v>0.1311327472310545</v>
      </c>
      <c r="O81" s="119">
        <v>116</v>
      </c>
      <c r="P81" s="120">
        <f>100*O81/O83</f>
        <v>13.727810650887575</v>
      </c>
      <c r="Q81" s="121">
        <f t="shared" si="11"/>
        <v>0.15391555874001539</v>
      </c>
    </row>
    <row r="82" spans="1:17" s="104" customFormat="1" x14ac:dyDescent="0.25">
      <c r="A82" s="152"/>
      <c r="B82" s="126" t="s">
        <v>1</v>
      </c>
      <c r="C82" s="119">
        <f>C83-C79-C80-C81</f>
        <v>148</v>
      </c>
      <c r="D82" s="120">
        <f>100*C82/C83</f>
        <v>3.8794233289646134</v>
      </c>
      <c r="E82" s="121">
        <f t="shared" si="7"/>
        <v>4.0561058095493888E-2</v>
      </c>
      <c r="F82" s="119">
        <f>F83-F79-F80-F81</f>
        <v>97</v>
      </c>
      <c r="G82" s="120">
        <f>100*F82/F83</f>
        <v>3.6072889550018594</v>
      </c>
      <c r="H82" s="121">
        <f t="shared" si="8"/>
        <v>4.7112306997391822E-2</v>
      </c>
      <c r="I82" s="119">
        <v>51</v>
      </c>
      <c r="J82" s="120">
        <f>100*I82/I83</f>
        <v>4.5293072824156306</v>
      </c>
      <c r="K82" s="121">
        <f t="shared" si="9"/>
        <v>3.2077287393626051E-2</v>
      </c>
      <c r="L82" s="119">
        <f>L83-L79-L80-L81</f>
        <v>42</v>
      </c>
      <c r="M82" s="120">
        <f>100*L82/L83</f>
        <v>3.2407407407407409</v>
      </c>
      <c r="N82" s="121">
        <f t="shared" si="10"/>
        <v>2.9610620342496174E-2</v>
      </c>
      <c r="O82" s="119">
        <f>O83-O79-O80-O81</f>
        <v>36</v>
      </c>
      <c r="P82" s="120">
        <f>100*O82/O83</f>
        <v>4.2603550295857993</v>
      </c>
      <c r="Q82" s="121">
        <f t="shared" si="11"/>
        <v>4.776689754000478E-2</v>
      </c>
    </row>
    <row r="83" spans="1:17" s="104" customFormat="1" x14ac:dyDescent="0.25">
      <c r="A83" s="153"/>
      <c r="B83" s="127" t="s">
        <v>129</v>
      </c>
      <c r="C83" s="124">
        <v>3815</v>
      </c>
      <c r="D83" s="122">
        <f>100*C83/C83</f>
        <v>100</v>
      </c>
      <c r="E83" s="123">
        <f t="shared" si="7"/>
        <v>1.0455434907723593</v>
      </c>
      <c r="F83" s="124">
        <v>2689</v>
      </c>
      <c r="G83" s="122">
        <f>100*F83/F83</f>
        <v>100</v>
      </c>
      <c r="H83" s="123">
        <f t="shared" si="8"/>
        <v>1.3060308609895528</v>
      </c>
      <c r="I83" s="124">
        <v>1126</v>
      </c>
      <c r="J83" s="122">
        <f>100*I83/I83</f>
        <v>100</v>
      </c>
      <c r="K83" s="123">
        <f t="shared" si="9"/>
        <v>0.70821618833770461</v>
      </c>
      <c r="L83" s="124">
        <v>1296</v>
      </c>
      <c r="M83" s="122">
        <f>100*L83/L83</f>
        <v>100</v>
      </c>
      <c r="N83" s="123">
        <f t="shared" si="10"/>
        <v>0.91369914199702484</v>
      </c>
      <c r="O83" s="124">
        <v>845</v>
      </c>
      <c r="P83" s="122">
        <f>100*O83/O83</f>
        <v>100</v>
      </c>
      <c r="Q83" s="123">
        <f t="shared" si="11"/>
        <v>1.1211952339251121</v>
      </c>
    </row>
    <row r="84" spans="1:17" ht="15" customHeight="1" x14ac:dyDescent="0.25">
      <c r="A84" s="151" t="s">
        <v>140</v>
      </c>
      <c r="B84" s="125" t="s">
        <v>149</v>
      </c>
      <c r="C84" s="110">
        <v>1842</v>
      </c>
      <c r="D84" s="111">
        <f>100*C84/C88</f>
        <v>51.495666759854629</v>
      </c>
      <c r="E84" s="112">
        <f t="shared" si="7"/>
        <v>0.50482073656689008</v>
      </c>
      <c r="F84" s="110">
        <v>997</v>
      </c>
      <c r="G84" s="111">
        <f>100*F84/F88</f>
        <v>49.800199800199799</v>
      </c>
      <c r="H84" s="112">
        <f t="shared" si="8"/>
        <v>0.48423680491133658</v>
      </c>
      <c r="I84" s="110">
        <v>845</v>
      </c>
      <c r="J84" s="111">
        <f>100*I84/I88</f>
        <v>53.650793650793652</v>
      </c>
      <c r="K84" s="112">
        <f t="shared" si="9"/>
        <v>0.53147662446301991</v>
      </c>
      <c r="L84" s="110">
        <v>653</v>
      </c>
      <c r="M84" s="111">
        <f>100*L84/L88</f>
        <v>48.406226834692362</v>
      </c>
      <c r="N84" s="112">
        <f t="shared" si="10"/>
        <v>0.46037464484880958</v>
      </c>
      <c r="O84" s="110">
        <v>356</v>
      </c>
      <c r="P84" s="111">
        <f>100*O84/O88</f>
        <v>53.533834586466163</v>
      </c>
      <c r="Q84" s="112">
        <f t="shared" si="11"/>
        <v>0.47236154234004724</v>
      </c>
    </row>
    <row r="85" spans="1:17" x14ac:dyDescent="0.25">
      <c r="A85" s="152"/>
      <c r="B85" s="126" t="s">
        <v>130</v>
      </c>
      <c r="C85" s="119">
        <v>998</v>
      </c>
      <c r="D85" s="120">
        <f>100*C85/C88</f>
        <v>27.90047525859659</v>
      </c>
      <c r="E85" s="121">
        <f t="shared" si="7"/>
        <v>0.27351308094123578</v>
      </c>
      <c r="F85" s="119">
        <v>576</v>
      </c>
      <c r="G85" s="120">
        <f>100*F85/F88</f>
        <v>28.77122877122877</v>
      </c>
      <c r="H85" s="121">
        <f t="shared" si="8"/>
        <v>0.27975967866492463</v>
      </c>
      <c r="I85" s="119">
        <v>422</v>
      </c>
      <c r="J85" s="120">
        <f>100*I85/I88</f>
        <v>26.793650793650794</v>
      </c>
      <c r="K85" s="121">
        <f t="shared" si="9"/>
        <v>0.26542382902176853</v>
      </c>
      <c r="L85" s="119">
        <v>371</v>
      </c>
      <c r="M85" s="120">
        <f>100*L85/L88</f>
        <v>27.501853224610823</v>
      </c>
      <c r="N85" s="121">
        <f t="shared" si="10"/>
        <v>0.26156047969204954</v>
      </c>
      <c r="O85" s="119">
        <v>188</v>
      </c>
      <c r="P85" s="120">
        <f>100*O85/O88</f>
        <v>28.270676691729324</v>
      </c>
      <c r="Q85" s="121">
        <f t="shared" si="11"/>
        <v>0.24944935382002495</v>
      </c>
    </row>
    <row r="86" spans="1:17" x14ac:dyDescent="0.25">
      <c r="A86" s="152"/>
      <c r="B86" s="126" t="s">
        <v>151</v>
      </c>
      <c r="C86" s="119">
        <v>591</v>
      </c>
      <c r="D86" s="120">
        <f>100*C86/C88</f>
        <v>16.522225328487558</v>
      </c>
      <c r="E86" s="121">
        <f t="shared" si="7"/>
        <v>0.16197017117862761</v>
      </c>
      <c r="F86" s="119">
        <v>343</v>
      </c>
      <c r="G86" s="120">
        <f>100*F86/F88</f>
        <v>17.132867132867133</v>
      </c>
      <c r="H86" s="121">
        <f t="shared" si="8"/>
        <v>0.16659300309387007</v>
      </c>
      <c r="I86" s="119">
        <v>248</v>
      </c>
      <c r="J86" s="120">
        <f>100*I86/I88</f>
        <v>15.746031746031745</v>
      </c>
      <c r="K86" s="121">
        <f t="shared" si="9"/>
        <v>0.15598367203175023</v>
      </c>
      <c r="L86" s="119">
        <v>267</v>
      </c>
      <c r="M86" s="120">
        <f>100*L86/L88</f>
        <v>19.792438843587842</v>
      </c>
      <c r="N86" s="121">
        <f t="shared" si="10"/>
        <v>0.18823894360586854</v>
      </c>
      <c r="O86" s="119">
        <v>91</v>
      </c>
      <c r="P86" s="120">
        <f>100*O86/O88</f>
        <v>13.684210526315789</v>
      </c>
      <c r="Q86" s="121">
        <f t="shared" si="11"/>
        <v>0.12074410211501208</v>
      </c>
    </row>
    <row r="87" spans="1:17" x14ac:dyDescent="0.25">
      <c r="A87" s="152"/>
      <c r="B87" s="126" t="s">
        <v>1</v>
      </c>
      <c r="C87" s="119">
        <f>C88-C84-C85-C86</f>
        <v>146</v>
      </c>
      <c r="D87" s="120">
        <f>100*C87/C88</f>
        <v>4.0816326530612246</v>
      </c>
      <c r="E87" s="121">
        <f t="shared" si="7"/>
        <v>4.0012935688798025E-2</v>
      </c>
      <c r="F87" s="119">
        <f>F88-F84-F85-F86</f>
        <v>86</v>
      </c>
      <c r="G87" s="120">
        <f>100*F87/F88</f>
        <v>4.2957042957042955</v>
      </c>
      <c r="H87" s="121">
        <f t="shared" si="8"/>
        <v>4.1769674245110279E-2</v>
      </c>
      <c r="I87" s="119">
        <v>60</v>
      </c>
      <c r="J87" s="120">
        <f>100*I87/I88</f>
        <v>3.8095238095238093</v>
      </c>
      <c r="K87" s="121">
        <f t="shared" si="9"/>
        <v>3.7737985168971831E-2</v>
      </c>
      <c r="L87" s="119">
        <f>L88-L84-L85-L86</f>
        <v>58</v>
      </c>
      <c r="M87" s="120">
        <f>100*L87/L88</f>
        <v>4.2994810971089699</v>
      </c>
      <c r="N87" s="121">
        <f t="shared" si="10"/>
        <v>4.0890856663447099E-2</v>
      </c>
      <c r="O87" s="119">
        <f>O88-O84-O85-O86</f>
        <v>30</v>
      </c>
      <c r="P87" s="120">
        <f>100*O87/O88</f>
        <v>4.511278195488722</v>
      </c>
      <c r="Q87" s="121">
        <f t="shared" si="11"/>
        <v>3.9805747950003981E-2</v>
      </c>
    </row>
    <row r="88" spans="1:17" x14ac:dyDescent="0.25">
      <c r="A88" s="153"/>
      <c r="B88" s="127" t="s">
        <v>129</v>
      </c>
      <c r="C88" s="124">
        <v>3577</v>
      </c>
      <c r="D88" s="122">
        <f>100*C88/C88</f>
        <v>100</v>
      </c>
      <c r="E88" s="123">
        <f t="shared" si="7"/>
        <v>0.98031692437555151</v>
      </c>
      <c r="F88" s="124">
        <v>2002</v>
      </c>
      <c r="G88" s="122">
        <f>100*F88/F88</f>
        <v>100</v>
      </c>
      <c r="H88" s="123">
        <f t="shared" si="8"/>
        <v>0.97235916091524155</v>
      </c>
      <c r="I88" s="124">
        <v>1575</v>
      </c>
      <c r="J88" s="122">
        <f>100*I88/I88</f>
        <v>100</v>
      </c>
      <c r="K88" s="123">
        <f t="shared" si="9"/>
        <v>0.99062211068551054</v>
      </c>
      <c r="L88" s="124">
        <v>1349</v>
      </c>
      <c r="M88" s="122">
        <f>100*L88/L88</f>
        <v>100</v>
      </c>
      <c r="N88" s="123">
        <f t="shared" si="10"/>
        <v>0.95106492481017479</v>
      </c>
      <c r="O88" s="124">
        <v>665</v>
      </c>
      <c r="P88" s="122">
        <f>100*O88/O88</f>
        <v>100</v>
      </c>
      <c r="Q88" s="123">
        <f t="shared" si="11"/>
        <v>0.8823607462250882</v>
      </c>
    </row>
    <row r="89" spans="1:17" x14ac:dyDescent="0.25">
      <c r="A89" s="154" t="s">
        <v>1</v>
      </c>
      <c r="B89" s="155"/>
      <c r="C89" s="124">
        <f>C90-C88-C83-C78-C73-C68-C63-C58-C53-C48-C43-C38-C33-C28-C23-C18-C13-C8</f>
        <v>71560</v>
      </c>
      <c r="D89" s="122">
        <f>100*C89/C89</f>
        <v>100</v>
      </c>
      <c r="E89" s="123">
        <f t="shared" si="7"/>
        <v>19.61181971157799</v>
      </c>
      <c r="F89" s="124">
        <f>F90-F88-F83-F78-F73-F68-F63-F58-F53-F48-F43-F38-F33-F28-F23-F18-F13-F8</f>
        <v>42638</v>
      </c>
      <c r="G89" s="122">
        <f>100*F89/F89</f>
        <v>100</v>
      </c>
      <c r="H89" s="123">
        <f t="shared" si="8"/>
        <v>20.709015935616417</v>
      </c>
      <c r="I89" s="124">
        <f>I90-I88-I83-I78-I73-I68-I63-I58-I53-I48-I43-I38-I33-I28-I23-I18-I13-I8</f>
        <v>28922</v>
      </c>
      <c r="J89" s="122">
        <f>100*I89/I89</f>
        <v>100</v>
      </c>
      <c r="K89" s="123">
        <f t="shared" si="9"/>
        <v>18.190966784283386</v>
      </c>
      <c r="L89" s="124">
        <f>L90-L88-L83-L78-L73-L68-L63-L58-L53-L48-L43-L38-L33-L28-L23-L18-L13-L8</f>
        <v>23913</v>
      </c>
      <c r="M89" s="122">
        <f>100*L89/L89</f>
        <v>100</v>
      </c>
      <c r="N89" s="123">
        <f t="shared" si="10"/>
        <v>16.859018196431215</v>
      </c>
      <c r="O89" s="124">
        <f>O90-O88-O83-O78-O73-O68-O63-O58-O53-O48-O43-O38-O33-O28-O23-O18-O13-O8</f>
        <v>16902</v>
      </c>
      <c r="P89" s="122">
        <f>100*O89/O89</f>
        <v>100</v>
      </c>
      <c r="Q89" s="123">
        <f t="shared" si="11"/>
        <v>22.426558395032242</v>
      </c>
    </row>
    <row r="90" spans="1:17" x14ac:dyDescent="0.25">
      <c r="A90" s="156" t="s">
        <v>0</v>
      </c>
      <c r="B90" s="157"/>
      <c r="C90" s="114">
        <v>364882</v>
      </c>
      <c r="D90" s="115">
        <f>100*C90/$C$90</f>
        <v>100</v>
      </c>
      <c r="E90" s="116">
        <v>100</v>
      </c>
      <c r="F90" s="114">
        <v>205891</v>
      </c>
      <c r="G90" s="115">
        <f>100*F90/$C$90</f>
        <v>56.426735218508995</v>
      </c>
      <c r="H90" s="116">
        <v>100</v>
      </c>
      <c r="I90" s="114">
        <v>158991</v>
      </c>
      <c r="J90" s="115">
        <f>100*I90/$C$90</f>
        <v>43.573264781491005</v>
      </c>
      <c r="K90" s="116">
        <f>100*I90/$I$90</f>
        <v>100</v>
      </c>
      <c r="L90" s="114">
        <v>141841</v>
      </c>
      <c r="M90" s="115">
        <f>100*L90/$C$90</f>
        <v>38.873115144073978</v>
      </c>
      <c r="N90" s="116">
        <f>100*L90/$L$90</f>
        <v>100</v>
      </c>
      <c r="O90" s="114">
        <v>75366</v>
      </c>
      <c r="P90" s="115">
        <f>100*O90/$C$90</f>
        <v>20.654896651520218</v>
      </c>
      <c r="Q90" s="116">
        <f>100*O90/$O$90</f>
        <v>100</v>
      </c>
    </row>
    <row r="91" spans="1:17" x14ac:dyDescent="0.25">
      <c r="A91" s="11" t="s">
        <v>64</v>
      </c>
      <c r="B91" s="113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 x14ac:dyDescent="0.25">
      <c r="A92" s="11" t="s">
        <v>173</v>
      </c>
      <c r="B92" s="113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1:17" x14ac:dyDescent="0.25">
      <c r="A93" s="45" t="s">
        <v>195</v>
      </c>
      <c r="B93" s="113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</sheetData>
  <mergeCells count="26">
    <mergeCell ref="L2:N2"/>
    <mergeCell ref="O2:Q2"/>
    <mergeCell ref="A2:A3"/>
    <mergeCell ref="B2:B3"/>
    <mergeCell ref="A39:A43"/>
    <mergeCell ref="A4:A8"/>
    <mergeCell ref="A14:A18"/>
    <mergeCell ref="A9:A13"/>
    <mergeCell ref="A19:A23"/>
    <mergeCell ref="A29:A33"/>
    <mergeCell ref="A24:A28"/>
    <mergeCell ref="A34:A38"/>
    <mergeCell ref="C2:E2"/>
    <mergeCell ref="F2:H2"/>
    <mergeCell ref="I2:K2"/>
    <mergeCell ref="A64:A68"/>
    <mergeCell ref="A54:A58"/>
    <mergeCell ref="A59:A63"/>
    <mergeCell ref="A69:A73"/>
    <mergeCell ref="A44:A48"/>
    <mergeCell ref="A49:A53"/>
    <mergeCell ref="A79:A83"/>
    <mergeCell ref="A84:A88"/>
    <mergeCell ref="A89:B89"/>
    <mergeCell ref="A74:A78"/>
    <mergeCell ref="A90:B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complémentaire_Figure 3</vt:lpstr>
      <vt:lpstr>EO</vt:lpstr>
      <vt:lpstr>Doublettes_Triplettes_complet</vt:lpstr>
      <vt:lpstr>Doublettes_Triplettes_maths</vt:lpstr>
      <vt:lpstr>Triplettes_Doublettes_complet</vt:lpstr>
      <vt:lpstr>D_T_2021</vt:lpstr>
    </vt:vector>
  </TitlesOfParts>
  <Company>"DEPP-MENJ - Ministère de l'éducation nationale et de la Jeunesse - Direction de l'évaluation, de la prospective et de la performance"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 choix d’enseignements de spécialités entre la première et la terminale générale en 2021 proches de ceux de 2020 (NI 22.19, donnees)</dc:title>
  <dc:creator>"DEPP-MENJ - Ministère de l'éducation nationale et de la Jeunesse - Direction de l'évaluation, de la prospective et de la performance"</dc:creator>
  <cp:lastModifiedBy>Administration centrale</cp:lastModifiedBy>
  <dcterms:created xsi:type="dcterms:W3CDTF">2022-06-10T09:49:17Z</dcterms:created>
  <dcterms:modified xsi:type="dcterms:W3CDTF">2022-06-29T14:17:41Z</dcterms:modified>
</cp:coreProperties>
</file>