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M:\str-depp-c2\02_PUBLICATIONS\NI-2026\13 - Cedre collège\04- Web\"/>
    </mc:Choice>
  </mc:AlternateContent>
  <xr:revisionPtr revIDLastSave="0" documentId="13_ncr:1_{38D97221-A26C-47D9-AB95-FB310F0DD00B}" xr6:coauthVersionLast="47" xr6:coauthVersionMax="47" xr10:uidLastSave="{00000000-0000-0000-0000-000000000000}"/>
  <bookViews>
    <workbookView xWindow="-120" yWindow="-120" windowWidth="29040" windowHeight="15720" tabRatio="608" xr2:uid="{00000000-000D-0000-FFFF-FFFF00000000}"/>
  </bookViews>
  <sheets>
    <sheet name="Figure 1" sheetId="6" r:id="rId1"/>
    <sheet name="Figure 2" sheetId="25" r:id="rId2"/>
    <sheet name="Figure 3" sheetId="12" r:id="rId3"/>
    <sheet name="Figure 4" sheetId="9" r:id="rId4"/>
    <sheet name="Figure 5 web" sheetId="26" r:id="rId5"/>
    <sheet name="Figure 6 web" sheetId="17" r:id="rId6"/>
    <sheet name="Figure 7 web" sheetId="27" r:id="rId7"/>
    <sheet name="Figure 8 web" sheetId="18" r:id="rId8"/>
    <sheet name="Figure 9 web" sheetId="20" r:id="rId9"/>
    <sheet name="Figure 10 web" sheetId="22" r:id="rId10"/>
    <sheet name="Figure 11 web" sheetId="23" r:id="rId11"/>
    <sheet name="Méthodologie" sheetId="28" r:id="rId12"/>
  </sheets>
  <externalReferences>
    <externalReference r:id="rId13"/>
    <externalReference r:id="rId14"/>
    <externalReference r:id="rId15"/>
    <externalReference r:id="rId16"/>
    <externalReference r:id="rId17"/>
    <externalReference r:id="rId18"/>
    <externalReference r:id="rId19"/>
  </externalReferences>
  <definedNames>
    <definedName name="_TAB1">'[1]C4.4'!$A$6:$G$25</definedName>
    <definedName name="body">#REF!</definedName>
    <definedName name="calcul">'[2]Calcul_B1.1'!$A$1:$L$37</definedName>
    <definedName name="countries">#REF!</definedName>
    <definedName name="donnee">#REF!,#REF!</definedName>
    <definedName name="DONNEE_NI" localSheetId="0">#REF!</definedName>
    <definedName name="DONNEE_NI" localSheetId="11">#REF!</definedName>
    <definedName name="DONNEE_NI">#REF!</definedName>
    <definedName name="note">#REF!</definedName>
    <definedName name="p5_age">[3]E6C3NAGE!$A$1:$D$55</definedName>
    <definedName name="p5nr">[4]E6C3NE!$A$1:$AC$43</definedName>
    <definedName name="POpula">[5]POpula!$A$1:$I$1559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 i="12" l="1"/>
  <c r="H7" i="12"/>
  <c r="H8" i="12"/>
  <c r="H5" i="12"/>
  <c r="C10" i="17"/>
  <c r="C9" i="17"/>
  <c r="C8" i="17"/>
  <c r="F10" i="26"/>
  <c r="E10" i="26"/>
  <c r="D10" i="26"/>
  <c r="C10" i="26"/>
  <c r="F7" i="26"/>
  <c r="E7" i="26"/>
  <c r="D7" i="26"/>
  <c r="C7" i="26"/>
  <c r="F4" i="26"/>
  <c r="E4" i="26"/>
  <c r="D4" i="26"/>
  <c r="C4" i="26"/>
  <c r="D3" i="20"/>
  <c r="D16" i="20"/>
  <c r="E16" i="20"/>
  <c r="F16" i="20"/>
  <c r="G16" i="20"/>
  <c r="H16" i="20"/>
  <c r="I16" i="20"/>
  <c r="J16" i="20"/>
  <c r="K16" i="20"/>
  <c r="L16" i="20"/>
  <c r="M16" i="20"/>
  <c r="N16" i="20"/>
  <c r="O16" i="20"/>
  <c r="P16" i="20"/>
  <c r="C16" i="20"/>
  <c r="E3" i="20"/>
  <c r="F3" i="20"/>
  <c r="C3" i="20"/>
  <c r="F16" i="27"/>
  <c r="F15" i="27"/>
  <c r="F14" i="27"/>
  <c r="F13" i="27"/>
  <c r="F12" i="27"/>
  <c r="F11" i="27"/>
  <c r="F6" i="27"/>
  <c r="F7" i="27"/>
  <c r="F8" i="27"/>
  <c r="F5" i="27"/>
  <c r="F4" i="27"/>
  <c r="E42" i="27"/>
  <c r="D42" i="27"/>
  <c r="G42" i="27"/>
  <c r="G41" i="27"/>
  <c r="G40" i="27"/>
  <c r="F40" i="27"/>
  <c r="E40" i="27"/>
  <c r="D41" i="27"/>
  <c r="D40" i="27"/>
  <c r="F20" i="27"/>
  <c r="F21" i="27"/>
  <c r="F22" i="27"/>
  <c r="F23" i="27"/>
  <c r="F24" i="27"/>
  <c r="F25" i="27"/>
  <c r="F26" i="27"/>
  <c r="F27" i="27"/>
  <c r="F28" i="27"/>
  <c r="F29" i="27"/>
  <c r="F30" i="27"/>
  <c r="F31" i="27"/>
  <c r="F32" i="27"/>
  <c r="F33" i="27"/>
  <c r="F34" i="27"/>
  <c r="F35" i="27"/>
  <c r="F36" i="27"/>
  <c r="F19" i="27"/>
  <c r="C42" i="27"/>
  <c r="C41" i="27"/>
  <c r="C40" i="27"/>
  <c r="C31" i="27"/>
  <c r="D31" i="27"/>
  <c r="E31" i="27"/>
  <c r="C32" i="27"/>
  <c r="D32" i="27"/>
  <c r="E32" i="27"/>
  <c r="C33" i="27"/>
  <c r="D33" i="27"/>
  <c r="E33" i="27"/>
  <c r="C34" i="27"/>
  <c r="D34" i="27"/>
  <c r="E34" i="27"/>
  <c r="C35" i="27"/>
  <c r="D35" i="27"/>
  <c r="E35" i="27"/>
  <c r="C36" i="27"/>
  <c r="D36" i="27"/>
  <c r="E36" i="27"/>
  <c r="D30" i="27"/>
  <c r="E30" i="27"/>
  <c r="C30" i="27"/>
  <c r="C20" i="27"/>
  <c r="D20" i="27"/>
  <c r="E20" i="27"/>
  <c r="C21" i="27"/>
  <c r="D21" i="27"/>
  <c r="E21" i="27"/>
  <c r="C22" i="27"/>
  <c r="D22" i="27"/>
  <c r="E22" i="27"/>
  <c r="C23" i="27"/>
  <c r="D23" i="27"/>
  <c r="E23" i="27"/>
  <c r="C24" i="27"/>
  <c r="D24" i="27"/>
  <c r="E24" i="27"/>
  <c r="C25" i="27"/>
  <c r="D25" i="27"/>
  <c r="E25" i="27"/>
  <c r="C26" i="27"/>
  <c r="D26" i="27"/>
  <c r="E26" i="27"/>
  <c r="C27" i="27"/>
  <c r="D27" i="27"/>
  <c r="E27" i="27"/>
  <c r="C28" i="27"/>
  <c r="D28" i="27"/>
  <c r="E28" i="27"/>
  <c r="C29" i="27"/>
  <c r="D29" i="27"/>
  <c r="E29" i="27"/>
  <c r="D19" i="27"/>
  <c r="E19" i="27"/>
  <c r="C19"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Administration centrale</author>
  </authors>
  <commentList>
    <comment ref="J3" authorId="0" shapeId="0" xr:uid="{ED50175F-E143-4CEC-A5CB-9C0F9271870E}">
      <text>
        <r>
          <rPr>
            <b/>
            <sz val="9"/>
            <color indexed="81"/>
            <rFont val="Tahoma"/>
            <family val="2"/>
          </rPr>
          <t>Administration centrale: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Administration centrale</author>
  </authors>
  <commentList>
    <comment ref="A6" authorId="0" shapeId="0" xr:uid="{F0E7F662-03E4-420C-A5DA-229101AA3527}">
      <text>
        <r>
          <rPr>
            <b/>
            <sz val="9"/>
            <color indexed="81"/>
            <rFont val="Tahoma"/>
            <family val="2"/>
          </rPr>
          <t>Administration centrale:</t>
        </r>
        <r>
          <rPr>
            <sz val="9"/>
            <color indexed="81"/>
            <rFont val="Tahoma"/>
            <family val="2"/>
          </rPr>
          <t xml:space="preserve">
pour les cycles précédents il n'y avait que deux disciplines / enlever la dernière partie pour être plus juste</t>
        </r>
      </text>
    </comment>
  </commentList>
</comments>
</file>

<file path=xl/sharedStrings.xml><?xml version="1.0" encoding="utf-8"?>
<sst xmlns="http://schemas.openxmlformats.org/spreadsheetml/2006/main" count="367" uniqueCount="215">
  <si>
    <t>Année</t>
  </si>
  <si>
    <t>Groupe 
&lt;1</t>
  </si>
  <si>
    <t>Groupe 
1</t>
  </si>
  <si>
    <t>Groupe 
2</t>
  </si>
  <si>
    <t>Groupe 
3</t>
  </si>
  <si>
    <t>Groupe
4</t>
  </si>
  <si>
    <t>Groupe 
5</t>
  </si>
  <si>
    <t>Écart-type</t>
  </si>
  <si>
    <t>Score moyen</t>
  </si>
  <si>
    <t>Score
moyen</t>
  </si>
  <si>
    <t>Groupes</t>
  </si>
  <si>
    <t>&lt;1</t>
  </si>
  <si>
    <t>Garçons</t>
  </si>
  <si>
    <t>Filles</t>
  </si>
  <si>
    <t>Répartition (en %)</t>
  </si>
  <si>
    <t>Premier quart</t>
  </si>
  <si>
    <t>Deuxième quart</t>
  </si>
  <si>
    <t>Troisième quart</t>
  </si>
  <si>
    <t>Quatrième quart</t>
  </si>
  <si>
    <t>Indice moyen de l'établissement (1)</t>
  </si>
  <si>
    <t>Élèves en retard</t>
  </si>
  <si>
    <t>2007</t>
  </si>
  <si>
    <t>2013</t>
  </si>
  <si>
    <t>2018</t>
  </si>
  <si>
    <t>2e quart</t>
  </si>
  <si>
    <t>3e quart</t>
  </si>
  <si>
    <t>4e quart</t>
  </si>
  <si>
    <t>2024</t>
  </si>
  <si>
    <t>Secteur de scolarisation</t>
  </si>
  <si>
    <t>Ensemble</t>
  </si>
  <si>
    <t>Public hors EP*</t>
  </si>
  <si>
    <t>EP*</t>
  </si>
  <si>
    <t>Privé</t>
  </si>
  <si>
    <t>Pas du tout d'accord</t>
  </si>
  <si>
    <t>Pas d'accord</t>
  </si>
  <si>
    <t>D'accord</t>
  </si>
  <si>
    <t>Tout à fait d'accord</t>
  </si>
  <si>
    <t>garçons</t>
  </si>
  <si>
    <t>filles</t>
  </si>
  <si>
    <t>Agriculture</t>
  </si>
  <si>
    <t>Astronomie/ astrophysique</t>
  </si>
  <si>
    <t>Autre domaine scientifique</t>
  </si>
  <si>
    <t>Aéronautique</t>
  </si>
  <si>
    <t>Communications</t>
  </si>
  <si>
    <t>Energie</t>
  </si>
  <si>
    <t>Enseignement</t>
  </si>
  <si>
    <t>Environnement</t>
  </si>
  <si>
    <t>Géologie, les géosciences</t>
  </si>
  <si>
    <t>Industrie</t>
  </si>
  <si>
    <t>Informatique</t>
  </si>
  <si>
    <t>Médical et paramédical</t>
  </si>
  <si>
    <t>Recherche</t>
  </si>
  <si>
    <t>Transports</t>
  </si>
  <si>
    <t>Participer à un club en lien avec le développement durable</t>
  </si>
  <si>
    <t>Je ne suis pas intéressé(e)</t>
  </si>
  <si>
    <t>Je suis peu intéressé(e)</t>
  </si>
  <si>
    <t>Je suis intéressé(e)</t>
  </si>
  <si>
    <t>Je suis très intéressé(e)</t>
  </si>
  <si>
    <t>Je n’aime pas beaucoup.</t>
  </si>
  <si>
    <t>Je n’aime pas du tout.</t>
  </si>
  <si>
    <t>J’adore.</t>
  </si>
  <si>
    <t>J’aime bien.</t>
  </si>
  <si>
    <t>géologie</t>
  </si>
  <si>
    <t>chimie</t>
  </si>
  <si>
    <t>physique</t>
  </si>
  <si>
    <t>technologie</t>
  </si>
  <si>
    <t>Les élèves réalisent des manipulations ou des expériences.</t>
  </si>
  <si>
    <t>Les élèves concoivent leurs propres expériences.</t>
  </si>
  <si>
    <t>Les élèves manipulent des objets techniques (maquette, robot, carte électronique…) en classe.</t>
  </si>
  <si>
    <t>Les élèves concluent en utilisant des résultats d’expérience.</t>
  </si>
  <si>
    <t>Les élèves programment un robot, ou un système technique, ou une carte électronique…</t>
  </si>
  <si>
    <t>Les élèves réalisent des objets avec des machines.</t>
  </si>
  <si>
    <t>% Population</t>
  </si>
  <si>
    <r>
      <rPr>
        <b/>
        <sz val="9"/>
        <rFont val="Marianne"/>
      </rPr>
      <t xml:space="preserve">Les élèves du groupe inférieur à 1 restituent des connaissances simples en relation avec leur vécu. 
</t>
    </r>
    <r>
      <rPr>
        <sz val="9"/>
        <rFont val="Marianne"/>
      </rPr>
      <t>Ils extraient des informations simples d’un schéma (tableau périodique, réseau informatique).</t>
    </r>
    <r>
      <rPr>
        <b/>
        <sz val="9"/>
        <rFont val="Marianne"/>
      </rPr>
      <t xml:space="preserve">
</t>
    </r>
    <r>
      <rPr>
        <sz val="9"/>
        <rFont val="Marianne"/>
      </rPr>
      <t xml:space="preserve">
</t>
    </r>
  </si>
  <si>
    <t>Répartition
 (en %)</t>
  </si>
  <si>
    <t>Participer aux actions proposées par les éco-délégués (par exemple : ramassage des déchets autour du collège, collecte d’objets encore en bon état, conférences scientifiques…).</t>
  </si>
  <si>
    <r>
      <t xml:space="preserve">Les évaluations </t>
    </r>
    <r>
      <rPr>
        <sz val="9"/>
        <rFont val="Marianne"/>
      </rPr>
      <t>du dispositif C</t>
    </r>
    <r>
      <rPr>
        <sz val="9"/>
        <color rgb="FF000000"/>
        <rFont val="Marianne"/>
      </rPr>
      <t xml:space="preserve">edre sont réalisées sur échantillons. De ce fait, les résultats sont soumis à une variabilité qui dépend des erreurs d’échantillonnage. Il est possible d’estimer statistiquement ces erreurs affectant la représentativité de la population interrogée au travers d’intervalles de confiance, méthode utilisée pour la présente étude afin d’y faire état des évolutions significatives. </t>
    </r>
  </si>
  <si>
    <t>Significativité</t>
  </si>
  <si>
    <t>La construction de l’échelle de performances</t>
  </si>
  <si>
    <t>L’échantillonnage</t>
  </si>
  <si>
    <t>Méthodologie</t>
  </si>
  <si>
    <t>Taux de réussite moyen aux items</t>
  </si>
  <si>
    <t>Physique-Chimie</t>
  </si>
  <si>
    <t>Jamais</t>
  </si>
  <si>
    <t>Rarement</t>
  </si>
  <si>
    <t>Souvent</t>
  </si>
  <si>
    <t>Très souvent</t>
  </si>
  <si>
    <t>La population visée est celle des élèves de troisième des collèges publics et privés sous contrat de France hors Mayotte. Ces élèves sont entrés majoritairement en sixième en septembre 2020. En 2024, l’enquête a été réalisée auprès d’un échantillon de 10000 élèves, scolarisés dans 375 collèges sélectionnés en vue d’une représentativité nationale. Pour tenir compte de la non-réponse, les échantillons ont été redressés.</t>
  </si>
  <si>
    <t>L’échelle de performances a été élaborée en utilisant les modèles de réponse à l’item. Le score moyen en sciences, correspondant à la  performance moyenne des élèves de l’échantillon de 2007, a été fixé par construction à 250 et l’écart-type à 50. Cela implique qu’environ deux tiers des élèves ont un score compris entre 200 et 300. Mais cette échelle n’a aucune valeur normative et, en particulier, la moyenne de 250 ne constitue en rien un seuil qui correspondrait à des compétences minimales à atteindre. Sur la base de constats fréquemment établis dans les différentes évaluations antérieures de la DEPP, qui montrent que 15 % des élèves peuvent être considérés en difficulté en fin de scolarité obligatoire, la partie la plus basse de l’échelle est constituée en 2007 des scores obtenus par les 15 % d’élèves ayant les résultats les plus faibles. À l’opposé, la partie supérieure, constituée des scores les plus élevés, rassemble 10 % des élèves. Entre ces deux niveaux, l’échelle a été scindée entre trois intervalles de scores de même amplitude correspondant à trois groupes intermédiaires. Les modèles de réponse à l’item ont l’avantage de positionner sur la même échelle les scores des élèves et les items, ce qui révèle les niveaux de difficulté de ceux-ci. Cette correspondance permet de caractériser les compétences maîtrisées par chacun des groupes d’élèves et leur évolution.</t>
  </si>
  <si>
    <t>Contenu de l'évaluation</t>
  </si>
  <si>
    <r>
      <rPr>
        <b/>
        <sz val="9"/>
        <rFont val="Marianne"/>
      </rPr>
      <t xml:space="preserve">Les élèves du groupe 5 maîtrisent parfaitement les connaissances attendues.
</t>
    </r>
    <r>
      <rPr>
        <sz val="9"/>
        <rFont val="Marianne"/>
      </rPr>
      <t xml:space="preserve">Ils maîtrisent le calcul, notamment littéral, ainsi que la construction de graphiques numériques.
Ils analysent le comportement d'un système technique complexe dans sa globalité (approche MEI). Ils mobilisent la pensée algorithmique pour écrire un programme ou le corriger.
Ils font preuve d’esprit critique dans l’analyse de situations complexes, de modèles ou de documents dans des situations différentes de celles vues en classe, notamment concernant les usages raisonnés du numérique. Leur raisonnement est rigoureux et exposé de façon structurée.
Ils gèrent, stockent et partagent des informations numériques. Les élèves comprennent la planification des rôles des participants dans une démarche de projet.
Ils proposent des dispositifs expérimentaux, pour répondre à un problème et prévoient un résultat dans des cas complexes. </t>
    </r>
    <r>
      <rPr>
        <b/>
        <sz val="9"/>
        <rFont val="Marianne"/>
      </rPr>
      <t xml:space="preserve">
</t>
    </r>
  </si>
  <si>
    <r>
      <rPr>
        <b/>
        <sz val="9"/>
        <rFont val="Marianne"/>
      </rPr>
      <t xml:space="preserve">C’est à partir du groupe 2 que la compétence « adopter un comportement éthique et responsable » commence à être maîtrisée. 
</t>
    </r>
    <r>
      <rPr>
        <sz val="9"/>
        <rFont val="Marianne"/>
      </rPr>
      <t>Les élèves du groupe 2 ont des connaissances plus abstraites non liées à la vie quotidienne (pictogrammes de sécurité en lien avec la santé et l’environnement, structure d’une cellule, brassage chromosomique lors de la fécondation) et sur des phénomènes biologiques simples.
Ils identifient des questions scientifiques et y répondent.
Ils comprennent l'intérêt du travail collaboratif.
Ils choisissent ou formulent une hypothèse ou une conclusion parmi plusieurs propositions. Ils interprètent des résultats d’expérience.
Ils utilisent un modèle simple pour répondre à un problème (tectonique des plaques, classification emboitée, rayon de lumière).
Ils extraient des informations apportées par un texte ou par un graphique à deux courbes et peuvent également comparer l’allure de deux courbes.
Ils commencent à rédiger des réponses descriptives.
Ils maîtrisent les échelles de temps sur des phénomènes biologiques simples (puberté – digestion) et sur les grandes étapes de la formation de l’Univers.
Dans des cas simples, ils passent d’un langage à un autre (graphique vers tableau, texte vers dessin ou schéma, schéma vers tableau).
Ils connaissent les gestes manipulatoires de base (utilisation du microscope, de la balance).
Ils utilisent à bon escient un vocabulaire scientifique simple.
Ils réalisent des calculs simples de proportionnalité.</t>
    </r>
    <r>
      <rPr>
        <b/>
        <sz val="9"/>
        <rFont val="Marianne"/>
      </rPr>
      <t xml:space="preserve">
</t>
    </r>
    <r>
      <rPr>
        <sz val="9"/>
        <rFont val="Marianne"/>
      </rPr>
      <t xml:space="preserve">
</t>
    </r>
  </si>
  <si>
    <r>
      <rPr>
        <b/>
        <sz val="9"/>
        <rFont val="Marianne"/>
      </rPr>
      <t xml:space="preserve">Les élèves du groupe 1 restituent des connaissances liées à l’éducation à la santé ou à des règles de sécurité de base.
</t>
    </r>
    <r>
      <rPr>
        <sz val="9"/>
        <rFont val="Marianne"/>
      </rPr>
      <t xml:space="preserve">Ils sélectionnent des informations dans des documents divers (tableau à double entrée, graphique).
Ils reconnaissent l’évolution d’une grandeur dans un graphique.
Ils passent d’un texte simple ou d’une photographie à un schéma simple.
Ils commencent à distinguer cause et conséquence.
</t>
    </r>
  </si>
  <si>
    <t>Je comprends bien ce que nous faisons en sciences.</t>
  </si>
  <si>
    <t>Je pense que je peux réussir en sciences.</t>
  </si>
  <si>
    <t>Je pense que j’ai un bon niveau en sciences.</t>
  </si>
  <si>
    <t>Améliorer notre vie quotidienne.</t>
  </si>
  <si>
    <t>Résoudre les problèmes de santé dans le monde.</t>
  </si>
  <si>
    <t>Résoudre les problèmes d'environnement dans le monde.</t>
  </si>
  <si>
    <t>9.2 Répartition des élèves en fonction du secteur d'activité professionnelle envisagé au sein des professions scientifiques</t>
  </si>
  <si>
    <t>Sciences de la vie et de la Terre</t>
  </si>
  <si>
    <t xml:space="preserve">L’évaluation Cedre Sciences et technologie a été réalisée sur ordinateur, en ligne. Huit élèves de chaque classe échantillonnée ont également passé des épreuves pratiques d’une durée d’une heure pour évaluer leurs compétences expérimentales en SVT ou en physique-chimie depuis 2007. 
 320 items au total ont servi au calcul du score sur les trois disciplines. En physique-chimie et en SVT, respectivement 51 et 60 items ont été repris des évaluations précédentes et 101 et 60 items nouveaux sont pris en compte pour le calcul du score. En technologie, 56 items ont été intégrés à cette évaluation. </t>
  </si>
  <si>
    <t>Groupe &lt;1
6,7 %</t>
  </si>
  <si>
    <t>Groupe 1
18,6 %</t>
  </si>
  <si>
    <t>Groupe 2
31,0 %</t>
  </si>
  <si>
    <t>Groupe 3
27,0 %</t>
  </si>
  <si>
    <t>Groupe 4
12,4 %</t>
  </si>
  <si>
    <t>Groupe 5
4,4 %</t>
  </si>
  <si>
    <t>Le générateur a toujours été allumé avec l’autorisation du professeur.</t>
  </si>
  <si>
    <t>L’élève n’a pas réalisé de court-circuit du générateur.</t>
  </si>
  <si>
    <t>Réussi</t>
  </si>
  <si>
    <t>Echoué</t>
  </si>
  <si>
    <t>Non réalisé</t>
  </si>
  <si>
    <t>Le circuit électrique est correctement réalisé.</t>
  </si>
  <si>
    <t>Protection (blouse, lunettes, gants)</t>
  </si>
  <si>
    <t>Choix et prélèvement de la solution de départ</t>
  </si>
  <si>
    <t>Choix et prélèvement du réactif à utiliser</t>
  </si>
  <si>
    <t>Quantité de solution prélevée raisonnable</t>
  </si>
  <si>
    <t>Observation des précipités (couleur). Tableau rempli en cohérence avec les résultats des tests</t>
  </si>
  <si>
    <t>L’ampèremètre est en série dans le circuit.</t>
  </si>
  <si>
    <t>Le voltmètre est en dérivation aux bornes de la résistance.</t>
  </si>
  <si>
    <t>Manipulation debout</t>
  </si>
  <si>
    <t>Utilisation d'un multimètre</t>
  </si>
  <si>
    <t>Chimie : manipulation</t>
  </si>
  <si>
    <t>réalisation de la préparation microscopique</t>
  </si>
  <si>
    <t>Feuille charnue prélevée</t>
  </si>
  <si>
    <t>Dépôt de l'eau iodée avant échantillon</t>
  </si>
  <si>
    <t>Dépôt de l'échantillon à la pince</t>
  </si>
  <si>
    <t>Préparation centrée sur la lame porte objet</t>
  </si>
  <si>
    <t>Dépôt de la lamelle selon les règles</t>
  </si>
  <si>
    <t>Colorant bien réparti sous la lamelle</t>
  </si>
  <si>
    <t>Colorant ne débordant pas de la lamelle</t>
  </si>
  <si>
    <t>Épiderme fin</t>
  </si>
  <si>
    <t>Épiderme bien étalé</t>
  </si>
  <si>
    <t>Échantillon ne débordant pas de la lamelle</t>
  </si>
  <si>
    <t>Plage d'au moins 10 cellules observables colorées sans plis</t>
  </si>
  <si>
    <t>Éclairage suffisant sur l'ensemble du champ.</t>
  </si>
  <si>
    <t>Choix d'une zone où les cellules sont bien visibles.</t>
  </si>
  <si>
    <t>Objectif fort choisi.</t>
  </si>
  <si>
    <t>Objectif fort enclenché.</t>
  </si>
  <si>
    <t>qualité de la préparation</t>
  </si>
  <si>
    <t>première mise au point</t>
  </si>
  <si>
    <t xml:space="preserve">Deuxième mise au point </t>
  </si>
  <si>
    <t>Mise au point correcte.</t>
  </si>
  <si>
    <t>Protocole 1</t>
  </si>
  <si>
    <t>non répondant</t>
  </si>
  <si>
    <t>Suivi du protocole avec le logiciel Tectoglob3D (afficher les foyers sismiques,…)</t>
  </si>
  <si>
    <t>Protocole 2</t>
  </si>
  <si>
    <t>Protocole 3</t>
  </si>
  <si>
    <t>Suivi du protocole avec le logiciel Tectoglob3D (tracer une courbe au niveau de la Cordillère des Andes,…)</t>
  </si>
  <si>
    <t>Suivi du protocole avec le logiciel Tectoglob3D (désélectionner les foyers sismiques,…)</t>
  </si>
  <si>
    <t>Partiel</t>
  </si>
  <si>
    <t>Chimie</t>
  </si>
  <si>
    <t>On demande aux élèves de tirer les conclusions  d'une expérience qu'ils ont réalisée</t>
  </si>
  <si>
    <t>Les élèves ont l'occasion d'exprimer leurs idées.</t>
  </si>
  <si>
    <t>Comprendre  le monde qui nous entoure.</t>
  </si>
  <si>
    <r>
      <t xml:space="preserve"> Champ : </t>
    </r>
    <r>
      <rPr>
        <sz val="8"/>
        <rFont val="Marianne"/>
      </rPr>
      <t>élèves de troisième de France hors Mayotte, public + privé sous contrat.</t>
    </r>
  </si>
  <si>
    <r>
      <rPr>
        <b/>
        <sz val="9"/>
        <rFont val="Marianne"/>
      </rPr>
      <t>Note</t>
    </r>
    <r>
      <rPr>
        <sz val="9"/>
        <rFont val="Marianne"/>
      </rPr>
      <t xml:space="preserve"> : les évolutions significatives entre deux évaluations successives sont indiquées en gras.</t>
    </r>
  </si>
  <si>
    <r>
      <t>Champ :</t>
    </r>
    <r>
      <rPr>
        <sz val="9"/>
        <rFont val="Marianne"/>
      </rPr>
      <t xml:space="preserve"> élèves de troisième de France hors Mayotte, public + privé sous contrat.</t>
    </r>
  </si>
  <si>
    <r>
      <rPr>
        <b/>
        <sz val="9"/>
        <rFont val="Marianne"/>
      </rPr>
      <t>Source</t>
    </r>
    <r>
      <rPr>
        <sz val="9"/>
        <rFont val="Marianne"/>
      </rPr>
      <t xml:space="preserve"> : DEPP, évaluation Cedre, compétences en sciences en fin de collège en 2007, 2013, 2018 et 2024.</t>
    </r>
  </si>
  <si>
    <r>
      <t xml:space="preserve"> Champ : </t>
    </r>
    <r>
      <rPr>
        <sz val="9"/>
        <rFont val="Marianne"/>
      </rPr>
      <t>élèves de troisième de France hors Mayotte, public + privé sous contrat.</t>
    </r>
  </si>
  <si>
    <r>
      <rPr>
        <b/>
        <sz val="8"/>
        <rFont val="Marianne"/>
      </rPr>
      <t>Source</t>
    </r>
    <r>
      <rPr>
        <sz val="8"/>
        <rFont val="Marianne"/>
      </rPr>
      <t xml:space="preserve"> : DEPP, évaluation Cedre, compétences en sciences en fin de collège en 2024.</t>
    </r>
  </si>
  <si>
    <r>
      <t>Comprendre</t>
    </r>
    <r>
      <rPr>
        <b/>
        <sz val="9"/>
        <rFont val="Marianne"/>
      </rPr>
      <t xml:space="preserve"> et agir </t>
    </r>
    <r>
      <rPr>
        <sz val="9"/>
        <rFont val="Marianne"/>
      </rPr>
      <t>sur le monde qui nous entoure.</t>
    </r>
  </si>
  <si>
    <r>
      <rPr>
        <b/>
        <sz val="9"/>
        <color indexed="8"/>
        <rFont val="Marianne"/>
      </rPr>
      <t>Lecture :</t>
    </r>
    <r>
      <rPr>
        <sz val="9"/>
        <color indexed="8"/>
        <rFont val="Marianne"/>
      </rPr>
      <t xml:space="preserve">  En 2024, 6,9 % des élèves ne sont pas du tout d'accord avec l'affirmation : "La science peut servir à améliorer notre vie quotidienne".</t>
    </r>
  </si>
  <si>
    <r>
      <rPr>
        <b/>
        <sz val="9"/>
        <rFont val="Marianne"/>
      </rPr>
      <t>Source</t>
    </r>
    <r>
      <rPr>
        <sz val="9"/>
        <rFont val="Marianne"/>
      </rPr>
      <t xml:space="preserve"> : DEPP, évaluation Cedre, compétences en sciences en fin de collège en 2018 et 2024.</t>
    </r>
  </si>
  <si>
    <r>
      <rPr>
        <b/>
        <sz val="9"/>
        <color indexed="8"/>
        <rFont val="Marianne"/>
      </rPr>
      <t>Lecture :</t>
    </r>
    <r>
      <rPr>
        <sz val="9"/>
        <color indexed="8"/>
        <rFont val="Marianne"/>
      </rPr>
      <t xml:space="preserve">  en 2018, 6,5 %  déclarent ne jamais réaliser des manipulation s ou des expérences. </t>
    </r>
  </si>
  <si>
    <r>
      <rPr>
        <b/>
        <sz val="9"/>
        <rFont val="Marianne"/>
      </rPr>
      <t>Source</t>
    </r>
    <r>
      <rPr>
        <sz val="9"/>
        <rFont val="Marianne"/>
      </rPr>
      <t xml:space="preserve"> : DEPP, évaluation Cedre, compétences en sciences en fin de collège en  2018 et 2024.</t>
    </r>
  </si>
  <si>
    <r>
      <rPr>
        <b/>
        <sz val="9"/>
        <rFont val="Marianne"/>
      </rPr>
      <t xml:space="preserve">Lecture : </t>
    </r>
    <r>
      <rPr>
        <sz val="9"/>
        <rFont val="Marianne"/>
      </rPr>
      <t>en 2013, les élèves scolarisés dans le quart des collèges les plus défavorisés selon l'indice de position sociale (premier quart) ont un score de 233, contre 236 en 2007.</t>
    </r>
  </si>
  <si>
    <r>
      <rPr>
        <b/>
        <sz val="9"/>
        <color indexed="8"/>
        <rFont val="Marianne"/>
      </rPr>
      <t>Lecture :</t>
    </r>
    <r>
      <rPr>
        <sz val="9"/>
        <color indexed="8"/>
        <rFont val="Marianne"/>
      </rPr>
      <t xml:space="preserve">  en 9,8 % des élèves de 2018 ne sont pas du tout d'accord avec l'affirmation "je comprends bien ce que nous faisons en sciences".</t>
    </r>
  </si>
  <si>
    <r>
      <rPr>
        <b/>
        <sz val="9"/>
        <color indexed="8"/>
        <rFont val="Marianne"/>
      </rPr>
      <t>Lecture :</t>
    </r>
    <r>
      <rPr>
        <sz val="9"/>
        <color indexed="8"/>
        <rFont val="Marianne"/>
      </rPr>
      <t xml:space="preserve"> En 2024, 38,6 % des élèves ne sont pas du tout d'accord avec l'affirmation: "Quand je serai adulte, j’aimerais exercer une profession dans le domaine scientifique."</t>
    </r>
  </si>
  <si>
    <r>
      <rPr>
        <b/>
        <sz val="9"/>
        <color indexed="8"/>
        <rFont val="Marianne"/>
      </rPr>
      <t>Lecture :</t>
    </r>
    <r>
      <rPr>
        <sz val="9"/>
        <color indexed="8"/>
        <rFont val="Marianne"/>
      </rPr>
      <t xml:space="preserve">  En 2024, 5,1% des élèves envisageant d'exercer une profession scientifique souhaiteraient l'exercer dans le domaine de l'agriculture (6,8 % des garçons et 3,2 % des filles)</t>
    </r>
  </si>
  <si>
    <r>
      <rPr>
        <b/>
        <sz val="9"/>
        <color indexed="8"/>
        <rFont val="Marianne"/>
      </rPr>
      <t>Lecture :</t>
    </r>
    <r>
      <rPr>
        <sz val="9"/>
        <color indexed="8"/>
        <rFont val="Marianne"/>
      </rPr>
      <t xml:space="preserve">  29,7 % des élèves ne sont pas intéressés pour participer à un club en lien avec le développement durable </t>
    </r>
  </si>
  <si>
    <r>
      <rPr>
        <b/>
        <sz val="9"/>
        <color indexed="8"/>
        <rFont val="Marianne"/>
      </rPr>
      <t>Lecture :</t>
    </r>
    <r>
      <rPr>
        <sz val="9"/>
        <color indexed="8"/>
        <rFont val="Marianne"/>
      </rPr>
      <t xml:space="preserve">  les filles représentent 50 % de l'échantillon en 2024. Leur score a diminué de 4 points entre les deux derniers cycles d'évaluation, passant de 237 à 233 points. 18 % d'entre elles appartiennent au groupe de niveau 1 en 2024 contre 16 % en 2018.</t>
    </r>
  </si>
  <si>
    <t>Élèves dits "à l'heure"</t>
  </si>
  <si>
    <t>On permet aux élèves de concevoir leurs propres expériences.</t>
  </si>
  <si>
    <t>Les élèves ont l’occasion d’exprimer leurs idées et leurs hypothèses.</t>
  </si>
  <si>
    <t>biologie</t>
  </si>
  <si>
    <t>Une seule échelle a été constituée pour les trois disciplines. Lors des cycles précédents, une échelle commune avait été constituée pour la physique-chimie et la SVT. Toutefois, l'évolution du taux de réussite moyen entre 2018 et 2024 sur les items d'ancrage (proposés aux élèves les deux années) apporte des informations sur l'évolution du niveau des éléves dans les deux disciplines séparement (sciences et vie de la Terre et physique-chimie).</t>
  </si>
  <si>
    <t xml:space="preserve"> (en points)</t>
  </si>
  <si>
    <t>Significa-tivité</t>
  </si>
  <si>
    <t>oui</t>
  </si>
  <si>
    <t xml:space="preserve">non </t>
  </si>
  <si>
    <t>non</t>
  </si>
  <si>
    <r>
      <rPr>
        <b/>
        <sz val="9"/>
        <color indexed="8"/>
        <rFont val="Marianne"/>
      </rPr>
      <t>Lecture :</t>
    </r>
    <r>
      <rPr>
        <sz val="9"/>
        <color indexed="8"/>
        <rFont val="Marianne"/>
      </rPr>
      <t xml:space="preserve">  les filles représentent 50 % de l'échantillon en 2024. Leur score a diminué de 4 points entre les deux derniers cycles d'évaluation, passant de 237 à 233 points. 
En 2024, le score moyen des filles (de 233 points) n'est pas significativement différent de celui des garçons (de 231 points).</t>
    </r>
  </si>
  <si>
    <r>
      <t>Répartition des élèves par groupe de performance en sciences en fin de collège</t>
    </r>
    <r>
      <rPr>
        <sz val="9"/>
        <rFont val="Marianne"/>
      </rPr>
      <t xml:space="preserve"> (</t>
    </r>
    <r>
      <rPr>
        <b/>
        <sz val="9"/>
        <rFont val="Marianne"/>
      </rPr>
      <t>en %)</t>
    </r>
  </si>
  <si>
    <r>
      <t>Lecture :</t>
    </r>
    <r>
      <rPr>
        <b/>
        <i/>
        <sz val="9"/>
        <rFont val="Marianne"/>
      </rPr>
      <t xml:space="preserve"> </t>
    </r>
    <r>
      <rPr>
        <sz val="9"/>
        <rFont val="Marianne"/>
      </rPr>
      <t>les élèves de 2024 obtiennent un score moyen de 232 avec un écart-type de 48 ; 6,7 % d’entre eux appartiennent au groupe inférieur à 1.</t>
    </r>
  </si>
  <si>
    <t>Figure 2 - Échelle de performance 2024 en sciences</t>
  </si>
  <si>
    <r>
      <rPr>
        <b/>
        <sz val="9"/>
        <rFont val="Marianne"/>
      </rPr>
      <t>Champ :</t>
    </r>
    <r>
      <rPr>
        <sz val="9"/>
        <rFont val="Marianne"/>
      </rPr>
      <t xml:space="preserve"> élèves de troisième de France hors Mayotte, public + privé sous contrat.</t>
    </r>
  </si>
  <si>
    <r>
      <rPr>
        <b/>
        <sz val="9"/>
        <rFont val="Marianne"/>
      </rPr>
      <t>Source</t>
    </r>
    <r>
      <rPr>
        <sz val="9"/>
        <rFont val="Marianne"/>
      </rPr>
      <t xml:space="preserve"> : DEPP, évaluation Cedre, compétences en sciences en fin de collège en 2024.</t>
    </r>
  </si>
  <si>
    <r>
      <rPr>
        <b/>
        <sz val="9"/>
        <rFont val="Marianne"/>
      </rPr>
      <t xml:space="preserve">Note : </t>
    </r>
    <r>
      <rPr>
        <sz val="9"/>
        <rFont val="Marianne"/>
      </rPr>
      <t>les évolutions significatives entre deux évaluations successives sont indiquées en gras.</t>
    </r>
  </si>
  <si>
    <t>Figure 3 - Évolution des scores moyens en sciences par sexe en fin de collège</t>
  </si>
  <si>
    <t>Figure 4 - Score moyen en sciences en fin de collège selon l’indice de position sociale moyen du collège</t>
  </si>
  <si>
    <t>Figure 1 - Score moyen et répartition des élèves par groupe de performance en sciences en fin de collège (en %)</t>
  </si>
  <si>
    <r>
      <t>Lecture :</t>
    </r>
    <r>
      <rPr>
        <b/>
        <i/>
        <sz val="9"/>
        <rFont val="Marianne"/>
      </rPr>
      <t xml:space="preserve"> </t>
    </r>
    <r>
      <rPr>
        <sz val="9"/>
        <rFont val="Marianne"/>
      </rPr>
      <t>en 2024,</t>
    </r>
    <r>
      <rPr>
        <b/>
        <i/>
        <sz val="9"/>
        <rFont val="Marianne"/>
      </rPr>
      <t xml:space="preserve"> </t>
    </r>
    <r>
      <rPr>
        <sz val="9"/>
        <rFont val="Marianne"/>
      </rPr>
      <t>les élèves obtiennent un score moyen de 232 avec un écart-type de 48 ; 6,7 % d’entre eux appartiennent au groupe inférieur à 1.</t>
    </r>
  </si>
  <si>
    <t>Écarts de score
 filles - garçons</t>
  </si>
  <si>
    <r>
      <rPr>
        <b/>
        <sz val="9"/>
        <rFont val="Marianne"/>
      </rPr>
      <t xml:space="preserve">C’est à partir du groupe 4 que la compétence « se situer dans l’espace et dans le temps » est maîtrisée.
</t>
    </r>
    <r>
      <rPr>
        <sz val="9"/>
        <rFont val="Marianne"/>
      </rPr>
      <t xml:space="preserve">Les élèves ont des connaissances pointues dans des domaines variés du cycle 4 (nombre de chromosomes dans différentes cellules, réaction immunitaire, conservation de la masse lors d’une transformation chimique, sélection naturelle ou impact environnemental d’un objet). Ils mobilisent une connaissance précise pour effectuer un calcul.
Quel que soit le domaine de connaissances, ils passent facilement d’un langage à un autre, y compris algorithmique.
Ils identifient une contrainte ou fonction technique et choisissent la solution la plus adaptée (première approche Matière, Énergie, Information (MEI)). 
À partir de notions de pensée informatique, ils analysent et identifient l'erreur dans un système.
Ils mettent en relation des documents de nature et de représentations variées avec des données (graphiques complexes et texte long). Ils maîtrisent la construction d’un tableau de données numériques.
Ils maîtrisent les étapes de la démarche scientifique (choix des dispositifs expérimentaux, formulation de questions scientifiques, évaluation des performances d'un système technique, confrontation de résultats expérimentaux).
Ces élèves peuvent rédiger des réponses longues pour expliquer et justifier leur propos.
</t>
    </r>
  </si>
  <si>
    <r>
      <rPr>
        <b/>
        <sz val="9"/>
        <rFont val="Marianne"/>
      </rPr>
      <t xml:space="preserve">C’est à partir du groupe 3 que les compétences « maîtriser les connaissances attendues », « pratiquer des langages » ou « pratiquer des démarches scientifiques », sont maîtrisées quel que soit le type de connaissances (notionnelles, procédurales ou épistémiques).
</t>
    </r>
    <r>
      <rPr>
        <sz val="9"/>
        <rFont val="Marianne"/>
      </rPr>
      <t xml:space="preserve">Les élèves sont sensibilisés aux questions environnementales.
Ils maîtrisent des connaissances scientifiques générales du cycle 4 (fécondation et combinaison allélique, ressources d’énergies, digestion, météo/climat, pH, transformations physique/chimique).
Ils utilisent leurs connaissances pour exploiter un schéma, un diagramme fonctionnel, un tableau ou une clé de détermination. Ils mettent en relation des informations issues de différentes sources pour répondre à une question ou choisir une solution technique. Ils utilisent des connecteurs logiques adaptés à la situation.
Ils caractérisent une lignée d'objets.
Ils analysent le comportement d'un objet technique en complétant un logigramme, un diagramme ou un tableau.
Ils prévoient un résultat ou un protocole expérimental dans des cas simples.
Ils utilisent une animation pour déterminer les paramètres influençant un phénomène physique. Ils associent les éléments du réel avec les éléments d’un modèle.
Ils maitrisent la notion de proportionnalité et associent une grandeur à son unité de mesure.
Ils commencent à faire preuve d’esprit critique pour identifier ce qui relève du champ scientifique.
</t>
    </r>
  </si>
  <si>
    <r>
      <rPr>
        <b/>
        <sz val="9"/>
        <rFont val="Marianne"/>
      </rPr>
      <t>Lecture :</t>
    </r>
    <r>
      <rPr>
        <sz val="9"/>
        <rFont val="Marianne"/>
      </rPr>
      <t xml:space="preserve">  65,1 % des élèves sont scolarisés dans le secteur Public hors EP. Leur score moyen est de 241. 4,2 % des élèves scolarisés dans ce secteur sont dans le groupe inférieur à 1. </t>
    </r>
  </si>
  <si>
    <r>
      <rPr>
        <b/>
        <sz val="8"/>
        <color indexed="8"/>
        <rFont val="Marianne"/>
      </rPr>
      <t>Lecture :</t>
    </r>
    <r>
      <rPr>
        <sz val="8"/>
        <color indexed="8"/>
        <rFont val="Marianne"/>
      </rPr>
      <t xml:space="preserve">  lors du TP de physique, 90,5 % des élèves ont réussi à suivre la règle de sécurité suivante : "Le générateur a toujours été allumé avec l’autorisation du professeur."</t>
    </r>
  </si>
  <si>
    <t>328                      501</t>
  </si>
  <si>
    <t>290    328</t>
  </si>
  <si>
    <t>251    290</t>
  </si>
  <si>
    <t>212    251</t>
  </si>
  <si>
    <t>173    212</t>
  </si>
  <si>
    <r>
      <rPr>
        <b/>
        <sz val="9"/>
        <rFont val="Marianne"/>
      </rPr>
      <t xml:space="preserve">Lecture : </t>
    </r>
    <r>
      <rPr>
        <sz val="9"/>
        <rFont val="Marianne"/>
      </rPr>
      <t>les élèves du groupe 3 représentent 27 % des élèves. Le score le plus faible des élèves positionnés dans ce groupe est de 251 points et le score le plus élevé est de 290 points. Les élèves de ce groupe sont capables de réaliser les tâches du niveau des groupes inférieur à 1, 1, 2 et 3 mais ils ont une probabilité faible de réussir les tâches spécifiques aux groupes 4 et 5.</t>
    </r>
  </si>
  <si>
    <r>
      <t xml:space="preserve">Ref. </t>
    </r>
    <r>
      <rPr>
        <i/>
        <sz val="9"/>
        <rFont val="Marianne"/>
      </rPr>
      <t>Note d'Information</t>
    </r>
    <r>
      <rPr>
        <sz val="9"/>
        <rFont val="Marianne"/>
      </rPr>
      <t xml:space="preserve"> n° 26-13, DEPP.</t>
    </r>
  </si>
  <si>
    <r>
      <rPr>
        <b/>
        <sz val="9"/>
        <color indexed="8"/>
        <rFont val="Marianne"/>
      </rPr>
      <t>Lecture :</t>
    </r>
    <r>
      <rPr>
        <sz val="9"/>
        <color indexed="8"/>
        <rFont val="Marianne"/>
      </rPr>
      <t xml:space="preserve">  en 2018, 15,8% des élèves déclarent ne pas du tout aimer la biologie.</t>
    </r>
  </si>
  <si>
    <t>Figure 11 web.  Répartition des élèves en fonction de leur appétences pour les matières scientifiques enseignées</t>
  </si>
  <si>
    <t xml:space="preserve">Figure 10 web. Répartition des élèves en fonction de leur intérêt pour les clubs en lien avec le développement durable </t>
  </si>
  <si>
    <t>Figure 9 web - Répartition des élèves en fonction de la réponse à "Quand je serai adulte, j’aimerais exercer une profession dans le domaine scientifique."</t>
  </si>
  <si>
    <t>Figure 8.1 web - Répartition des élèves en fonction du rôle accordé à la science</t>
  </si>
  <si>
    <t xml:space="preserve">Figure 8.2 web Répartition des élèves en fonction des manipulations réalisées en classe </t>
  </si>
  <si>
    <t>Figure 7 web - Résultats obtenus par les élèves participant aux travaux pratiques de physique-chimie et SVT (%)</t>
  </si>
  <si>
    <t>Figure 6 web -  Score moyen et répartition en % dans les groupes de performance en sciences en fin de collège selon les caractéristiques des élèves</t>
  </si>
  <si>
    <t>Figure 5 web - Répartition des élèves en fonction de leur perception de leur compréhension, de leur niveau et de leur capacité à réussir en sciences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</si>
</sst>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0.0"/>
    <numFmt numFmtId="166" formatCode="0.0000"/>
    <numFmt numFmtId="167" formatCode="_(* #,##0_);_(* \(#,##0\);_(* &quot;-&quot;_);_(@_)"/>
    <numFmt numFmtId="168" formatCode="_(* #,##0.00_);_(* \(#,##0.00\);_(* &quot;-&quot;??_);_(@_)"/>
    <numFmt numFmtId="169" formatCode="_(&quot;$&quot;* #,##0_);_(&quot;$&quot;* \(#,##0\);_(&quot;$&quot;* &quot;-&quot;_);_(@_)"/>
    <numFmt numFmtId="170" formatCode="_(&quot;$&quot;* #,##0.00_);_(&quot;$&quot;* \(#,##0.00\);_(&quot;$&quot;* &quot;-&quot;??_);_(@_)"/>
  </numFmts>
  <fonts count="62" x14ac:knownFonts="1">
    <font>
      <sz val="10"/>
      <name val="MS Sans Serif"/>
      <family val="2"/>
    </font>
    <font>
      <sz val="10"/>
      <name val="MS Sans Serif"/>
      <family val="2"/>
    </font>
    <font>
      <u/>
      <sz val="10"/>
      <color indexed="12"/>
      <name val="MS Sans Serif"/>
      <family val="2"/>
    </font>
    <font>
      <sz val="10"/>
      <name val="Arial"/>
      <family val="2"/>
    </font>
    <font>
      <b/>
      <sz val="10"/>
      <name val="Arial"/>
      <family val="2"/>
    </font>
    <font>
      <sz val="8"/>
      <name val="Arial"/>
      <family val="2"/>
    </font>
    <font>
      <b/>
      <sz val="8"/>
      <name val="Arial"/>
      <family val="2"/>
    </font>
    <font>
      <sz val="10"/>
      <name val="Arial"/>
      <family val="2"/>
    </font>
    <font>
      <u/>
      <sz val="10"/>
      <color indexed="12"/>
      <name val="Arial"/>
      <family val="2"/>
    </font>
    <font>
      <b/>
      <sz val="18"/>
      <color indexed="56"/>
      <name val="Cambria"/>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0"/>
      <color theme="10"/>
      <name val="Arial"/>
      <family val="2"/>
    </font>
    <font>
      <b/>
      <sz val="9"/>
      <name val="Marianne"/>
    </font>
    <font>
      <sz val="9"/>
      <name val="Marianne"/>
    </font>
    <font>
      <sz val="9"/>
      <color indexed="8"/>
      <name val="Marianne"/>
    </font>
    <font>
      <sz val="8"/>
      <name val="Marianne"/>
    </font>
    <font>
      <b/>
      <sz val="8"/>
      <name val="Marianne"/>
    </font>
    <font>
      <sz val="9"/>
      <color rgb="FF000000"/>
      <name val="Marianne"/>
    </font>
    <font>
      <b/>
      <sz val="9"/>
      <color rgb="FF4F81BD"/>
      <name val="Marianne"/>
    </font>
    <font>
      <sz val="10"/>
      <name val="Marianne"/>
    </font>
    <font>
      <b/>
      <sz val="8"/>
      <color theme="0"/>
      <name val="Marianne"/>
    </font>
    <font>
      <b/>
      <i/>
      <sz val="9"/>
      <name val="Marianne"/>
    </font>
    <font>
      <i/>
      <sz val="9"/>
      <name val="Marianne"/>
    </font>
    <font>
      <b/>
      <sz val="9"/>
      <color theme="0"/>
      <name val="Marianne"/>
    </font>
    <font>
      <sz val="8"/>
      <color indexed="8"/>
      <name val="Marianne"/>
    </font>
    <font>
      <b/>
      <sz val="8"/>
      <color indexed="8"/>
      <name val="Marianne"/>
    </font>
    <font>
      <b/>
      <sz val="9"/>
      <color indexed="8"/>
      <name val="Marianne"/>
    </font>
    <font>
      <sz val="9"/>
      <color rgb="FFFF0000"/>
      <name val="Marianne"/>
    </font>
    <font>
      <sz val="9"/>
      <color indexed="81"/>
      <name val="Tahoma"/>
      <family val="2"/>
    </font>
    <font>
      <b/>
      <sz val="9"/>
      <color indexed="81"/>
      <name val="Tahoma"/>
      <family val="2"/>
    </font>
    <font>
      <b/>
      <sz val="9"/>
      <color theme="1"/>
      <name val="Marianne"/>
    </font>
    <font>
      <sz val="10"/>
      <color theme="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
      <patternFill patternType="solid">
        <fgColor theme="4" tint="-0.249977111117893"/>
        <bgColor indexed="64"/>
      </patternFill>
    </fill>
    <fill>
      <patternFill patternType="solid">
        <fgColor theme="0"/>
        <bgColor indexed="64"/>
      </patternFill>
    </fill>
    <fill>
      <patternFill patternType="solid">
        <fgColor theme="0" tint="-0.14999847407452621"/>
        <bgColor indexed="64"/>
      </patternFill>
    </fill>
  </fills>
  <borders count="8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bottom/>
      <diagonal/>
    </border>
    <border>
      <left/>
      <right/>
      <top/>
      <bottom style="medium">
        <color rgb="FF0000FF"/>
      </bottom>
      <diagonal/>
    </border>
    <border>
      <left style="thin">
        <color rgb="FF0000FF"/>
      </left>
      <right style="thin">
        <color rgb="FF0000FF"/>
      </right>
      <top/>
      <bottom/>
      <diagonal/>
    </border>
    <border>
      <left/>
      <right/>
      <top/>
      <bottom style="thin">
        <color rgb="FF0000FF"/>
      </bottom>
      <diagonal/>
    </border>
    <border>
      <left style="thin">
        <color rgb="FF0000FF"/>
      </left>
      <right style="thin">
        <color rgb="FF0000FF"/>
      </right>
      <top/>
      <bottom style="medium">
        <color rgb="FF0000FF"/>
      </bottom>
      <diagonal/>
    </border>
    <border>
      <left/>
      <right style="thin">
        <color theme="0"/>
      </right>
      <top/>
      <bottom/>
      <diagonal/>
    </border>
    <border>
      <left style="thin">
        <color theme="0"/>
      </left>
      <right/>
      <top/>
      <bottom/>
      <diagonal/>
    </border>
    <border>
      <left style="thin">
        <color rgb="FF0000FF"/>
      </left>
      <right style="thin">
        <color rgb="FF0000FF"/>
      </right>
      <top/>
      <bottom style="thin">
        <color rgb="FF0000FF"/>
      </bottom>
      <diagonal/>
    </border>
    <border>
      <left style="thin">
        <color rgb="FF0000FF"/>
      </left>
      <right/>
      <top/>
      <bottom/>
      <diagonal/>
    </border>
    <border>
      <left style="thin">
        <color rgb="FF0000FF"/>
      </left>
      <right/>
      <top style="thin">
        <color rgb="FF0000FF"/>
      </top>
      <bottom/>
      <diagonal/>
    </border>
    <border>
      <left/>
      <right/>
      <top style="thin">
        <color rgb="FF0000FF"/>
      </top>
      <bottom/>
      <diagonal/>
    </border>
    <border>
      <left/>
      <right style="thin">
        <color rgb="FF0000FF"/>
      </right>
      <top/>
      <bottom/>
      <diagonal/>
    </border>
    <border>
      <left/>
      <right/>
      <top style="thin">
        <color rgb="FF0033CC"/>
      </top>
      <bottom/>
      <diagonal/>
    </border>
    <border>
      <left/>
      <right/>
      <top/>
      <bottom style="thin">
        <color rgb="FF0033CC"/>
      </bottom>
      <diagonal/>
    </border>
    <border>
      <left style="thin">
        <color rgb="FF0033CC"/>
      </left>
      <right style="thin">
        <color rgb="FF0033CC"/>
      </right>
      <top style="thin">
        <color rgb="FF0033CC"/>
      </top>
      <bottom/>
      <diagonal/>
    </border>
    <border>
      <left style="thin">
        <color rgb="FF0033CC"/>
      </left>
      <right style="thin">
        <color rgb="FF0033CC"/>
      </right>
      <top/>
      <bottom/>
      <diagonal/>
    </border>
    <border>
      <left style="thin">
        <color rgb="FF0033CC"/>
      </left>
      <right style="thin">
        <color rgb="FF0033CC"/>
      </right>
      <top/>
      <bottom style="thin">
        <color rgb="FF0033CC"/>
      </bottom>
      <diagonal/>
    </border>
    <border>
      <left style="thin">
        <color rgb="FF0033CC"/>
      </left>
      <right style="thin">
        <color rgb="FF0033CC"/>
      </right>
      <top style="thin">
        <color rgb="FF0033CC"/>
      </top>
      <bottom style="thin">
        <color rgb="FF0033CC"/>
      </bottom>
      <diagonal/>
    </border>
    <border>
      <left style="thin">
        <color rgb="FF0033CC"/>
      </left>
      <right style="thin">
        <color rgb="FF0033CC"/>
      </right>
      <top/>
      <bottom style="thin">
        <color rgb="FF0000FF"/>
      </bottom>
      <diagonal/>
    </border>
    <border>
      <left style="thin">
        <color rgb="FF0033CC"/>
      </left>
      <right style="thin">
        <color rgb="FF0033CC"/>
      </right>
      <top/>
      <bottom style="thin">
        <color theme="0"/>
      </bottom>
      <diagonal/>
    </border>
    <border>
      <left style="thin">
        <color rgb="FF0033CC"/>
      </left>
      <right style="thin">
        <color rgb="FF0033CC"/>
      </right>
      <top/>
      <bottom style="medium">
        <color rgb="FF0033CC"/>
      </bottom>
      <diagonal/>
    </border>
    <border>
      <left style="thin">
        <color rgb="FF0033CC"/>
      </left>
      <right style="thin">
        <color rgb="FF0033CC"/>
      </right>
      <top style="thin">
        <color rgb="FF0033CC"/>
      </top>
      <bottom style="medium">
        <color rgb="FF0033CC"/>
      </bottom>
      <diagonal/>
    </border>
    <border>
      <left/>
      <right style="thin">
        <color rgb="FF0000FF"/>
      </right>
      <top/>
      <bottom style="thin">
        <color rgb="FF0000FF"/>
      </bottom>
      <diagonal/>
    </border>
    <border>
      <left/>
      <right style="thin">
        <color rgb="FF0000FF"/>
      </right>
      <top style="thin">
        <color rgb="FF0000FF"/>
      </top>
      <bottom/>
      <diagonal/>
    </border>
    <border>
      <left/>
      <right style="thin">
        <color rgb="FF0000FF"/>
      </right>
      <top/>
      <bottom style="medium">
        <color rgb="FF0000F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rgb="FF0000FF"/>
      </left>
      <right style="thin">
        <color rgb="FF0000FF"/>
      </right>
      <top style="thin">
        <color rgb="FF0000FF"/>
      </top>
      <bottom style="thin">
        <color rgb="FF0000FF"/>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33CC"/>
      </right>
      <top style="thin">
        <color rgb="FF0033CC"/>
      </top>
      <bottom style="thin">
        <color rgb="FF0033CC"/>
      </bottom>
      <diagonal/>
    </border>
    <border>
      <left/>
      <right/>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thin">
        <color rgb="FF0033CC"/>
      </left>
      <right style="thin">
        <color rgb="FF0000FF"/>
      </right>
      <top style="thin">
        <color rgb="FF0033CC"/>
      </top>
      <bottom/>
      <diagonal/>
    </border>
    <border>
      <left style="thin">
        <color rgb="FF0000FF"/>
      </left>
      <right style="thin">
        <color rgb="FF0000FF"/>
      </right>
      <top style="thin">
        <color rgb="FF0033CC"/>
      </top>
      <bottom/>
      <diagonal/>
    </border>
    <border>
      <left style="thin">
        <color rgb="FF0033CC"/>
      </left>
      <right style="thin">
        <color rgb="FF0000FF"/>
      </right>
      <top/>
      <bottom/>
      <diagonal/>
    </border>
    <border>
      <left style="thin">
        <color rgb="FF0033CC"/>
      </left>
      <right style="thin">
        <color rgb="FF0000FF"/>
      </right>
      <top/>
      <bottom style="thin">
        <color rgb="FF0033CC"/>
      </bottom>
      <diagonal/>
    </border>
    <border>
      <left style="thin">
        <color rgb="FF0000FF"/>
      </left>
      <right style="thin">
        <color rgb="FF0000FF"/>
      </right>
      <top/>
      <bottom style="thin">
        <color rgb="FF0033CC"/>
      </bottom>
      <diagonal/>
    </border>
    <border>
      <left style="thin">
        <color rgb="FF0000FF"/>
      </left>
      <right style="thin">
        <color rgb="FF0000FF"/>
      </right>
      <top style="thin">
        <color rgb="FF0000FF"/>
      </top>
      <bottom/>
      <diagonal/>
    </border>
    <border>
      <left style="thin">
        <color rgb="FF0033CC"/>
      </left>
      <right style="thin">
        <color rgb="FF0033CC"/>
      </right>
      <top style="thin">
        <color rgb="FF0000FF"/>
      </top>
      <bottom/>
      <diagonal/>
    </border>
    <border>
      <left style="thin">
        <color rgb="FF0033CC"/>
      </left>
      <right style="thin">
        <color rgb="FF0000FF"/>
      </right>
      <top style="thin">
        <color rgb="FF0000FF"/>
      </top>
      <bottom/>
      <diagonal/>
    </border>
    <border>
      <left style="thin">
        <color rgb="FF0033CC"/>
      </left>
      <right style="thin">
        <color rgb="FF0000FF"/>
      </right>
      <top/>
      <bottom style="thin">
        <color rgb="FF0000FF"/>
      </bottom>
      <diagonal/>
    </border>
    <border>
      <left/>
      <right style="thin">
        <color rgb="FF0000FF"/>
      </right>
      <top style="thin">
        <color rgb="FF0033CC"/>
      </top>
      <bottom/>
      <diagonal/>
    </border>
    <border>
      <left/>
      <right style="thin">
        <color rgb="FF0000FF"/>
      </right>
      <top/>
      <bottom style="thin">
        <color rgb="FF0033CC"/>
      </bottom>
      <diagonal/>
    </border>
    <border>
      <left style="thin">
        <color rgb="FF0033CC"/>
      </left>
      <right style="thin">
        <color rgb="FF0033CC"/>
      </right>
      <top/>
      <bottom style="medium">
        <color rgb="FF0000FF"/>
      </bottom>
      <diagonal/>
    </border>
    <border>
      <left style="thin">
        <color rgb="FF0000FF"/>
      </left>
      <right style="thin">
        <color rgb="FF0033CC"/>
      </right>
      <top style="thin">
        <color rgb="FF0000FF"/>
      </top>
      <bottom/>
      <diagonal/>
    </border>
    <border>
      <left style="thin">
        <color rgb="FF0000FF"/>
      </left>
      <right style="thin">
        <color rgb="FF0033CC"/>
      </right>
      <top/>
      <bottom/>
      <diagonal/>
    </border>
    <border>
      <left style="thin">
        <color rgb="FF0000FF"/>
      </left>
      <right style="thin">
        <color rgb="FF0033CC"/>
      </right>
      <top/>
      <bottom style="medium">
        <color rgb="FF0000FF"/>
      </bottom>
      <diagonal/>
    </border>
    <border>
      <left style="thin">
        <color rgb="FF0033CC"/>
      </left>
      <right/>
      <top style="thin">
        <color rgb="FF0033CC"/>
      </top>
      <bottom style="thin">
        <color rgb="FF0033CC"/>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0000FF"/>
      </left>
      <right/>
      <top/>
      <bottom style="thin">
        <color rgb="FF0000FF"/>
      </bottom>
      <diagonal/>
    </border>
  </borders>
  <cellStyleXfs count="79">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3" fillId="3" borderId="0" applyNumberFormat="0" applyBorder="0" applyAlignment="0" applyProtection="0"/>
    <xf numFmtId="0" fontId="5" fillId="16" borderId="1"/>
    <xf numFmtId="0" fontId="14" fillId="17" borderId="2" applyNumberFormat="0" applyAlignment="0" applyProtection="0"/>
    <xf numFmtId="0" fontId="5" fillId="0" borderId="3"/>
    <xf numFmtId="0" fontId="15" fillId="18" borderId="5" applyNumberFormat="0" applyAlignment="0" applyProtection="0"/>
    <xf numFmtId="0" fontId="16" fillId="19" borderId="0">
      <alignment horizontal="center"/>
    </xf>
    <xf numFmtId="0" fontId="17" fillId="19" borderId="0">
      <alignment horizontal="center" vertical="center"/>
    </xf>
    <xf numFmtId="0" fontId="3" fillId="20" borderId="0">
      <alignment horizontal="center" wrapText="1"/>
    </xf>
    <xf numFmtId="0" fontId="18" fillId="19" borderId="0">
      <alignment horizontal="center"/>
    </xf>
    <xf numFmtId="167" fontId="19" fillId="0" borderId="0" applyFont="0" applyFill="0" applyBorder="0" applyAlignment="0" applyProtection="0"/>
    <xf numFmtId="168" fontId="3" fillId="0" borderId="0" applyFont="0" applyFill="0" applyBorder="0" applyAlignment="0" applyProtection="0"/>
    <xf numFmtId="168" fontId="19"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0" fontId="20" fillId="21" borderId="1" applyBorder="0">
      <protection locked="0"/>
    </xf>
    <xf numFmtId="0" fontId="21" fillId="0" borderId="0" applyNumberFormat="0" applyFill="0" applyBorder="0" applyAlignment="0" applyProtection="0"/>
    <xf numFmtId="0" fontId="22" fillId="19" borderId="3">
      <alignment horizontal="left"/>
    </xf>
    <xf numFmtId="0" fontId="23" fillId="19" borderId="0">
      <alignment horizontal="left"/>
    </xf>
    <xf numFmtId="0" fontId="24" fillId="4" borderId="0" applyNumberFormat="0" applyBorder="0" applyAlignment="0" applyProtection="0"/>
    <xf numFmtId="0" fontId="25" fillId="22" borderId="0">
      <alignment horizontal="right" vertical="top" textRotation="90" wrapText="1"/>
    </xf>
    <xf numFmtId="0" fontId="26" fillId="0" borderId="6" applyNumberFormat="0" applyFill="0" applyAlignment="0" applyProtection="0"/>
    <xf numFmtId="0" fontId="27" fillId="0" borderId="7" applyNumberFormat="0" applyFill="0" applyAlignment="0" applyProtection="0"/>
    <xf numFmtId="0" fontId="28" fillId="0" borderId="8" applyNumberFormat="0" applyFill="0" applyAlignment="0" applyProtection="0"/>
    <xf numFmtId="0" fontId="28" fillId="0" borderId="0" applyNumberFormat="0" applyFill="0" applyBorder="0" applyAlignment="0" applyProtection="0"/>
    <xf numFmtId="0" fontId="2" fillId="0" borderId="0" applyNumberFormat="0" applyFill="0" applyBorder="0" applyAlignment="0" applyProtection="0"/>
    <xf numFmtId="0" fontId="29" fillId="7" borderId="2" applyNumberFormat="0" applyAlignment="0" applyProtection="0"/>
    <xf numFmtId="0" fontId="4" fillId="20" borderId="0">
      <alignment horizontal="center"/>
    </xf>
    <xf numFmtId="0" fontId="5" fillId="19" borderId="9">
      <alignment wrapText="1"/>
    </xf>
    <xf numFmtId="0" fontId="30" fillId="19" borderId="10"/>
    <xf numFmtId="0" fontId="30" fillId="19" borderId="11"/>
    <xf numFmtId="0" fontId="5" fillId="19" borderId="12">
      <alignment horizontal="center" wrapText="1"/>
    </xf>
    <xf numFmtId="0" fontId="8" fillId="0" borderId="0" applyNumberFormat="0" applyFill="0" applyBorder="0" applyAlignment="0" applyProtection="0">
      <alignment vertical="top"/>
      <protection locked="0"/>
    </xf>
    <xf numFmtId="0" fontId="41" fillId="0" borderId="0" applyNumberFormat="0" applyFill="0" applyBorder="0" applyAlignment="0" applyProtection="0"/>
    <xf numFmtId="0" fontId="31" fillId="0" borderId="4" applyNumberFormat="0" applyFill="0" applyAlignment="0" applyProtection="0"/>
    <xf numFmtId="0" fontId="3" fillId="0" borderId="0" applyFont="0" applyFill="0" applyBorder="0" applyAlignment="0" applyProtection="0"/>
    <xf numFmtId="164" fontId="1" fillId="0" borderId="0" applyFont="0" applyFill="0" applyBorder="0" applyAlignment="0" applyProtection="0"/>
    <xf numFmtId="0" fontId="32" fillId="23" borderId="0" applyNumberFormat="0" applyBorder="0" applyAlignment="0" applyProtection="0"/>
    <xf numFmtId="0" fontId="33" fillId="0" borderId="0"/>
    <xf numFmtId="0" fontId="7" fillId="0" borderId="0"/>
    <xf numFmtId="0" fontId="3" fillId="0" borderId="0"/>
    <xf numFmtId="0" fontId="11" fillId="0" borderId="0"/>
    <xf numFmtId="0" fontId="3" fillId="0" borderId="0"/>
    <xf numFmtId="0" fontId="10" fillId="0" borderId="0"/>
    <xf numFmtId="0" fontId="11" fillId="0" borderId="0"/>
    <xf numFmtId="0" fontId="40" fillId="0" borderId="0"/>
    <xf numFmtId="0" fontId="34" fillId="17" borderId="13" applyNumberFormat="0" applyAlignment="0" applyProtection="0"/>
    <xf numFmtId="9" fontId="3" fillId="0" borderId="0" applyFont="0" applyFill="0" applyBorder="0" applyAlignment="0" applyProtection="0"/>
    <xf numFmtId="9" fontId="3" fillId="0" borderId="0" applyNumberFormat="0" applyFont="0" applyFill="0" applyBorder="0" applyAlignment="0" applyProtection="0"/>
    <xf numFmtId="9" fontId="3" fillId="0" borderId="0" applyNumberFormat="0" applyFont="0" applyFill="0" applyBorder="0" applyAlignment="0" applyProtection="0"/>
    <xf numFmtId="0" fontId="5" fillId="19" borderId="3"/>
    <xf numFmtId="0" fontId="17" fillId="19" borderId="0">
      <alignment horizontal="right"/>
    </xf>
    <xf numFmtId="0" fontId="35" fillId="24" borderId="0">
      <alignment horizontal="center"/>
    </xf>
    <xf numFmtId="0" fontId="36" fillId="20" borderId="0"/>
    <xf numFmtId="0" fontId="37" fillId="22" borderId="14">
      <alignment horizontal="left" vertical="top" wrapText="1"/>
    </xf>
    <xf numFmtId="0" fontId="37" fillId="22" borderId="15">
      <alignment horizontal="left" vertical="top"/>
    </xf>
    <xf numFmtId="37" fontId="38" fillId="0" borderId="0"/>
    <xf numFmtId="0" fontId="16" fillId="19" borderId="0">
      <alignment horizontal="center"/>
    </xf>
    <xf numFmtId="0" fontId="9" fillId="0" borderId="0" applyNumberFormat="0" applyFill="0" applyBorder="0" applyAlignment="0" applyProtection="0"/>
    <xf numFmtId="0" fontId="6" fillId="19" borderId="0"/>
    <xf numFmtId="0" fontId="39" fillId="0" borderId="0" applyNumberFormat="0" applyFill="0" applyBorder="0" applyAlignment="0" applyProtection="0"/>
  </cellStyleXfs>
  <cellXfs count="339">
    <xf numFmtId="0" fontId="0" fillId="0" borderId="0" xfId="0"/>
    <xf numFmtId="0" fontId="43" fillId="0" borderId="0" xfId="57" applyFont="1"/>
    <xf numFmtId="0" fontId="42" fillId="0" borderId="41" xfId="57" applyFont="1" applyFill="1" applyBorder="1" applyAlignment="1">
      <alignment horizontal="center" vertical="center" wrapText="1"/>
    </xf>
    <xf numFmtId="0" fontId="42" fillId="27" borderId="0" xfId="57" applyFont="1" applyFill="1"/>
    <xf numFmtId="0" fontId="43" fillId="27" borderId="0" xfId="57" applyFont="1" applyFill="1"/>
    <xf numFmtId="10" fontId="43" fillId="27" borderId="0" xfId="57" applyNumberFormat="1" applyFont="1" applyFill="1"/>
    <xf numFmtId="0" fontId="43" fillId="27" borderId="0" xfId="0" applyFont="1" applyFill="1"/>
    <xf numFmtId="0" fontId="43" fillId="27" borderId="0" xfId="58" applyFont="1" applyFill="1"/>
    <xf numFmtId="0" fontId="43" fillId="27" borderId="0" xfId="58" applyFont="1" applyFill="1" applyAlignment="1"/>
    <xf numFmtId="0" fontId="43" fillId="27" borderId="3" xfId="58" applyFont="1" applyFill="1" applyBorder="1" applyAlignment="1">
      <alignment horizontal="center" vertical="center" wrapText="1"/>
    </xf>
    <xf numFmtId="0" fontId="43" fillId="27" borderId="0" xfId="58" applyFont="1" applyFill="1" applyBorder="1" applyAlignment="1">
      <alignment horizontal="justify" vertical="center"/>
    </xf>
    <xf numFmtId="0" fontId="43" fillId="27" borderId="53" xfId="58" applyFont="1" applyFill="1" applyBorder="1" applyAlignment="1">
      <alignment horizontal="justify" vertical="center"/>
    </xf>
    <xf numFmtId="165" fontId="43" fillId="27" borderId="3" xfId="58" applyNumberFormat="1" applyFont="1" applyFill="1" applyBorder="1" applyAlignment="1">
      <alignment horizontal="center" vertical="center"/>
    </xf>
    <xf numFmtId="0" fontId="43" fillId="27" borderId="54" xfId="58" applyFont="1" applyFill="1" applyBorder="1" applyAlignment="1">
      <alignment horizontal="justify" vertical="center"/>
    </xf>
    <xf numFmtId="0" fontId="43" fillId="27" borderId="55" xfId="58" applyFont="1" applyFill="1" applyBorder="1" applyAlignment="1">
      <alignment horizontal="justify" vertical="center"/>
    </xf>
    <xf numFmtId="0" fontId="43" fillId="27" borderId="56" xfId="58" applyFont="1" applyFill="1" applyBorder="1" applyAlignment="1">
      <alignment horizontal="justify" vertical="center"/>
    </xf>
    <xf numFmtId="165" fontId="43" fillId="27" borderId="0" xfId="57" applyNumberFormat="1" applyFont="1" applyFill="1"/>
    <xf numFmtId="2" fontId="43" fillId="27" borderId="0" xfId="0" applyNumberFormat="1" applyFont="1" applyFill="1"/>
    <xf numFmtId="49" fontId="45" fillId="27" borderId="0" xfId="0" applyNumberFormat="1" applyFont="1" applyFill="1" applyBorder="1"/>
    <xf numFmtId="49" fontId="46" fillId="27" borderId="0" xfId="0" applyNumberFormat="1" applyFont="1" applyFill="1" applyBorder="1" applyAlignment="1"/>
    <xf numFmtId="0" fontId="42" fillId="27" borderId="0" xfId="0" applyFont="1" applyFill="1" applyAlignment="1">
      <alignment vertical="center"/>
    </xf>
    <xf numFmtId="0" fontId="42" fillId="27" borderId="0" xfId="0" applyFont="1" applyFill="1" applyAlignment="1">
      <alignment horizontal="left"/>
    </xf>
    <xf numFmtId="49" fontId="43" fillId="27" borderId="0" xfId="0" applyNumberFormat="1" applyFont="1" applyFill="1" applyBorder="1"/>
    <xf numFmtId="2" fontId="52" fillId="27" borderId="0" xfId="0" applyNumberFormat="1" applyFont="1" applyFill="1" applyAlignment="1">
      <alignment horizontal="left"/>
    </xf>
    <xf numFmtId="2" fontId="43" fillId="27" borderId="0" xfId="0" applyNumberFormat="1" applyFont="1" applyFill="1" applyAlignment="1"/>
    <xf numFmtId="0" fontId="43" fillId="27" borderId="0" xfId="0" applyFont="1" applyFill="1" applyAlignment="1"/>
    <xf numFmtId="2" fontId="43" fillId="27" borderId="0" xfId="0" applyNumberFormat="1" applyFont="1" applyFill="1" applyBorder="1"/>
    <xf numFmtId="0" fontId="43" fillId="27" borderId="0" xfId="0" applyFont="1" applyFill="1" applyAlignment="1">
      <alignment vertical="center"/>
    </xf>
    <xf numFmtId="2" fontId="53" fillId="25" borderId="0" xfId="0" applyNumberFormat="1" applyFont="1" applyFill="1" applyBorder="1" applyAlignment="1">
      <alignment horizontal="center" vertical="center" wrapText="1"/>
    </xf>
    <xf numFmtId="0" fontId="53" fillId="25" borderId="16" xfId="0" applyFont="1" applyFill="1" applyBorder="1" applyAlignment="1">
      <alignment horizontal="center" vertical="center" wrapText="1"/>
    </xf>
    <xf numFmtId="0" fontId="53" fillId="25" borderId="0" xfId="0" applyFont="1" applyFill="1" applyBorder="1" applyAlignment="1">
      <alignment horizontal="center" vertical="center" wrapText="1"/>
    </xf>
    <xf numFmtId="0" fontId="43" fillId="27" borderId="0" xfId="0" applyFont="1" applyFill="1" applyBorder="1"/>
    <xf numFmtId="165" fontId="43" fillId="27" borderId="0" xfId="57" applyNumberFormat="1" applyFont="1" applyFill="1" applyBorder="1" applyAlignment="1">
      <alignment horizontal="center" vertical="center" wrapText="1"/>
    </xf>
    <xf numFmtId="1" fontId="43" fillId="27" borderId="0" xfId="57" applyNumberFormat="1" applyFont="1" applyFill="1" applyBorder="1" applyAlignment="1">
      <alignment horizontal="center" vertical="center" wrapText="1"/>
    </xf>
    <xf numFmtId="165" fontId="42" fillId="27" borderId="0" xfId="57" applyNumberFormat="1" applyFont="1" applyFill="1" applyBorder="1" applyAlignment="1">
      <alignment horizontal="center" vertical="center" wrapText="1"/>
    </xf>
    <xf numFmtId="1" fontId="42" fillId="27" borderId="0" xfId="57" applyNumberFormat="1" applyFont="1" applyFill="1" applyBorder="1" applyAlignment="1">
      <alignment horizontal="center" vertical="center" wrapText="1"/>
    </xf>
    <xf numFmtId="0" fontId="43" fillId="27" borderId="17" xfId="0" applyFont="1" applyFill="1" applyBorder="1"/>
    <xf numFmtId="165" fontId="42" fillId="27" borderId="17" xfId="57" applyNumberFormat="1" applyFont="1" applyFill="1" applyBorder="1" applyAlignment="1">
      <alignment horizontal="center" vertical="center" wrapText="1"/>
    </xf>
    <xf numFmtId="165" fontId="43" fillId="27" borderId="17" xfId="57" applyNumberFormat="1" applyFont="1" applyFill="1" applyBorder="1" applyAlignment="1">
      <alignment horizontal="center" vertical="center" wrapText="1"/>
    </xf>
    <xf numFmtId="1" fontId="42" fillId="27" borderId="17" xfId="57" applyNumberFormat="1" applyFont="1" applyFill="1" applyBorder="1" applyAlignment="1">
      <alignment horizontal="center" vertical="center" wrapText="1"/>
    </xf>
    <xf numFmtId="1" fontId="43" fillId="27" borderId="17" xfId="57" applyNumberFormat="1" applyFont="1" applyFill="1" applyBorder="1" applyAlignment="1">
      <alignment horizontal="center" vertical="center" wrapText="1"/>
    </xf>
    <xf numFmtId="49" fontId="42" fillId="27" borderId="0" xfId="0" applyNumberFormat="1" applyFont="1" applyFill="1" applyBorder="1" applyAlignment="1"/>
    <xf numFmtId="2" fontId="42" fillId="27" borderId="0" xfId="0" applyNumberFormat="1" applyFont="1" applyFill="1" applyAlignment="1">
      <alignment wrapText="1"/>
    </xf>
    <xf numFmtId="0" fontId="50" fillId="25" borderId="21" xfId="58" applyFont="1" applyFill="1" applyBorder="1" applyAlignment="1">
      <alignment vertical="center" wrapText="1"/>
    </xf>
    <xf numFmtId="0" fontId="50" fillId="25" borderId="16" xfId="58" applyFont="1" applyFill="1" applyBorder="1" applyAlignment="1">
      <alignment vertical="center" wrapText="1"/>
    </xf>
    <xf numFmtId="2" fontId="42" fillId="27" borderId="0" xfId="0" applyNumberFormat="1" applyFont="1" applyFill="1"/>
    <xf numFmtId="2" fontId="43" fillId="27" borderId="0" xfId="0" applyNumberFormat="1" applyFont="1" applyFill="1" applyAlignment="1">
      <alignment horizontal="right"/>
    </xf>
    <xf numFmtId="2" fontId="53" fillId="25" borderId="0" xfId="57" applyNumberFormat="1" applyFont="1" applyFill="1" applyBorder="1" applyAlignment="1">
      <alignment horizontal="center" vertical="center" wrapText="1"/>
    </xf>
    <xf numFmtId="2" fontId="53" fillId="25" borderId="16" xfId="57" applyNumberFormat="1" applyFont="1" applyFill="1" applyBorder="1" applyAlignment="1">
      <alignment horizontal="left" vertical="center" wrapText="1"/>
    </xf>
    <xf numFmtId="0" fontId="53" fillId="25" borderId="0" xfId="57" applyFont="1" applyFill="1" applyBorder="1" applyAlignment="1">
      <alignment horizontal="right" vertical="center" wrapText="1"/>
    </xf>
    <xf numFmtId="0" fontId="43" fillId="27" borderId="0" xfId="57" applyFont="1" applyFill="1" applyBorder="1" applyAlignment="1">
      <alignment horizontal="left" vertical="center"/>
    </xf>
    <xf numFmtId="0" fontId="43" fillId="27" borderId="18" xfId="57" applyFont="1" applyFill="1" applyBorder="1" applyAlignment="1">
      <alignment horizontal="left" vertical="center"/>
    </xf>
    <xf numFmtId="1" fontId="43" fillId="27" borderId="18" xfId="57" applyNumberFormat="1" applyFont="1" applyFill="1" applyBorder="1" applyAlignment="1">
      <alignment horizontal="right" vertical="center"/>
    </xf>
    <xf numFmtId="1" fontId="43" fillId="27" borderId="18" xfId="54" applyNumberFormat="1" applyFont="1" applyFill="1" applyBorder="1" applyAlignment="1">
      <alignment horizontal="right" vertical="center"/>
    </xf>
    <xf numFmtId="1" fontId="43" fillId="27" borderId="24" xfId="54" applyNumberFormat="1" applyFont="1" applyFill="1" applyBorder="1" applyAlignment="1">
      <alignment horizontal="right" vertical="center"/>
    </xf>
    <xf numFmtId="1" fontId="43" fillId="27" borderId="0" xfId="54" applyNumberFormat="1" applyFont="1" applyFill="1" applyBorder="1" applyAlignment="1">
      <alignment horizontal="right" vertical="center"/>
    </xf>
    <xf numFmtId="0" fontId="43" fillId="27" borderId="27" xfId="57" applyFont="1" applyFill="1" applyBorder="1" applyAlignment="1">
      <alignment horizontal="left" vertical="center"/>
    </xf>
    <xf numFmtId="1" fontId="42" fillId="27" borderId="18" xfId="54" applyNumberFormat="1" applyFont="1" applyFill="1" applyBorder="1" applyAlignment="1">
      <alignment horizontal="right" vertical="center"/>
    </xf>
    <xf numFmtId="1" fontId="42" fillId="27" borderId="24" xfId="54" applyNumberFormat="1" applyFont="1" applyFill="1" applyBorder="1" applyAlignment="1">
      <alignment horizontal="right" vertical="center"/>
    </xf>
    <xf numFmtId="1" fontId="42" fillId="27" borderId="0" xfId="54" applyNumberFormat="1" applyFont="1" applyFill="1" applyBorder="1" applyAlignment="1">
      <alignment horizontal="right" vertical="center"/>
    </xf>
    <xf numFmtId="0" fontId="43" fillId="27" borderId="19" xfId="57" applyFont="1" applyFill="1" applyBorder="1" applyAlignment="1">
      <alignment horizontal="left" vertical="center"/>
    </xf>
    <xf numFmtId="0" fontId="43" fillId="27" borderId="23" xfId="57" applyFont="1" applyFill="1" applyBorder="1" applyAlignment="1">
      <alignment horizontal="left" vertical="center"/>
    </xf>
    <xf numFmtId="1" fontId="43" fillId="27" borderId="23" xfId="57" applyNumberFormat="1" applyFont="1" applyFill="1" applyBorder="1" applyAlignment="1">
      <alignment horizontal="right" vertical="center"/>
    </xf>
    <xf numFmtId="1" fontId="42" fillId="27" borderId="23" xfId="54" applyNumberFormat="1" applyFont="1" applyFill="1" applyBorder="1" applyAlignment="1">
      <alignment horizontal="right" vertical="center"/>
    </xf>
    <xf numFmtId="1" fontId="43" fillId="27" borderId="23" xfId="54" applyNumberFormat="1" applyFont="1" applyFill="1" applyBorder="1" applyAlignment="1">
      <alignment horizontal="right" vertical="center"/>
    </xf>
    <xf numFmtId="1" fontId="42" fillId="27" borderId="19" xfId="54" applyNumberFormat="1" applyFont="1" applyFill="1" applyBorder="1" applyAlignment="1">
      <alignment horizontal="right" vertical="center"/>
    </xf>
    <xf numFmtId="1" fontId="43" fillId="27" borderId="19" xfId="54" applyNumberFormat="1" applyFont="1" applyFill="1" applyBorder="1" applyAlignment="1">
      <alignment horizontal="right" vertical="center"/>
    </xf>
    <xf numFmtId="1" fontId="43" fillId="27" borderId="25" xfId="54" applyNumberFormat="1" applyFont="1" applyFill="1" applyBorder="1" applyAlignment="1">
      <alignment horizontal="right" vertical="center"/>
    </xf>
    <xf numFmtId="1" fontId="43" fillId="27" borderId="26" xfId="54" applyNumberFormat="1" applyFont="1" applyFill="1" applyBorder="1" applyAlignment="1">
      <alignment horizontal="right" vertical="center"/>
    </xf>
    <xf numFmtId="0" fontId="43" fillId="27" borderId="17" xfId="57" applyFont="1" applyFill="1" applyBorder="1" applyAlignment="1">
      <alignment horizontal="left" vertical="center"/>
    </xf>
    <xf numFmtId="0" fontId="43" fillId="27" borderId="20" xfId="57" applyFont="1" applyFill="1" applyBorder="1" applyAlignment="1">
      <alignment horizontal="left" vertical="center"/>
    </xf>
    <xf numFmtId="1" fontId="43" fillId="27" borderId="20" xfId="57" applyNumberFormat="1" applyFont="1" applyFill="1" applyBorder="1" applyAlignment="1">
      <alignment horizontal="right" vertical="center"/>
    </xf>
    <xf numFmtId="1" fontId="42" fillId="27" borderId="20" xfId="54" applyNumberFormat="1" applyFont="1" applyFill="1" applyBorder="1" applyAlignment="1">
      <alignment horizontal="right" vertical="center"/>
    </xf>
    <xf numFmtId="1" fontId="43" fillId="27" borderId="20" xfId="54" applyNumberFormat="1" applyFont="1" applyFill="1" applyBorder="1" applyAlignment="1">
      <alignment horizontal="right" vertical="center"/>
    </xf>
    <xf numFmtId="1" fontId="42" fillId="27" borderId="17" xfId="54" applyNumberFormat="1" applyFont="1" applyFill="1" applyBorder="1" applyAlignment="1">
      <alignment horizontal="right" vertical="center"/>
    </xf>
    <xf numFmtId="1" fontId="42" fillId="27" borderId="17" xfId="54" quotePrefix="1" applyNumberFormat="1" applyFont="1" applyFill="1" applyBorder="1" applyAlignment="1">
      <alignment horizontal="right" vertical="center"/>
    </xf>
    <xf numFmtId="2" fontId="43" fillId="27" borderId="0" xfId="0" applyNumberFormat="1" applyFont="1" applyFill="1" applyBorder="1" applyAlignment="1">
      <alignment wrapText="1"/>
    </xf>
    <xf numFmtId="2" fontId="43" fillId="27" borderId="0" xfId="57" applyNumberFormat="1" applyFont="1" applyFill="1" applyBorder="1" applyAlignment="1">
      <alignment wrapText="1"/>
    </xf>
    <xf numFmtId="0" fontId="43" fillId="27" borderId="0" xfId="0" applyFont="1" applyFill="1" applyAlignment="1">
      <alignment horizontal="left"/>
    </xf>
    <xf numFmtId="0" fontId="43" fillId="27" borderId="0" xfId="0" applyNumberFormat="1" applyFont="1" applyFill="1"/>
    <xf numFmtId="1" fontId="43" fillId="27" borderId="18" xfId="57" applyNumberFormat="1" applyFont="1" applyFill="1" applyBorder="1" applyAlignment="1">
      <alignment horizontal="center" vertical="center"/>
    </xf>
    <xf numFmtId="49" fontId="49" fillId="27" borderId="0" xfId="0" applyNumberFormat="1" applyFont="1" applyFill="1"/>
    <xf numFmtId="49" fontId="45" fillId="27" borderId="0" xfId="0" applyNumberFormat="1" applyFont="1" applyFill="1" applyAlignment="1">
      <alignment horizontal="right"/>
    </xf>
    <xf numFmtId="0" fontId="42" fillId="27" borderId="0" xfId="0" applyFont="1" applyFill="1"/>
    <xf numFmtId="0" fontId="43" fillId="27" borderId="0" xfId="0" applyFont="1" applyFill="1" applyAlignment="1">
      <alignment horizontal="center"/>
    </xf>
    <xf numFmtId="0" fontId="43" fillId="27" borderId="3" xfId="0" applyFont="1" applyFill="1" applyBorder="1"/>
    <xf numFmtId="0" fontId="43" fillId="27" borderId="3" xfId="0" applyFont="1" applyFill="1" applyBorder="1" applyAlignment="1">
      <alignment horizontal="center"/>
    </xf>
    <xf numFmtId="165" fontId="43" fillId="27" borderId="3" xfId="0" applyNumberFormat="1" applyFont="1" applyFill="1" applyBorder="1" applyAlignment="1">
      <alignment horizontal="center"/>
    </xf>
    <xf numFmtId="165" fontId="43" fillId="27" borderId="0" xfId="0" applyNumberFormat="1" applyFont="1" applyFill="1"/>
    <xf numFmtId="0" fontId="43" fillId="27" borderId="3" xfId="0" applyFont="1" applyFill="1" applyBorder="1" applyAlignment="1">
      <alignment wrapText="1"/>
    </xf>
    <xf numFmtId="0" fontId="43" fillId="27" borderId="3" xfId="0" applyFont="1" applyFill="1" applyBorder="1" applyAlignment="1">
      <alignment vertical="center" wrapText="1"/>
    </xf>
    <xf numFmtId="0" fontId="43" fillId="27" borderId="0" xfId="0" applyFont="1" applyFill="1" applyBorder="1" applyAlignment="1">
      <alignment horizontal="center" vertical="center" wrapText="1"/>
    </xf>
    <xf numFmtId="0" fontId="43" fillId="27" borderId="0" xfId="0" applyFont="1" applyFill="1" applyBorder="1" applyAlignment="1">
      <alignment vertical="center" wrapText="1"/>
    </xf>
    <xf numFmtId="0" fontId="43" fillId="27" borderId="0" xfId="0" applyFont="1" applyFill="1" applyBorder="1" applyAlignment="1">
      <alignment horizontal="center"/>
    </xf>
    <xf numFmtId="0" fontId="50" fillId="25" borderId="21" xfId="58" applyFont="1" applyFill="1" applyBorder="1" applyAlignment="1">
      <alignment horizontal="center" vertical="center" wrapText="1"/>
    </xf>
    <xf numFmtId="0" fontId="50" fillId="25" borderId="16" xfId="58" applyFont="1" applyFill="1" applyBorder="1" applyAlignment="1">
      <alignment horizontal="center" vertical="center" wrapText="1"/>
    </xf>
    <xf numFmtId="0" fontId="43" fillId="27" borderId="3" xfId="0" applyFont="1" applyFill="1" applyBorder="1" applyAlignment="1">
      <alignment horizontal="center" vertical="center"/>
    </xf>
    <xf numFmtId="165" fontId="43" fillId="27" borderId="3" xfId="0" applyNumberFormat="1" applyFont="1" applyFill="1" applyBorder="1"/>
    <xf numFmtId="2" fontId="42" fillId="27" borderId="0" xfId="0" applyNumberFormat="1" applyFont="1" applyFill="1" applyAlignment="1"/>
    <xf numFmtId="0" fontId="43" fillId="27" borderId="33" xfId="0" applyFont="1" applyFill="1" applyBorder="1" applyAlignment="1">
      <alignment vertical="center" wrapText="1"/>
    </xf>
    <xf numFmtId="0" fontId="43" fillId="27" borderId="33" xfId="0" applyFont="1" applyFill="1" applyBorder="1" applyAlignment="1">
      <alignment horizontal="center" vertical="center" wrapText="1"/>
    </xf>
    <xf numFmtId="165" fontId="43" fillId="27" borderId="30" xfId="57" applyNumberFormat="1" applyFont="1" applyFill="1" applyBorder="1" applyAlignment="1">
      <alignment horizontal="center" vertical="center" wrapText="1"/>
    </xf>
    <xf numFmtId="165" fontId="43" fillId="27" borderId="0" xfId="0" applyNumberFormat="1" applyFont="1" applyFill="1" applyAlignment="1">
      <alignment vertical="center"/>
    </xf>
    <xf numFmtId="0" fontId="43" fillId="27" borderId="0" xfId="0" applyFont="1" applyFill="1" applyBorder="1" applyAlignment="1">
      <alignment vertical="center"/>
    </xf>
    <xf numFmtId="0" fontId="43" fillId="27" borderId="80" xfId="0" applyFont="1" applyFill="1" applyBorder="1" applyAlignment="1">
      <alignment horizontal="center" vertical="center" wrapText="1"/>
    </xf>
    <xf numFmtId="165" fontId="43" fillId="27" borderId="33" xfId="57" applyNumberFormat="1" applyFont="1" applyFill="1" applyBorder="1" applyAlignment="1">
      <alignment horizontal="center" vertical="center" wrapText="1"/>
    </xf>
    <xf numFmtId="165" fontId="43" fillId="27" borderId="32" xfId="57" applyNumberFormat="1" applyFont="1" applyFill="1" applyBorder="1" applyAlignment="1">
      <alignment horizontal="center" vertical="center" wrapText="1"/>
    </xf>
    <xf numFmtId="49" fontId="44" fillId="27" borderId="0" xfId="0" applyNumberFormat="1" applyFont="1" applyFill="1" applyBorder="1" applyAlignment="1">
      <alignment horizontal="left" vertical="center" wrapText="1"/>
    </xf>
    <xf numFmtId="49" fontId="43" fillId="27" borderId="0" xfId="0" applyNumberFormat="1" applyFont="1" applyFill="1"/>
    <xf numFmtId="1" fontId="43" fillId="27" borderId="31" xfId="57" applyNumberFormat="1" applyFont="1" applyFill="1" applyBorder="1" applyAlignment="1">
      <alignment horizontal="left" vertical="center"/>
    </xf>
    <xf numFmtId="1" fontId="43" fillId="27" borderId="31" xfId="57" applyNumberFormat="1" applyFont="1" applyFill="1" applyBorder="1" applyAlignment="1">
      <alignment horizontal="right" vertical="center"/>
    </xf>
    <xf numFmtId="1" fontId="42" fillId="27" borderId="31" xfId="57" applyNumberFormat="1" applyFont="1" applyFill="1" applyBorder="1" applyAlignment="1">
      <alignment horizontal="right" vertical="center"/>
    </xf>
    <xf numFmtId="1" fontId="43" fillId="27" borderId="34" xfId="57" applyNumberFormat="1" applyFont="1" applyFill="1" applyBorder="1" applyAlignment="1">
      <alignment horizontal="left" vertical="center"/>
    </xf>
    <xf numFmtId="1" fontId="42" fillId="27" borderId="34" xfId="57" applyNumberFormat="1" applyFont="1" applyFill="1" applyBorder="1" applyAlignment="1">
      <alignment horizontal="right" vertical="center"/>
    </xf>
    <xf numFmtId="1" fontId="43" fillId="27" borderId="34" xfId="57" applyNumberFormat="1" applyFont="1" applyFill="1" applyBorder="1" applyAlignment="1">
      <alignment horizontal="right" vertical="center"/>
    </xf>
    <xf numFmtId="1" fontId="42" fillId="27" borderId="35" xfId="57" applyNumberFormat="1" applyFont="1" applyFill="1" applyBorder="1" applyAlignment="1">
      <alignment horizontal="right" vertical="center"/>
    </xf>
    <xf numFmtId="1" fontId="43" fillId="27" borderId="35" xfId="57" applyNumberFormat="1" applyFont="1" applyFill="1" applyBorder="1" applyAlignment="1">
      <alignment horizontal="right" vertical="center"/>
    </xf>
    <xf numFmtId="49" fontId="43" fillId="27" borderId="0" xfId="0" applyNumberFormat="1" applyFont="1" applyFill="1" applyAlignment="1">
      <alignment horizontal="right"/>
    </xf>
    <xf numFmtId="49" fontId="44" fillId="27" borderId="0" xfId="0" applyNumberFormat="1" applyFont="1" applyFill="1" applyBorder="1" applyAlignment="1">
      <alignment vertical="center" wrapText="1"/>
    </xf>
    <xf numFmtId="166" fontId="43" fillId="27" borderId="0" xfId="0" applyNumberFormat="1" applyFont="1" applyFill="1"/>
    <xf numFmtId="1" fontId="43" fillId="27" borderId="36" xfId="57" applyNumberFormat="1" applyFont="1" applyFill="1" applyBorder="1" applyAlignment="1">
      <alignment horizontal="left" vertical="center"/>
    </xf>
    <xf numFmtId="1" fontId="43" fillId="27" borderId="36" xfId="57" applyNumberFormat="1" applyFont="1" applyFill="1" applyBorder="1" applyAlignment="1">
      <alignment horizontal="right" vertical="center"/>
    </xf>
    <xf numFmtId="0" fontId="43" fillId="27" borderId="0" xfId="0" applyFont="1" applyFill="1" applyBorder="1" applyAlignment="1">
      <alignment horizontal="left" wrapText="1"/>
    </xf>
    <xf numFmtId="0" fontId="53" fillId="25" borderId="16" xfId="57" applyFont="1" applyFill="1" applyBorder="1" applyAlignment="1">
      <alignment horizontal="center" vertical="center" wrapText="1"/>
    </xf>
    <xf numFmtId="1" fontId="43" fillId="27" borderId="30" xfId="57" quotePrefix="1" applyNumberFormat="1" applyFont="1" applyFill="1" applyBorder="1" applyAlignment="1">
      <alignment horizontal="left" vertical="center"/>
    </xf>
    <xf numFmtId="1" fontId="43" fillId="27" borderId="30" xfId="57" applyNumberFormat="1" applyFont="1" applyFill="1" applyBorder="1" applyAlignment="1">
      <alignment horizontal="right" vertical="center"/>
    </xf>
    <xf numFmtId="1" fontId="43" fillId="27" borderId="31" xfId="57" quotePrefix="1" applyNumberFormat="1" applyFont="1" applyFill="1" applyBorder="1" applyAlignment="1">
      <alignment horizontal="left" vertical="center"/>
    </xf>
    <xf numFmtId="1" fontId="43" fillId="27" borderId="36" xfId="57" quotePrefix="1" applyNumberFormat="1" applyFont="1" applyFill="1" applyBorder="1" applyAlignment="1">
      <alignment horizontal="left" vertical="center"/>
    </xf>
    <xf numFmtId="1" fontId="42" fillId="27" borderId="36" xfId="57" applyNumberFormat="1" applyFont="1" applyFill="1" applyBorder="1" applyAlignment="1">
      <alignment horizontal="right" vertical="center"/>
    </xf>
    <xf numFmtId="0" fontId="43" fillId="25" borderId="0" xfId="0" applyFont="1" applyFill="1"/>
    <xf numFmtId="0" fontId="43" fillId="27" borderId="33" xfId="0" applyFont="1" applyFill="1" applyBorder="1"/>
    <xf numFmtId="0" fontId="53" fillId="25" borderId="0" xfId="58" applyFont="1" applyFill="1" applyAlignment="1">
      <alignment horizontal="right" vertical="center" wrapText="1"/>
    </xf>
    <xf numFmtId="0" fontId="43" fillId="27" borderId="0" xfId="58" applyFont="1" applyFill="1" applyAlignment="1">
      <alignment horizontal="left" vertical="center"/>
    </xf>
    <xf numFmtId="0" fontId="43" fillId="27" borderId="18" xfId="58" applyFont="1" applyFill="1" applyBorder="1" applyAlignment="1">
      <alignment horizontal="left" vertical="center"/>
    </xf>
    <xf numFmtId="1" fontId="43" fillId="27" borderId="18" xfId="58" applyNumberFormat="1" applyFont="1" applyFill="1" applyBorder="1" applyAlignment="1">
      <alignment horizontal="right" vertical="center"/>
    </xf>
    <xf numFmtId="165" fontId="43" fillId="27" borderId="24" xfId="58" applyNumberFormat="1" applyFont="1" applyFill="1" applyBorder="1" applyAlignment="1">
      <alignment horizontal="right" vertical="center"/>
    </xf>
    <xf numFmtId="165" fontId="43" fillId="27" borderId="0" xfId="58" applyNumberFormat="1" applyFont="1" applyFill="1" applyAlignment="1">
      <alignment horizontal="right" vertical="center"/>
    </xf>
    <xf numFmtId="0" fontId="43" fillId="27" borderId="19" xfId="58" applyFont="1" applyFill="1" applyBorder="1" applyAlignment="1">
      <alignment horizontal="left" vertical="center"/>
    </xf>
    <xf numFmtId="0" fontId="43" fillId="27" borderId="23" xfId="58" applyFont="1" applyFill="1" applyBorder="1" applyAlignment="1">
      <alignment horizontal="left" vertical="center"/>
    </xf>
    <xf numFmtId="1" fontId="43" fillId="27" borderId="23" xfId="58" applyNumberFormat="1" applyFont="1" applyFill="1" applyBorder="1" applyAlignment="1">
      <alignment horizontal="right" vertical="center"/>
    </xf>
    <xf numFmtId="165" fontId="43" fillId="27" borderId="19" xfId="58" applyNumberFormat="1" applyFont="1" applyFill="1" applyBorder="1" applyAlignment="1">
      <alignment horizontal="right" vertical="center"/>
    </xf>
    <xf numFmtId="1" fontId="42" fillId="27" borderId="18" xfId="58" applyNumberFormat="1" applyFont="1" applyFill="1" applyBorder="1" applyAlignment="1">
      <alignment horizontal="right" vertical="center"/>
    </xf>
    <xf numFmtId="165" fontId="42" fillId="27" borderId="24" xfId="58" applyNumberFormat="1" applyFont="1" applyFill="1" applyBorder="1" applyAlignment="1">
      <alignment horizontal="right" vertical="center"/>
    </xf>
    <xf numFmtId="165" fontId="42" fillId="27" borderId="0" xfId="58" applyNumberFormat="1" applyFont="1" applyFill="1" applyBorder="1" applyAlignment="1">
      <alignment horizontal="right" vertical="center"/>
    </xf>
    <xf numFmtId="165" fontId="42" fillId="27" borderId="0" xfId="58" applyNumberFormat="1" applyFont="1" applyFill="1" applyAlignment="1">
      <alignment horizontal="right" vertical="center"/>
    </xf>
    <xf numFmtId="165" fontId="43" fillId="27" borderId="0" xfId="58" applyNumberFormat="1" applyFont="1" applyFill="1" applyBorder="1" applyAlignment="1">
      <alignment horizontal="right" vertical="center"/>
    </xf>
    <xf numFmtId="0" fontId="43" fillId="27" borderId="17" xfId="58" applyFont="1" applyFill="1" applyBorder="1" applyAlignment="1">
      <alignment horizontal="left" vertical="center"/>
    </xf>
    <xf numFmtId="0" fontId="43" fillId="27" borderId="20" xfId="58" applyFont="1" applyFill="1" applyBorder="1" applyAlignment="1">
      <alignment horizontal="left" vertical="center"/>
    </xf>
    <xf numFmtId="1" fontId="43" fillId="27" borderId="20" xfId="58" applyNumberFormat="1" applyFont="1" applyFill="1" applyBorder="1" applyAlignment="1">
      <alignment horizontal="right" vertical="center"/>
    </xf>
    <xf numFmtId="165" fontId="43" fillId="27" borderId="17" xfId="58" applyNumberFormat="1" applyFont="1" applyFill="1" applyBorder="1" applyAlignment="1">
      <alignment horizontal="right" vertical="center"/>
    </xf>
    <xf numFmtId="0" fontId="43" fillId="27" borderId="61" xfId="0" applyFont="1" applyFill="1" applyBorder="1"/>
    <xf numFmtId="165" fontId="43" fillId="0" borderId="33" xfId="0" applyNumberFormat="1" applyFont="1" applyBorder="1"/>
    <xf numFmtId="0" fontId="43" fillId="0" borderId="33" xfId="0" applyFont="1" applyBorder="1"/>
    <xf numFmtId="2" fontId="53" fillId="25" borderId="16" xfId="0" applyNumberFormat="1" applyFont="1" applyFill="1" applyBorder="1" applyAlignment="1">
      <alignment horizontal="center" vertical="center" wrapText="1"/>
    </xf>
    <xf numFmtId="165" fontId="43" fillId="27" borderId="33" xfId="0" applyNumberFormat="1" applyFont="1" applyFill="1" applyBorder="1"/>
    <xf numFmtId="0" fontId="53" fillId="27" borderId="0" xfId="0" applyFont="1" applyFill="1" applyBorder="1" applyAlignment="1">
      <alignment horizontal="center" vertical="center" wrapText="1"/>
    </xf>
    <xf numFmtId="165" fontId="43" fillId="27" borderId="0" xfId="0" applyNumberFormat="1" applyFont="1" applyFill="1" applyBorder="1"/>
    <xf numFmtId="2" fontId="53" fillId="27" borderId="0" xfId="0" applyNumberFormat="1" applyFont="1" applyFill="1" applyBorder="1" applyAlignment="1">
      <alignment horizontal="center" vertical="center" wrapText="1"/>
    </xf>
    <xf numFmtId="0" fontId="43" fillId="27" borderId="58" xfId="0" applyFont="1" applyFill="1" applyBorder="1" applyAlignment="1">
      <alignment horizontal="center" vertical="center" wrapText="1"/>
    </xf>
    <xf numFmtId="165" fontId="43" fillId="27" borderId="58" xfId="57" applyNumberFormat="1" applyFont="1" applyFill="1" applyBorder="1" applyAlignment="1">
      <alignment horizontal="center" vertical="center" wrapText="1"/>
    </xf>
    <xf numFmtId="0" fontId="43" fillId="27" borderId="70" xfId="57" applyFont="1" applyFill="1" applyBorder="1" applyAlignment="1">
      <alignment horizontal="left" vertical="center"/>
    </xf>
    <xf numFmtId="165" fontId="43" fillId="27" borderId="39" xfId="57" applyNumberFormat="1" applyFont="1" applyFill="1" applyBorder="1" applyAlignment="1">
      <alignment horizontal="center" vertical="center"/>
    </xf>
    <xf numFmtId="165" fontId="43" fillId="27" borderId="0" xfId="57" applyNumberFormat="1" applyFont="1" applyFill="1" applyBorder="1" applyAlignment="1">
      <alignment horizontal="center" vertical="center"/>
    </xf>
    <xf numFmtId="165" fontId="43" fillId="27" borderId="70" xfId="57" applyNumberFormat="1" applyFont="1" applyFill="1" applyBorder="1" applyAlignment="1">
      <alignment horizontal="center" vertical="center"/>
    </xf>
    <xf numFmtId="165" fontId="43" fillId="27" borderId="28" xfId="57" applyNumberFormat="1" applyFont="1" applyFill="1" applyBorder="1" applyAlignment="1">
      <alignment horizontal="center" vertical="center" wrapText="1"/>
    </xf>
    <xf numFmtId="165" fontId="43" fillId="27" borderId="27" xfId="57" applyNumberFormat="1" applyFont="1" applyFill="1" applyBorder="1" applyAlignment="1">
      <alignment horizontal="center" vertical="center"/>
    </xf>
    <xf numFmtId="165" fontId="43" fillId="27" borderId="18" xfId="57" applyNumberFormat="1" applyFont="1" applyFill="1" applyBorder="1" applyAlignment="1">
      <alignment horizontal="center" vertical="center"/>
    </xf>
    <xf numFmtId="165" fontId="43" fillId="27" borderId="31" xfId="57" applyNumberFormat="1" applyFont="1" applyFill="1" applyBorder="1" applyAlignment="1">
      <alignment horizontal="center" vertical="center" wrapText="1"/>
    </xf>
    <xf numFmtId="0" fontId="43" fillId="27" borderId="66" xfId="57" applyFont="1" applyFill="1" applyBorder="1" applyAlignment="1">
      <alignment horizontal="left" vertical="center"/>
    </xf>
    <xf numFmtId="165" fontId="43" fillId="27" borderId="74" xfId="57" applyNumberFormat="1" applyFont="1" applyFill="1" applyBorder="1" applyAlignment="1">
      <alignment horizontal="center" vertical="center"/>
    </xf>
    <xf numFmtId="165" fontId="43" fillId="27" borderId="28" xfId="57" applyNumberFormat="1" applyFont="1" applyFill="1" applyBorder="1" applyAlignment="1">
      <alignment horizontal="center" vertical="center"/>
    </xf>
    <xf numFmtId="165" fontId="43" fillId="27" borderId="66" xfId="57" applyNumberFormat="1" applyFont="1" applyFill="1" applyBorder="1" applyAlignment="1">
      <alignment horizontal="center" vertical="center"/>
    </xf>
    <xf numFmtId="0" fontId="43" fillId="27" borderId="69" xfId="57" applyFont="1" applyFill="1" applyBorder="1" applyAlignment="1">
      <alignment horizontal="left" vertical="center"/>
    </xf>
    <xf numFmtId="165" fontId="43" fillId="27" borderId="75" xfId="57" applyNumberFormat="1" applyFont="1" applyFill="1" applyBorder="1" applyAlignment="1">
      <alignment horizontal="center" vertical="center"/>
    </xf>
    <xf numFmtId="165" fontId="43" fillId="27" borderId="29" xfId="57" applyNumberFormat="1" applyFont="1" applyFill="1" applyBorder="1" applyAlignment="1">
      <alignment horizontal="center" vertical="center"/>
    </xf>
    <xf numFmtId="165" fontId="43" fillId="27" borderId="69" xfId="57" applyNumberFormat="1" applyFont="1" applyFill="1" applyBorder="1" applyAlignment="1">
      <alignment horizontal="center" vertical="center"/>
    </xf>
    <xf numFmtId="165" fontId="43" fillId="27" borderId="29" xfId="57" applyNumberFormat="1" applyFont="1" applyFill="1" applyBorder="1" applyAlignment="1">
      <alignment horizontal="center" vertical="center" wrapText="1"/>
    </xf>
    <xf numFmtId="165" fontId="43" fillId="27" borderId="26" xfId="57" applyNumberFormat="1" applyFont="1" applyFill="1" applyBorder="1" applyAlignment="1">
      <alignment horizontal="center" vertical="center"/>
    </xf>
    <xf numFmtId="165" fontId="43" fillId="27" borderId="71" xfId="57" applyNumberFormat="1" applyFont="1" applyFill="1" applyBorder="1" applyAlignment="1">
      <alignment horizontal="center" vertical="center" wrapText="1"/>
    </xf>
    <xf numFmtId="165" fontId="43" fillId="27" borderId="26" xfId="57" applyNumberFormat="1" applyFont="1" applyFill="1" applyBorder="1" applyAlignment="1">
      <alignment horizontal="center" vertical="center" wrapText="1"/>
    </xf>
    <xf numFmtId="165" fontId="43" fillId="27" borderId="72" xfId="57" applyNumberFormat="1" applyFont="1" applyFill="1" applyBorder="1" applyAlignment="1">
      <alignment horizontal="center" vertical="center" wrapText="1"/>
    </xf>
    <xf numFmtId="165" fontId="43" fillId="27" borderId="67" xfId="57" applyNumberFormat="1" applyFont="1" applyFill="1" applyBorder="1" applyAlignment="1">
      <alignment horizontal="center" vertical="center" wrapText="1"/>
    </xf>
    <xf numFmtId="165" fontId="43" fillId="27" borderId="38" xfId="57" applyNumberFormat="1" applyFont="1" applyFill="1" applyBorder="1" applyAlignment="1">
      <alignment horizontal="center" vertical="center"/>
    </xf>
    <xf numFmtId="165" fontId="43" fillId="27" borderId="19" xfId="57" applyNumberFormat="1" applyFont="1" applyFill="1" applyBorder="1" applyAlignment="1">
      <alignment horizontal="center" vertical="center"/>
    </xf>
    <xf numFmtId="165" fontId="43" fillId="27" borderId="23" xfId="57" applyNumberFormat="1" applyFont="1" applyFill="1" applyBorder="1" applyAlignment="1">
      <alignment horizontal="center" vertical="center"/>
    </xf>
    <xf numFmtId="165" fontId="43" fillId="27" borderId="34" xfId="57" applyNumberFormat="1" applyFont="1" applyFill="1" applyBorder="1" applyAlignment="1">
      <alignment horizontal="center" vertical="center" wrapText="1"/>
    </xf>
    <xf numFmtId="165" fontId="43" fillId="27" borderId="19" xfId="57" applyNumberFormat="1" applyFont="1" applyFill="1" applyBorder="1" applyAlignment="1">
      <alignment horizontal="center" vertical="center" wrapText="1"/>
    </xf>
    <xf numFmtId="165" fontId="43" fillId="27" borderId="73" xfId="57" applyNumberFormat="1" applyFont="1" applyFill="1" applyBorder="1" applyAlignment="1">
      <alignment horizontal="center" vertical="center" wrapText="1"/>
    </xf>
    <xf numFmtId="0" fontId="43" fillId="28" borderId="26" xfId="57" applyFont="1" applyFill="1" applyBorder="1" applyAlignment="1">
      <alignment horizontal="left" vertical="center"/>
    </xf>
    <xf numFmtId="0" fontId="43" fillId="28" borderId="70" xfId="57" applyFont="1" applyFill="1" applyBorder="1" applyAlignment="1">
      <alignment horizontal="left" vertical="center"/>
    </xf>
    <xf numFmtId="0" fontId="43" fillId="28" borderId="77" xfId="57" applyFont="1" applyFill="1" applyBorder="1" applyAlignment="1">
      <alignment horizontal="left" vertical="center"/>
    </xf>
    <xf numFmtId="0" fontId="43" fillId="28" borderId="0" xfId="57" applyFont="1" applyFill="1" applyBorder="1" applyAlignment="1">
      <alignment horizontal="left" vertical="center"/>
    </xf>
    <xf numFmtId="0" fontId="43" fillId="28" borderId="18" xfId="57" applyFont="1" applyFill="1" applyBorder="1" applyAlignment="1">
      <alignment horizontal="left" vertical="center"/>
    </xf>
    <xf numFmtId="0" fontId="43" fillId="28" borderId="78" xfId="57" applyFont="1" applyFill="1" applyBorder="1" applyAlignment="1">
      <alignment horizontal="left" vertical="center"/>
    </xf>
    <xf numFmtId="0" fontId="43" fillId="28" borderId="17" xfId="57" applyFont="1" applyFill="1" applyBorder="1" applyAlignment="1">
      <alignment horizontal="left" vertical="center"/>
    </xf>
    <xf numFmtId="0" fontId="43" fillId="28" borderId="20" xfId="57" applyFont="1" applyFill="1" applyBorder="1" applyAlignment="1">
      <alignment horizontal="left" vertical="center"/>
    </xf>
    <xf numFmtId="0" fontId="43" fillId="28" borderId="79" xfId="57" applyFont="1" applyFill="1" applyBorder="1" applyAlignment="1">
      <alignment horizontal="left" vertical="center"/>
    </xf>
    <xf numFmtId="165" fontId="43" fillId="27" borderId="76" xfId="57" applyNumberFormat="1" applyFont="1" applyFill="1" applyBorder="1" applyAlignment="1">
      <alignment horizontal="center" vertical="center" wrapText="1"/>
    </xf>
    <xf numFmtId="0" fontId="43" fillId="27" borderId="32" xfId="0" applyFont="1" applyFill="1" applyBorder="1" applyAlignment="1">
      <alignment horizontal="left" vertical="center" wrapText="1"/>
    </xf>
    <xf numFmtId="0" fontId="57" fillId="27" borderId="0" xfId="0" applyFont="1" applyFill="1"/>
    <xf numFmtId="1" fontId="43" fillId="27" borderId="0" xfId="0" applyNumberFormat="1" applyFont="1" applyFill="1"/>
    <xf numFmtId="165" fontId="43" fillId="27" borderId="18" xfId="58" applyNumberFormat="1" applyFont="1" applyFill="1" applyBorder="1" applyAlignment="1">
      <alignment horizontal="right" vertical="center"/>
    </xf>
    <xf numFmtId="165" fontId="43" fillId="27" borderId="23" xfId="58" applyNumberFormat="1" applyFont="1" applyFill="1" applyBorder="1" applyAlignment="1">
      <alignment horizontal="right" vertical="center"/>
    </xf>
    <xf numFmtId="165" fontId="43" fillId="27" borderId="20" xfId="58" applyNumberFormat="1" applyFont="1" applyFill="1" applyBorder="1" applyAlignment="1">
      <alignment horizontal="right" vertical="center"/>
    </xf>
    <xf numFmtId="2" fontId="42" fillId="27" borderId="0" xfId="0" applyNumberFormat="1" applyFont="1" applyFill="1" applyAlignment="1">
      <alignment wrapText="1"/>
    </xf>
    <xf numFmtId="0" fontId="44" fillId="27" borderId="0" xfId="0" applyFont="1" applyFill="1" applyBorder="1" applyAlignment="1">
      <alignment vertical="center" wrapText="1"/>
    </xf>
    <xf numFmtId="2" fontId="42" fillId="27" borderId="0" xfId="0" applyNumberFormat="1" applyFont="1" applyFill="1" applyAlignment="1">
      <alignment wrapText="1"/>
    </xf>
    <xf numFmtId="1" fontId="43" fillId="27" borderId="18" xfId="57" applyNumberFormat="1" applyFont="1" applyFill="1" applyBorder="1" applyAlignment="1">
      <alignment horizontal="center"/>
    </xf>
    <xf numFmtId="1" fontId="43" fillId="27" borderId="23" xfId="57" applyNumberFormat="1" applyFont="1" applyFill="1" applyBorder="1" applyAlignment="1">
      <alignment horizontal="center"/>
    </xf>
    <xf numFmtId="1" fontId="52" fillId="27" borderId="27" xfId="54" applyNumberFormat="1" applyFont="1" applyFill="1" applyBorder="1" applyAlignment="1">
      <alignment horizontal="center" vertical="center"/>
    </xf>
    <xf numFmtId="1" fontId="52" fillId="27" borderId="38" xfId="54" applyNumberFormat="1" applyFont="1" applyFill="1" applyBorder="1" applyAlignment="1">
      <alignment horizontal="center" vertical="center"/>
    </xf>
    <xf numFmtId="1" fontId="43" fillId="27" borderId="23" xfId="57" applyNumberFormat="1" applyFont="1" applyFill="1" applyBorder="1" applyAlignment="1">
      <alignment horizontal="center" vertical="center"/>
    </xf>
    <xf numFmtId="1" fontId="43" fillId="27" borderId="18" xfId="54" applyNumberFormat="1" applyFont="1" applyFill="1" applyBorder="1" applyAlignment="1">
      <alignment horizontal="center" vertical="center"/>
    </xf>
    <xf numFmtId="1" fontId="43" fillId="27" borderId="24" xfId="54" applyNumberFormat="1" applyFont="1" applyFill="1" applyBorder="1" applyAlignment="1">
      <alignment horizontal="center" vertical="center"/>
    </xf>
    <xf numFmtId="1" fontId="42" fillId="27" borderId="18" xfId="54" applyNumberFormat="1" applyFont="1" applyFill="1" applyBorder="1" applyAlignment="1">
      <alignment horizontal="center" vertical="center"/>
    </xf>
    <xf numFmtId="1" fontId="42" fillId="27" borderId="23" xfId="54" applyNumberFormat="1" applyFont="1" applyFill="1" applyBorder="1" applyAlignment="1">
      <alignment horizontal="center" vertical="center"/>
    </xf>
    <xf numFmtId="1" fontId="43" fillId="27" borderId="23" xfId="54" applyNumberFormat="1" applyFont="1" applyFill="1" applyBorder="1" applyAlignment="1">
      <alignment horizontal="center" vertical="center"/>
    </xf>
    <xf numFmtId="1" fontId="43" fillId="27" borderId="84" xfId="54" applyNumberFormat="1" applyFont="1" applyFill="1" applyBorder="1" applyAlignment="1">
      <alignment horizontal="center" vertical="center"/>
    </xf>
    <xf numFmtId="49" fontId="44" fillId="27" borderId="0" xfId="0" applyNumberFormat="1" applyFont="1" applyFill="1" applyBorder="1" applyAlignment="1">
      <alignment horizontal="left" vertical="center" wrapText="1"/>
    </xf>
    <xf numFmtId="2" fontId="42" fillId="27" borderId="0" xfId="0" applyNumberFormat="1" applyFont="1" applyFill="1" applyAlignment="1">
      <alignment wrapText="1"/>
    </xf>
    <xf numFmtId="2" fontId="42" fillId="27" borderId="0" xfId="0" applyNumberFormat="1" applyFont="1" applyFill="1" applyAlignment="1">
      <alignment horizontal="left" wrapText="1"/>
    </xf>
    <xf numFmtId="0" fontId="43" fillId="27" borderId="0" xfId="57" applyFont="1" applyFill="1" applyAlignment="1">
      <alignment horizontal="left" vertical="top" wrapText="1"/>
    </xf>
    <xf numFmtId="0" fontId="42" fillId="0" borderId="45" xfId="57" applyFont="1" applyFill="1" applyBorder="1" applyAlignment="1">
      <alignment horizontal="center" vertical="center" wrapText="1"/>
    </xf>
    <xf numFmtId="0" fontId="42" fillId="0" borderId="48" xfId="57" applyFont="1" applyFill="1" applyBorder="1" applyAlignment="1">
      <alignment horizontal="center" vertical="center" wrapText="1"/>
    </xf>
    <xf numFmtId="0" fontId="42" fillId="0" borderId="57" xfId="57" applyFont="1" applyFill="1" applyBorder="1" applyAlignment="1">
      <alignment horizontal="center" vertical="center" wrapText="1"/>
    </xf>
    <xf numFmtId="0" fontId="3" fillId="27" borderId="42" xfId="57" applyFont="1" applyFill="1" applyBorder="1" applyAlignment="1">
      <alignment horizontal="right"/>
    </xf>
    <xf numFmtId="0" fontId="3" fillId="27" borderId="43" xfId="57" applyFont="1" applyFill="1" applyBorder="1" applyAlignment="1">
      <alignment horizontal="right"/>
    </xf>
    <xf numFmtId="0" fontId="3" fillId="27" borderId="46" xfId="57" applyFont="1" applyFill="1" applyBorder="1" applyAlignment="1">
      <alignment horizontal="right"/>
    </xf>
    <xf numFmtId="0" fontId="61" fillId="26" borderId="47" xfId="57" applyFont="1" applyFill="1" applyBorder="1" applyAlignment="1">
      <alignment horizontal="right"/>
    </xf>
    <xf numFmtId="0" fontId="61" fillId="26" borderId="43" xfId="57" applyFont="1" applyFill="1" applyBorder="1" applyAlignment="1">
      <alignment horizontal="right"/>
    </xf>
    <xf numFmtId="0" fontId="61" fillId="26" borderId="46" xfId="57" applyFont="1" applyFill="1" applyBorder="1" applyAlignment="1">
      <alignment horizontal="right"/>
    </xf>
    <xf numFmtId="0" fontId="3" fillId="0" borderId="47" xfId="57" applyFont="1" applyBorder="1" applyAlignment="1">
      <alignment horizontal="left"/>
    </xf>
    <xf numFmtId="0" fontId="3" fillId="0" borderId="43" xfId="57" applyFont="1" applyBorder="1" applyAlignment="1">
      <alignment horizontal="left"/>
    </xf>
    <xf numFmtId="0" fontId="3" fillId="0" borderId="44" xfId="57" applyFont="1" applyBorder="1" applyAlignment="1">
      <alignment horizontal="left"/>
    </xf>
    <xf numFmtId="0" fontId="43" fillId="0" borderId="49" xfId="57" applyFont="1" applyFill="1" applyBorder="1" applyAlignment="1">
      <alignment horizontal="justify" vertical="top" wrapText="1"/>
    </xf>
    <xf numFmtId="0" fontId="43" fillId="0" borderId="50" xfId="57" applyFont="1" applyFill="1" applyBorder="1" applyAlignment="1">
      <alignment horizontal="justify" vertical="top" wrapText="1"/>
    </xf>
    <xf numFmtId="0" fontId="43" fillId="0" borderId="51" xfId="57" applyFont="1" applyFill="1" applyBorder="1" applyAlignment="1">
      <alignment horizontal="justify" vertical="top" wrapText="1"/>
    </xf>
    <xf numFmtId="0" fontId="43" fillId="0" borderId="52" xfId="57" applyFont="1" applyFill="1" applyBorder="1" applyAlignment="1">
      <alignment horizontal="justify" vertical="top" wrapText="1"/>
    </xf>
    <xf numFmtId="0" fontId="43" fillId="0" borderId="0" xfId="57" applyFont="1" applyFill="1" applyBorder="1" applyAlignment="1">
      <alignment horizontal="justify" vertical="top" wrapText="1"/>
    </xf>
    <xf numFmtId="0" fontId="43" fillId="0" borderId="53" xfId="57" applyFont="1" applyFill="1" applyBorder="1" applyAlignment="1">
      <alignment horizontal="justify" vertical="top" wrapText="1"/>
    </xf>
    <xf numFmtId="0" fontId="43" fillId="0" borderId="54" xfId="57" applyFont="1" applyFill="1" applyBorder="1" applyAlignment="1">
      <alignment horizontal="justify" vertical="top" wrapText="1"/>
    </xf>
    <xf numFmtId="0" fontId="43" fillId="0" borderId="55" xfId="57" applyFont="1" applyFill="1" applyBorder="1" applyAlignment="1">
      <alignment horizontal="justify" vertical="top" wrapText="1"/>
    </xf>
    <xf numFmtId="0" fontId="43" fillId="0" borderId="56" xfId="57" applyFont="1" applyFill="1" applyBorder="1" applyAlignment="1">
      <alignment horizontal="justify" vertical="top" wrapText="1"/>
    </xf>
    <xf numFmtId="0" fontId="11" fillId="27" borderId="42" xfId="57" applyFont="1" applyFill="1" applyBorder="1" applyAlignment="1">
      <alignment horizontal="right"/>
    </xf>
    <xf numFmtId="0" fontId="11" fillId="27" borderId="43" xfId="57" applyFont="1" applyFill="1" applyBorder="1" applyAlignment="1">
      <alignment horizontal="right"/>
    </xf>
    <xf numFmtId="0" fontId="11" fillId="27" borderId="46" xfId="57" applyFont="1" applyFill="1" applyBorder="1" applyAlignment="1">
      <alignment horizontal="right"/>
    </xf>
    <xf numFmtId="0" fontId="61" fillId="26" borderId="44" xfId="57" applyFont="1" applyFill="1" applyBorder="1" applyAlignment="1">
      <alignment horizontal="right"/>
    </xf>
    <xf numFmtId="0" fontId="43" fillId="0" borderId="42" xfId="57" applyFont="1" applyFill="1" applyBorder="1" applyAlignment="1">
      <alignment horizontal="left" vertical="top"/>
    </xf>
    <xf numFmtId="0" fontId="43" fillId="0" borderId="43" xfId="57" applyFont="1" applyFill="1" applyBorder="1" applyAlignment="1">
      <alignment horizontal="left" vertical="top"/>
    </xf>
    <xf numFmtId="0" fontId="43" fillId="0" borderId="44" xfId="57" applyFont="1" applyFill="1" applyBorder="1" applyAlignment="1">
      <alignment horizontal="left" vertical="top"/>
    </xf>
    <xf numFmtId="0" fontId="43" fillId="27" borderId="50" xfId="0" applyFont="1" applyFill="1" applyBorder="1" applyAlignment="1">
      <alignment horizontal="justify" vertical="top" wrapText="1"/>
    </xf>
    <xf numFmtId="0" fontId="42" fillId="0" borderId="42" xfId="57" applyFont="1" applyFill="1" applyBorder="1" applyAlignment="1">
      <alignment horizontal="center" vertical="center" wrapText="1"/>
    </xf>
    <xf numFmtId="0" fontId="42" fillId="0" borderId="43" xfId="57" applyFont="1" applyFill="1" applyBorder="1" applyAlignment="1">
      <alignment horizontal="center" vertical="center" wrapText="1"/>
    </xf>
    <xf numFmtId="0" fontId="42" fillId="0" borderId="44" xfId="57" applyFont="1" applyFill="1" applyBorder="1" applyAlignment="1">
      <alignment horizontal="center" vertical="center" wrapText="1"/>
    </xf>
    <xf numFmtId="0" fontId="44" fillId="27" borderId="0" xfId="0" applyFont="1" applyFill="1" applyBorder="1" applyAlignment="1">
      <alignment vertical="center" wrapText="1"/>
    </xf>
    <xf numFmtId="2" fontId="53" fillId="25" borderId="16" xfId="57" applyNumberFormat="1" applyFont="1" applyFill="1" applyBorder="1" applyAlignment="1">
      <alignment horizontal="left" vertical="center" wrapText="1"/>
    </xf>
    <xf numFmtId="2" fontId="53" fillId="25" borderId="16" xfId="57" applyNumberFormat="1" applyFont="1" applyFill="1" applyBorder="1" applyAlignment="1">
      <alignment horizontal="center" vertical="center" wrapText="1"/>
    </xf>
    <xf numFmtId="1" fontId="53" fillId="25" borderId="16" xfId="57" applyNumberFormat="1" applyFont="1" applyFill="1" applyBorder="1" applyAlignment="1">
      <alignment horizontal="center" vertical="center" wrapText="1"/>
    </xf>
    <xf numFmtId="0" fontId="53" fillId="25" borderId="0" xfId="57" applyFont="1" applyFill="1" applyBorder="1" applyAlignment="1">
      <alignment horizontal="center" vertical="center" wrapText="1"/>
    </xf>
    <xf numFmtId="1" fontId="53" fillId="25" borderId="22" xfId="57" applyNumberFormat="1" applyFont="1" applyFill="1" applyBorder="1" applyAlignment="1">
      <alignment horizontal="center" vertical="center" wrapText="1"/>
    </xf>
    <xf numFmtId="2" fontId="42" fillId="27" borderId="0" xfId="0" applyNumberFormat="1" applyFont="1" applyFill="1" applyAlignment="1">
      <alignment horizontal="left" vertical="center" wrapText="1"/>
    </xf>
    <xf numFmtId="0" fontId="44" fillId="27" borderId="26" xfId="0" applyFont="1" applyFill="1" applyBorder="1" applyAlignment="1">
      <alignment horizontal="left" vertical="center" wrapText="1"/>
    </xf>
    <xf numFmtId="2" fontId="53" fillId="25" borderId="16" xfId="57" applyNumberFormat="1" applyFont="1" applyFill="1" applyBorder="1" applyAlignment="1">
      <alignment horizontal="center" wrapText="1"/>
    </xf>
    <xf numFmtId="2" fontId="53" fillId="25" borderId="81" xfId="0" applyNumberFormat="1" applyFont="1" applyFill="1" applyBorder="1" applyAlignment="1">
      <alignment horizontal="center" vertical="center" wrapText="1"/>
    </xf>
    <xf numFmtId="2" fontId="53" fillId="25" borderId="82" xfId="0" applyNumberFormat="1" applyFont="1" applyFill="1" applyBorder="1" applyAlignment="1">
      <alignment horizontal="center" vertical="center" wrapText="1"/>
    </xf>
    <xf numFmtId="2" fontId="53" fillId="25" borderId="83" xfId="0" applyNumberFormat="1" applyFont="1" applyFill="1" applyBorder="1" applyAlignment="1">
      <alignment horizontal="center" vertical="center" wrapText="1"/>
    </xf>
    <xf numFmtId="1" fontId="53" fillId="25" borderId="21" xfId="57" applyNumberFormat="1" applyFont="1" applyFill="1" applyBorder="1" applyAlignment="1">
      <alignment horizontal="center" vertical="center" wrapText="1"/>
    </xf>
    <xf numFmtId="0" fontId="43" fillId="27" borderId="0" xfId="0" applyFont="1" applyFill="1" applyBorder="1" applyAlignment="1">
      <alignment horizontal="left" wrapText="1"/>
    </xf>
    <xf numFmtId="0" fontId="43" fillId="27" borderId="33" xfId="57" applyFont="1" applyFill="1" applyBorder="1" applyAlignment="1">
      <alignment horizontal="center" vertical="center"/>
    </xf>
    <xf numFmtId="0" fontId="43" fillId="27" borderId="37" xfId="57" applyFont="1" applyFill="1" applyBorder="1" applyAlignment="1">
      <alignment horizontal="center" vertical="center"/>
    </xf>
    <xf numFmtId="0" fontId="43" fillId="27" borderId="33" xfId="0" applyFont="1" applyFill="1" applyBorder="1" applyAlignment="1">
      <alignment horizontal="center" vertical="center"/>
    </xf>
    <xf numFmtId="0" fontId="53" fillId="25" borderId="16" xfId="57" applyFont="1" applyFill="1" applyBorder="1" applyAlignment="1">
      <alignment horizontal="left" vertical="center" wrapText="1"/>
    </xf>
    <xf numFmtId="0" fontId="53" fillId="25" borderId="16" xfId="57" applyFont="1" applyFill="1" applyBorder="1" applyAlignment="1">
      <alignment horizontal="right" vertical="center" wrapText="1"/>
    </xf>
    <xf numFmtId="1" fontId="53" fillId="25" borderId="0" xfId="57" applyNumberFormat="1" applyFont="1" applyFill="1" applyBorder="1" applyAlignment="1">
      <alignment horizontal="right" vertical="center" wrapText="1"/>
    </xf>
    <xf numFmtId="0" fontId="43" fillId="27" borderId="32" xfId="57" applyFont="1" applyFill="1" applyBorder="1" applyAlignment="1">
      <alignment horizontal="center" vertical="center"/>
    </xf>
    <xf numFmtId="49" fontId="44" fillId="27" borderId="28" xfId="0" applyNumberFormat="1" applyFont="1" applyFill="1" applyBorder="1" applyAlignment="1">
      <alignment horizontal="left" vertical="center" wrapText="1"/>
    </xf>
    <xf numFmtId="0" fontId="43" fillId="27" borderId="30" xfId="0" applyFont="1" applyFill="1" applyBorder="1" applyAlignment="1">
      <alignment horizontal="center" vertical="center" wrapText="1"/>
    </xf>
    <xf numFmtId="0" fontId="43" fillId="27" borderId="31" xfId="0" applyFont="1" applyFill="1" applyBorder="1" applyAlignment="1">
      <alignment horizontal="center" vertical="center" wrapText="1"/>
    </xf>
    <xf numFmtId="0" fontId="43" fillId="27" borderId="32" xfId="0" applyFont="1" applyFill="1" applyBorder="1" applyAlignment="1">
      <alignment horizontal="center" vertical="center" wrapText="1"/>
    </xf>
    <xf numFmtId="0" fontId="53" fillId="25" borderId="63" xfId="0" applyFont="1" applyFill="1" applyBorder="1" applyAlignment="1">
      <alignment horizontal="center" vertical="center" wrapText="1"/>
    </xf>
    <xf numFmtId="0" fontId="53" fillId="25" borderId="62" xfId="0" applyFont="1" applyFill="1" applyBorder="1" applyAlignment="1">
      <alignment horizontal="center" vertical="center" wrapText="1"/>
    </xf>
    <xf numFmtId="0" fontId="53" fillId="25" borderId="64" xfId="0" applyFont="1" applyFill="1" applyBorder="1" applyAlignment="1">
      <alignment horizontal="center" vertical="center" wrapText="1"/>
    </xf>
    <xf numFmtId="49" fontId="43" fillId="27" borderId="0" xfId="0" applyNumberFormat="1" applyFont="1" applyFill="1" applyBorder="1" applyAlignment="1">
      <alignment horizontal="left" vertical="center" wrapText="1"/>
    </xf>
    <xf numFmtId="2" fontId="60" fillId="27" borderId="0" xfId="0" applyNumberFormat="1" applyFont="1" applyFill="1" applyAlignment="1">
      <alignment wrapText="1"/>
    </xf>
    <xf numFmtId="0" fontId="53" fillId="25" borderId="16" xfId="58" applyFont="1" applyFill="1" applyBorder="1" applyAlignment="1">
      <alignment horizontal="left" vertical="center" wrapText="1"/>
    </xf>
    <xf numFmtId="0" fontId="53" fillId="25" borderId="16" xfId="58" applyFont="1" applyFill="1" applyBorder="1" applyAlignment="1">
      <alignment horizontal="center" vertical="center" wrapText="1"/>
    </xf>
    <xf numFmtId="0" fontId="53" fillId="25" borderId="0" xfId="58" applyFont="1" applyFill="1" applyAlignment="1">
      <alignment horizontal="center" vertical="center" wrapText="1"/>
    </xf>
    <xf numFmtId="49" fontId="54" fillId="27" borderId="0" xfId="0" applyNumberFormat="1" applyFont="1" applyFill="1" applyBorder="1" applyAlignment="1">
      <alignment horizontal="left" vertical="center" wrapText="1"/>
    </xf>
    <xf numFmtId="0" fontId="43" fillId="27" borderId="60" xfId="0" applyFont="1" applyFill="1" applyBorder="1" applyAlignment="1">
      <alignment horizontal="center" vertical="center" wrapText="1"/>
    </xf>
    <xf numFmtId="0" fontId="43" fillId="27" borderId="10" xfId="0" applyFont="1" applyFill="1" applyBorder="1" applyAlignment="1">
      <alignment horizontal="center" vertical="center" wrapText="1"/>
    </xf>
    <xf numFmtId="0" fontId="43" fillId="27" borderId="12" xfId="0" applyFont="1" applyFill="1" applyBorder="1" applyAlignment="1">
      <alignment horizontal="center" vertical="center" wrapText="1"/>
    </xf>
    <xf numFmtId="0" fontId="43" fillId="27" borderId="3" xfId="0" applyFont="1" applyFill="1" applyBorder="1" applyAlignment="1">
      <alignment horizontal="center" vertical="center" wrapText="1"/>
    </xf>
    <xf numFmtId="0" fontId="43" fillId="27" borderId="3" xfId="0" applyFont="1" applyFill="1" applyBorder="1" applyAlignment="1">
      <alignment horizontal="center" vertical="center"/>
    </xf>
    <xf numFmtId="49" fontId="44" fillId="27" borderId="0" xfId="0" applyNumberFormat="1" applyFont="1" applyFill="1" applyBorder="1" applyAlignment="1">
      <alignment horizontal="left" vertical="center" wrapText="1"/>
    </xf>
    <xf numFmtId="0" fontId="43" fillId="27" borderId="30" xfId="0" applyFont="1" applyFill="1" applyBorder="1" applyAlignment="1">
      <alignment horizontal="left" vertical="center" wrapText="1"/>
    </xf>
    <xf numFmtId="0" fontId="43" fillId="27" borderId="32" xfId="0" applyFont="1" applyFill="1" applyBorder="1" applyAlignment="1">
      <alignment horizontal="left" vertical="center" wrapText="1"/>
    </xf>
    <xf numFmtId="0" fontId="43" fillId="27" borderId="58" xfId="0" applyFont="1" applyFill="1" applyBorder="1" applyAlignment="1">
      <alignment horizontal="center" vertical="center"/>
    </xf>
    <xf numFmtId="0" fontId="43" fillId="25" borderId="0" xfId="0" applyFont="1" applyFill="1" applyAlignment="1">
      <alignment horizontal="center"/>
    </xf>
    <xf numFmtId="0" fontId="43" fillId="25" borderId="21" xfId="0" applyFont="1" applyFill="1" applyBorder="1" applyAlignment="1">
      <alignment horizontal="center"/>
    </xf>
    <xf numFmtId="0" fontId="43" fillId="27" borderId="39" xfId="57" applyFont="1" applyFill="1" applyBorder="1" applyAlignment="1">
      <alignment horizontal="center" vertical="center"/>
    </xf>
    <xf numFmtId="0" fontId="43" fillId="27" borderId="27" xfId="57" applyFont="1" applyFill="1" applyBorder="1" applyAlignment="1">
      <alignment horizontal="center" vertical="center"/>
    </xf>
    <xf numFmtId="0" fontId="43" fillId="27" borderId="40" xfId="57" applyFont="1" applyFill="1" applyBorder="1" applyAlignment="1">
      <alignment horizontal="center" vertical="center"/>
    </xf>
    <xf numFmtId="0" fontId="43" fillId="27" borderId="65" xfId="57" applyFont="1" applyFill="1" applyBorder="1" applyAlignment="1">
      <alignment horizontal="center" vertical="center"/>
    </xf>
    <xf numFmtId="0" fontId="43" fillId="27" borderId="67" xfId="57" applyFont="1" applyFill="1" applyBorder="1" applyAlignment="1">
      <alignment horizontal="center" vertical="center"/>
    </xf>
    <xf numFmtId="0" fontId="43" fillId="27" borderId="68" xfId="57" applyFont="1" applyFill="1" applyBorder="1" applyAlignment="1">
      <alignment horizontal="center" vertical="center"/>
    </xf>
    <xf numFmtId="0" fontId="43" fillId="27" borderId="70" xfId="57" applyFont="1" applyFill="1" applyBorder="1" applyAlignment="1">
      <alignment horizontal="center" vertical="center"/>
    </xf>
    <xf numFmtId="0" fontId="43" fillId="27" borderId="18" xfId="57" applyFont="1" applyFill="1" applyBorder="1" applyAlignment="1">
      <alignment horizontal="center" vertical="center"/>
    </xf>
    <xf numFmtId="0" fontId="43" fillId="27" borderId="23" xfId="57" applyFont="1" applyFill="1" applyBorder="1" applyAlignment="1">
      <alignment horizontal="center" vertical="center"/>
    </xf>
    <xf numFmtId="1" fontId="53" fillId="25" borderId="63" xfId="57" applyNumberFormat="1" applyFont="1" applyFill="1" applyBorder="1" applyAlignment="1">
      <alignment horizontal="center" vertical="center" wrapText="1"/>
    </xf>
    <xf numFmtId="1" fontId="53" fillId="25" borderId="62" xfId="57" applyNumberFormat="1" applyFont="1" applyFill="1" applyBorder="1" applyAlignment="1">
      <alignment horizontal="center" vertical="center" wrapText="1"/>
    </xf>
    <xf numFmtId="1" fontId="53" fillId="25" borderId="64" xfId="57" applyNumberFormat="1" applyFont="1" applyFill="1" applyBorder="1" applyAlignment="1">
      <alignment horizontal="center" vertical="center" wrapText="1"/>
    </xf>
    <xf numFmtId="0" fontId="43" fillId="27" borderId="59" xfId="58" applyFont="1" applyFill="1" applyBorder="1" applyAlignment="1">
      <alignment horizontal="center" vertical="center"/>
    </xf>
    <xf numFmtId="0" fontId="43" fillId="27" borderId="3" xfId="58" applyFont="1" applyFill="1" applyBorder="1" applyAlignment="1">
      <alignment horizontal="center" vertical="center"/>
    </xf>
    <xf numFmtId="0" fontId="48" fillId="27" borderId="42" xfId="58" applyFont="1" applyFill="1" applyBorder="1" applyAlignment="1">
      <alignment horizontal="left"/>
    </xf>
    <xf numFmtId="0" fontId="48" fillId="27" borderId="43" xfId="58" applyFont="1" applyFill="1" applyBorder="1" applyAlignment="1">
      <alignment horizontal="left"/>
    </xf>
    <xf numFmtId="0" fontId="43" fillId="27" borderId="44" xfId="58" applyFont="1" applyFill="1" applyBorder="1" applyAlignment="1">
      <alignment horizontal="left"/>
    </xf>
    <xf numFmtId="0" fontId="42" fillId="27" borderId="42" xfId="58" applyFont="1" applyFill="1" applyBorder="1" applyAlignment="1">
      <alignment horizontal="left" vertical="center"/>
    </xf>
    <xf numFmtId="0" fontId="42" fillId="27" borderId="43" xfId="58" applyFont="1" applyFill="1" applyBorder="1" applyAlignment="1">
      <alignment horizontal="left" vertical="center"/>
    </xf>
    <xf numFmtId="0" fontId="43" fillId="27" borderId="44" xfId="58" applyFont="1" applyFill="1" applyBorder="1" applyAlignment="1">
      <alignment horizontal="left" vertical="center"/>
    </xf>
    <xf numFmtId="0" fontId="47" fillId="27" borderId="42" xfId="58" applyFont="1" applyFill="1" applyBorder="1" applyAlignment="1">
      <alignment horizontal="justify" vertical="center"/>
    </xf>
    <xf numFmtId="0" fontId="47" fillId="27" borderId="43" xfId="58" applyFont="1" applyFill="1" applyBorder="1" applyAlignment="1">
      <alignment horizontal="justify" vertical="center"/>
    </xf>
    <xf numFmtId="0" fontId="47" fillId="27" borderId="44" xfId="58" applyFont="1" applyFill="1" applyBorder="1" applyAlignment="1">
      <alignment horizontal="justify" vertical="center"/>
    </xf>
    <xf numFmtId="0" fontId="47" fillId="27" borderId="42" xfId="58" applyFont="1" applyFill="1" applyBorder="1" applyAlignment="1">
      <alignment horizontal="justify" vertical="center" wrapText="1"/>
    </xf>
    <xf numFmtId="0" fontId="47" fillId="27" borderId="43" xfId="58" applyFont="1" applyFill="1" applyBorder="1" applyAlignment="1">
      <alignment horizontal="justify" vertical="center" wrapText="1"/>
    </xf>
    <xf numFmtId="0" fontId="47" fillId="27" borderId="44" xfId="58" applyFont="1" applyFill="1" applyBorder="1" applyAlignment="1">
      <alignment horizontal="justify" vertical="center" wrapText="1"/>
    </xf>
    <xf numFmtId="0" fontId="42" fillId="27" borderId="44" xfId="58" applyFont="1" applyFill="1" applyBorder="1" applyAlignment="1">
      <alignment horizontal="left" vertical="center"/>
    </xf>
    <xf numFmtId="0" fontId="43" fillId="27" borderId="49" xfId="58" applyFont="1" applyFill="1" applyBorder="1" applyAlignment="1">
      <alignment horizontal="justify" vertical="center" wrapText="1"/>
    </xf>
    <xf numFmtId="0" fontId="43" fillId="27" borderId="50" xfId="58" applyFont="1" applyFill="1" applyBorder="1" applyAlignment="1">
      <alignment horizontal="justify" vertical="center"/>
    </xf>
    <xf numFmtId="0" fontId="43" fillId="27" borderId="51" xfId="58" applyFont="1" applyFill="1" applyBorder="1" applyAlignment="1">
      <alignment horizontal="justify" vertical="center"/>
    </xf>
    <xf numFmtId="0" fontId="43" fillId="27" borderId="52" xfId="58" applyFont="1" applyFill="1" applyBorder="1" applyAlignment="1">
      <alignment horizontal="left" vertical="center" wrapText="1"/>
    </xf>
    <xf numFmtId="0" fontId="43" fillId="27" borderId="0" xfId="58" applyFont="1" applyFill="1" applyBorder="1" applyAlignment="1">
      <alignment horizontal="left" vertical="center" wrapText="1"/>
    </xf>
    <xf numFmtId="0" fontId="43" fillId="27" borderId="53" xfId="58" applyFont="1" applyFill="1" applyBorder="1" applyAlignment="1">
      <alignment horizontal="left" vertical="center" wrapText="1"/>
    </xf>
    <xf numFmtId="0" fontId="43" fillId="27" borderId="59" xfId="58" applyFont="1" applyFill="1" applyBorder="1" applyAlignment="1">
      <alignment horizontal="center" vertical="center" wrapText="1"/>
    </xf>
    <xf numFmtId="0" fontId="43" fillId="27" borderId="3" xfId="58" applyFont="1" applyFill="1" applyBorder="1" applyAlignment="1">
      <alignment horizontal="center" vertical="center" wrapText="1"/>
    </xf>
    <xf numFmtId="0" fontId="43" fillId="27" borderId="42" xfId="58" applyFont="1" applyFill="1" applyBorder="1" applyAlignment="1">
      <alignment horizontal="left" vertical="center" wrapText="1"/>
    </xf>
    <xf numFmtId="0" fontId="43" fillId="27" borderId="43" xfId="58" applyFont="1" applyFill="1" applyBorder="1" applyAlignment="1">
      <alignment horizontal="left" vertical="center" wrapText="1"/>
    </xf>
    <xf numFmtId="0" fontId="43" fillId="27" borderId="44" xfId="58" applyFont="1" applyFill="1" applyBorder="1" applyAlignment="1">
      <alignment horizontal="left" vertical="center" wrapText="1"/>
    </xf>
    <xf numFmtId="0" fontId="42" fillId="27" borderId="42" xfId="58" applyFont="1" applyFill="1" applyBorder="1" applyAlignment="1">
      <alignment vertical="center"/>
    </xf>
    <xf numFmtId="0" fontId="42" fillId="27" borderId="43" xfId="58" applyFont="1" applyFill="1" applyBorder="1" applyAlignment="1">
      <alignment vertical="center"/>
    </xf>
  </cellXfs>
  <cellStyles count="79">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Bad" xfId="19" xr:uid="{00000000-0005-0000-0000-000012000000}"/>
    <cellStyle name="bin" xfId="20" xr:uid="{00000000-0005-0000-0000-000013000000}"/>
    <cellStyle name="Calculation" xfId="21" xr:uid="{00000000-0005-0000-0000-000014000000}"/>
    <cellStyle name="cell" xfId="22" xr:uid="{00000000-0005-0000-0000-000015000000}"/>
    <cellStyle name="Check Cell" xfId="23" xr:uid="{00000000-0005-0000-0000-000016000000}"/>
    <cellStyle name="Col&amp;RowHeadings" xfId="24" xr:uid="{00000000-0005-0000-0000-000017000000}"/>
    <cellStyle name="ColCodes" xfId="25" xr:uid="{00000000-0005-0000-0000-000018000000}"/>
    <cellStyle name="ColTitles" xfId="26" xr:uid="{00000000-0005-0000-0000-000019000000}"/>
    <cellStyle name="column" xfId="27" xr:uid="{00000000-0005-0000-0000-00001A000000}"/>
    <cellStyle name="Comma [0]_B3.1a" xfId="28" xr:uid="{00000000-0005-0000-0000-00001B000000}"/>
    <cellStyle name="Comma 2" xfId="29" xr:uid="{00000000-0005-0000-0000-00001C000000}"/>
    <cellStyle name="Comma_B3.1a" xfId="30" xr:uid="{00000000-0005-0000-0000-00001D000000}"/>
    <cellStyle name="Currency [0]_B3.1a" xfId="31" xr:uid="{00000000-0005-0000-0000-00001E000000}"/>
    <cellStyle name="Currency_B3.1a" xfId="32" xr:uid="{00000000-0005-0000-0000-00001F000000}"/>
    <cellStyle name="DataEntryCells" xfId="33" xr:uid="{00000000-0005-0000-0000-000020000000}"/>
    <cellStyle name="Explanatory Text" xfId="34" xr:uid="{00000000-0005-0000-0000-000021000000}"/>
    <cellStyle name="formula" xfId="35" xr:uid="{00000000-0005-0000-0000-000022000000}"/>
    <cellStyle name="gap" xfId="36" xr:uid="{00000000-0005-0000-0000-000023000000}"/>
    <cellStyle name="Good" xfId="37" xr:uid="{00000000-0005-0000-0000-000024000000}"/>
    <cellStyle name="GreyBackground" xfId="38" xr:uid="{00000000-0005-0000-0000-000025000000}"/>
    <cellStyle name="Heading 1" xfId="39" xr:uid="{00000000-0005-0000-0000-000026000000}"/>
    <cellStyle name="Heading 2" xfId="40" xr:uid="{00000000-0005-0000-0000-000027000000}"/>
    <cellStyle name="Heading 3" xfId="41" xr:uid="{00000000-0005-0000-0000-000028000000}"/>
    <cellStyle name="Heading 4" xfId="42" xr:uid="{00000000-0005-0000-0000-000029000000}"/>
    <cellStyle name="Hyperlink 2" xfId="43" xr:uid="{00000000-0005-0000-0000-00002A000000}"/>
    <cellStyle name="Input" xfId="44" xr:uid="{00000000-0005-0000-0000-00002B000000}"/>
    <cellStyle name="ISC" xfId="45" xr:uid="{00000000-0005-0000-0000-00002C000000}"/>
    <cellStyle name="level1a" xfId="46" xr:uid="{00000000-0005-0000-0000-00002D000000}"/>
    <cellStyle name="level2" xfId="47" xr:uid="{00000000-0005-0000-0000-00002E000000}"/>
    <cellStyle name="level2a" xfId="48" xr:uid="{00000000-0005-0000-0000-00002F000000}"/>
    <cellStyle name="level3" xfId="49" xr:uid="{00000000-0005-0000-0000-000030000000}"/>
    <cellStyle name="Lien hypertexte 2" xfId="50" xr:uid="{00000000-0005-0000-0000-000031000000}"/>
    <cellStyle name="Lien hypertexte 3" xfId="51" xr:uid="{00000000-0005-0000-0000-000032000000}"/>
    <cellStyle name="Linked Cell" xfId="52" xr:uid="{00000000-0005-0000-0000-000033000000}"/>
    <cellStyle name="Migliaia (0)_conti99" xfId="53" xr:uid="{00000000-0005-0000-0000-000034000000}"/>
    <cellStyle name="Milliers" xfId="54" builtinId="3"/>
    <cellStyle name="Neutral" xfId="55" xr:uid="{00000000-0005-0000-0000-000036000000}"/>
    <cellStyle name="Normaali_Y8_Fin02" xfId="56" xr:uid="{00000000-0005-0000-0000-000037000000}"/>
    <cellStyle name="Normal" xfId="0" builtinId="0"/>
    <cellStyle name="Normal 2" xfId="57" xr:uid="{00000000-0005-0000-0000-000039000000}"/>
    <cellStyle name="Normal 2 2" xfId="58" xr:uid="{00000000-0005-0000-0000-00003A000000}"/>
    <cellStyle name="Normal 2 3" xfId="59" xr:uid="{00000000-0005-0000-0000-00003B000000}"/>
    <cellStyle name="Normal 2_TC_A1" xfId="60" xr:uid="{00000000-0005-0000-0000-00003C000000}"/>
    <cellStyle name="Normal 3" xfId="61" xr:uid="{00000000-0005-0000-0000-00003D000000}"/>
    <cellStyle name="Normal 3 2" xfId="62" xr:uid="{00000000-0005-0000-0000-00003E000000}"/>
    <cellStyle name="Normal 4" xfId="63" xr:uid="{00000000-0005-0000-0000-00003F000000}"/>
    <cellStyle name="Output" xfId="64" xr:uid="{00000000-0005-0000-0000-000040000000}"/>
    <cellStyle name="Percent 2" xfId="65" xr:uid="{00000000-0005-0000-0000-000041000000}"/>
    <cellStyle name="Percent_1 SubOverv.USd" xfId="66" xr:uid="{00000000-0005-0000-0000-000042000000}"/>
    <cellStyle name="Prozent_SubCatperStud" xfId="67" xr:uid="{00000000-0005-0000-0000-000043000000}"/>
    <cellStyle name="row" xfId="68" xr:uid="{00000000-0005-0000-0000-000044000000}"/>
    <cellStyle name="RowCodes" xfId="69" xr:uid="{00000000-0005-0000-0000-000045000000}"/>
    <cellStyle name="Row-Col Headings" xfId="70" xr:uid="{00000000-0005-0000-0000-000046000000}"/>
    <cellStyle name="RowTitles_CENTRAL_GOVT" xfId="71" xr:uid="{00000000-0005-0000-0000-000047000000}"/>
    <cellStyle name="RowTitles-Col2" xfId="72" xr:uid="{00000000-0005-0000-0000-000048000000}"/>
    <cellStyle name="RowTitles-Detail" xfId="73" xr:uid="{00000000-0005-0000-0000-000049000000}"/>
    <cellStyle name="Standard_Info" xfId="74" xr:uid="{00000000-0005-0000-0000-00004A000000}"/>
    <cellStyle name="temp" xfId="75" xr:uid="{00000000-0005-0000-0000-00004B000000}"/>
    <cellStyle name="Title" xfId="76" xr:uid="{00000000-0005-0000-0000-00004C000000}"/>
    <cellStyle name="title1" xfId="77" xr:uid="{00000000-0005-0000-0000-00004D000000}"/>
    <cellStyle name="Warning Text" xfId="78" xr:uid="{00000000-0005-0000-0000-00004E000000}"/>
  </cellStyles>
  <dxfs count="3">
    <dxf>
      <fill>
        <patternFill>
          <bgColor indexed="52"/>
        </patternFill>
      </fill>
    </dxf>
    <dxf>
      <fill>
        <patternFill>
          <bgColor indexed="53"/>
        </patternFill>
      </fill>
    </dxf>
    <dxf>
      <fill>
        <patternFill>
          <bgColor indexed="10"/>
        </patternFill>
      </fill>
    </dxf>
  </dxfs>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3825763013844866E-2"/>
          <c:y val="5.7804274465691786E-2"/>
          <c:w val="0.95617423698615511"/>
          <c:h val="0.80190751156105489"/>
        </c:manualLayout>
      </c:layout>
      <c:barChart>
        <c:barDir val="col"/>
        <c:grouping val="clustered"/>
        <c:varyColors val="0"/>
        <c:ser>
          <c:idx val="0"/>
          <c:order val="0"/>
          <c:tx>
            <c:strRef>
              <c:f>'Figure 1'!$A$35</c:f>
              <c:strCache>
                <c:ptCount val="1"/>
                <c:pt idx="0">
                  <c:v>2007</c:v>
                </c:pt>
              </c:strCache>
            </c:strRef>
          </c:tx>
          <c:spPr>
            <a:solidFill>
              <a:srgbClr val="CCCCFF"/>
            </a:solidFill>
          </c:spPr>
          <c:invertIfNegative val="0"/>
          <c:dLbls>
            <c:spPr>
              <a:noFill/>
              <a:ln w="25400">
                <a:noFill/>
              </a:ln>
            </c:spPr>
            <c:txPr>
              <a:bodyPr wrap="square" lIns="38100" tIns="19050" rIns="38100" bIns="19050" anchor="ctr">
                <a:spAutoFit/>
              </a:bodyPr>
              <a:lstStyle/>
              <a:p>
                <a:pPr>
                  <a:defRPr sz="8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1'!$B$34:$G$34</c:f>
              <c:strCache>
                <c:ptCount val="6"/>
                <c:pt idx="0">
                  <c:v>Groupe 
&lt;1</c:v>
                </c:pt>
                <c:pt idx="1">
                  <c:v>Groupe 
1</c:v>
                </c:pt>
                <c:pt idx="2">
                  <c:v>Groupe 
2</c:v>
                </c:pt>
                <c:pt idx="3">
                  <c:v>Groupe 
3</c:v>
                </c:pt>
                <c:pt idx="4">
                  <c:v>Groupe
4</c:v>
                </c:pt>
                <c:pt idx="5">
                  <c:v>Groupe 
5</c:v>
                </c:pt>
              </c:strCache>
            </c:strRef>
          </c:cat>
          <c:val>
            <c:numRef>
              <c:f>'Figure 1'!$B$35:$G$35</c:f>
              <c:numCache>
                <c:formatCode>0.0</c:formatCode>
                <c:ptCount val="6"/>
                <c:pt idx="0">
                  <c:v>2.2000000000000002</c:v>
                </c:pt>
                <c:pt idx="1">
                  <c:v>12.8</c:v>
                </c:pt>
                <c:pt idx="2">
                  <c:v>29.1</c:v>
                </c:pt>
                <c:pt idx="3">
                  <c:v>29</c:v>
                </c:pt>
                <c:pt idx="4">
                  <c:v>16.899999999999999</c:v>
                </c:pt>
                <c:pt idx="5">
                  <c:v>10</c:v>
                </c:pt>
              </c:numCache>
            </c:numRef>
          </c:val>
          <c:extLst>
            <c:ext xmlns:c16="http://schemas.microsoft.com/office/drawing/2014/chart" uri="{C3380CC4-5D6E-409C-BE32-E72D297353CC}">
              <c16:uniqueId val="{00000000-1E05-4858-AA0C-C4C7FC908C73}"/>
            </c:ext>
          </c:extLst>
        </c:ser>
        <c:ser>
          <c:idx val="1"/>
          <c:order val="1"/>
          <c:tx>
            <c:strRef>
              <c:f>'Figure 1'!$A$36</c:f>
              <c:strCache>
                <c:ptCount val="1"/>
                <c:pt idx="0">
                  <c:v>2013</c:v>
                </c:pt>
              </c:strCache>
            </c:strRef>
          </c:tx>
          <c:spPr>
            <a:solidFill>
              <a:srgbClr val="6666FF"/>
            </a:solidFill>
          </c:spPr>
          <c:invertIfNegative val="0"/>
          <c:dLbls>
            <c:dLbl>
              <c:idx val="2"/>
              <c:spPr>
                <a:noFill/>
                <a:ln w="25400">
                  <a:noFill/>
                </a:ln>
              </c:spPr>
              <c:txPr>
                <a:bodyPr wrap="square" lIns="38100" tIns="19050" rIns="38100" bIns="19050" anchor="ctr">
                  <a:spAutoFit/>
                </a:bodyPr>
                <a:lstStyle/>
                <a:p>
                  <a:pPr>
                    <a:defRPr b="1"/>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1-1E05-4858-AA0C-C4C7FC908C73}"/>
                </c:ext>
              </c:extLst>
            </c:dLbl>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1'!$B$34:$G$34</c:f>
              <c:strCache>
                <c:ptCount val="6"/>
                <c:pt idx="0">
                  <c:v>Groupe 
&lt;1</c:v>
                </c:pt>
                <c:pt idx="1">
                  <c:v>Groupe 
1</c:v>
                </c:pt>
                <c:pt idx="2">
                  <c:v>Groupe 
2</c:v>
                </c:pt>
                <c:pt idx="3">
                  <c:v>Groupe 
3</c:v>
                </c:pt>
                <c:pt idx="4">
                  <c:v>Groupe
4</c:v>
                </c:pt>
                <c:pt idx="5">
                  <c:v>Groupe 
5</c:v>
                </c:pt>
              </c:strCache>
            </c:strRef>
          </c:cat>
          <c:val>
            <c:numRef>
              <c:f>'Figure 1'!$B$36:$G$36</c:f>
              <c:numCache>
                <c:formatCode>0.0</c:formatCode>
                <c:ptCount val="6"/>
                <c:pt idx="0">
                  <c:v>2.6</c:v>
                </c:pt>
                <c:pt idx="1">
                  <c:v>12.8</c:v>
                </c:pt>
                <c:pt idx="2">
                  <c:v>27</c:v>
                </c:pt>
                <c:pt idx="3">
                  <c:v>29.5</c:v>
                </c:pt>
                <c:pt idx="4">
                  <c:v>18.899999999999999</c:v>
                </c:pt>
                <c:pt idx="5">
                  <c:v>9.1999999999999993</c:v>
                </c:pt>
              </c:numCache>
            </c:numRef>
          </c:val>
          <c:extLst>
            <c:ext xmlns:c16="http://schemas.microsoft.com/office/drawing/2014/chart" uri="{C3380CC4-5D6E-409C-BE32-E72D297353CC}">
              <c16:uniqueId val="{00000002-1E05-4858-AA0C-C4C7FC908C73}"/>
            </c:ext>
          </c:extLst>
        </c:ser>
        <c:ser>
          <c:idx val="2"/>
          <c:order val="2"/>
          <c:tx>
            <c:strRef>
              <c:f>'Figure 1'!$A$37</c:f>
              <c:strCache>
                <c:ptCount val="1"/>
                <c:pt idx="0">
                  <c:v>2018</c:v>
                </c:pt>
              </c:strCache>
            </c:strRef>
          </c:tx>
          <c:spPr>
            <a:solidFill>
              <a:srgbClr val="0000FF"/>
            </a:solidFill>
          </c:spPr>
          <c:invertIfNegative val="0"/>
          <c:dLbls>
            <c:dLbl>
              <c:idx val="0"/>
              <c:spPr>
                <a:noFill/>
                <a:ln w="25400">
                  <a:noFill/>
                </a:ln>
              </c:spPr>
              <c:txPr>
                <a:bodyPr wrap="square" lIns="38100" tIns="19050" rIns="38100" bIns="19050" anchor="ctr">
                  <a:spAutoFit/>
                </a:bodyPr>
                <a:lstStyle/>
                <a:p>
                  <a:pPr>
                    <a:defRPr b="1"/>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3-1E05-4858-AA0C-C4C7FC908C73}"/>
                </c:ext>
              </c:extLst>
            </c:dLbl>
            <c:dLbl>
              <c:idx val="1"/>
              <c:spPr>
                <a:noFill/>
                <a:ln w="25400">
                  <a:noFill/>
                </a:ln>
              </c:spPr>
              <c:txPr>
                <a:bodyPr wrap="square" lIns="38100" tIns="19050" rIns="38100" bIns="19050" anchor="ctr">
                  <a:spAutoFit/>
                </a:bodyPr>
                <a:lstStyle/>
                <a:p>
                  <a:pPr>
                    <a:defRPr b="1"/>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4-1E05-4858-AA0C-C4C7FC908C73}"/>
                </c:ext>
              </c:extLst>
            </c:dLbl>
            <c:dLbl>
              <c:idx val="2"/>
              <c:spPr>
                <a:noFill/>
                <a:ln w="25400">
                  <a:noFill/>
                </a:ln>
              </c:spPr>
              <c:txPr>
                <a:bodyPr wrap="square" lIns="38100" tIns="19050" rIns="38100" bIns="19050" anchor="ctr">
                  <a:spAutoFit/>
                </a:bodyPr>
                <a:lstStyle/>
                <a:p>
                  <a:pPr>
                    <a:defRPr b="1"/>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5-1E05-4858-AA0C-C4C7FC908C73}"/>
                </c:ext>
              </c:extLst>
            </c:dLbl>
            <c:dLbl>
              <c:idx val="4"/>
              <c:spPr>
                <a:noFill/>
                <a:ln w="25400">
                  <a:noFill/>
                </a:ln>
              </c:spPr>
              <c:txPr>
                <a:bodyPr wrap="square" lIns="38100" tIns="19050" rIns="38100" bIns="19050" anchor="ctr">
                  <a:spAutoFit/>
                </a:bodyPr>
                <a:lstStyle/>
                <a:p>
                  <a:pPr>
                    <a:defRPr b="1"/>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6-1E05-4858-AA0C-C4C7FC908C73}"/>
                </c:ext>
              </c:extLst>
            </c:dLbl>
            <c:dLbl>
              <c:idx val="5"/>
              <c:spPr>
                <a:noFill/>
                <a:ln w="25400">
                  <a:noFill/>
                </a:ln>
              </c:spPr>
              <c:txPr>
                <a:bodyPr wrap="square" lIns="38100" tIns="19050" rIns="38100" bIns="19050" anchor="ctr">
                  <a:spAutoFit/>
                </a:bodyPr>
                <a:lstStyle/>
                <a:p>
                  <a:pPr>
                    <a:defRPr b="1"/>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7-1E05-4858-AA0C-C4C7FC908C73}"/>
                </c:ext>
              </c:extLst>
            </c:dLbl>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1'!$B$34:$G$34</c:f>
              <c:strCache>
                <c:ptCount val="6"/>
                <c:pt idx="0">
                  <c:v>Groupe 
&lt;1</c:v>
                </c:pt>
                <c:pt idx="1">
                  <c:v>Groupe 
1</c:v>
                </c:pt>
                <c:pt idx="2">
                  <c:v>Groupe 
2</c:v>
                </c:pt>
                <c:pt idx="3">
                  <c:v>Groupe 
3</c:v>
                </c:pt>
                <c:pt idx="4">
                  <c:v>Groupe
4</c:v>
                </c:pt>
                <c:pt idx="5">
                  <c:v>Groupe 
5</c:v>
                </c:pt>
              </c:strCache>
            </c:strRef>
          </c:cat>
          <c:val>
            <c:numRef>
              <c:f>'Figure 1'!$B$37:$G$37</c:f>
              <c:numCache>
                <c:formatCode>0.0</c:formatCode>
                <c:ptCount val="6"/>
                <c:pt idx="0">
                  <c:v>5.7</c:v>
                </c:pt>
                <c:pt idx="1">
                  <c:v>15.9</c:v>
                </c:pt>
                <c:pt idx="2">
                  <c:v>29.2</c:v>
                </c:pt>
                <c:pt idx="3">
                  <c:v>29.3</c:v>
                </c:pt>
                <c:pt idx="4">
                  <c:v>14.6</c:v>
                </c:pt>
                <c:pt idx="5">
                  <c:v>5.3</c:v>
                </c:pt>
              </c:numCache>
            </c:numRef>
          </c:val>
          <c:extLst>
            <c:ext xmlns:c16="http://schemas.microsoft.com/office/drawing/2014/chart" uri="{C3380CC4-5D6E-409C-BE32-E72D297353CC}">
              <c16:uniqueId val="{00000008-1E05-4858-AA0C-C4C7FC908C73}"/>
            </c:ext>
          </c:extLst>
        </c:ser>
        <c:ser>
          <c:idx val="3"/>
          <c:order val="3"/>
          <c:tx>
            <c:strRef>
              <c:f>'Figure 1'!$A$38</c:f>
              <c:strCache>
                <c:ptCount val="1"/>
                <c:pt idx="0">
                  <c:v>2024</c:v>
                </c:pt>
              </c:strCache>
            </c:strRef>
          </c:tx>
          <c:invertIfNegative val="0"/>
          <c:dLbls>
            <c:dLbl>
              <c:idx val="1"/>
              <c:spPr>
                <a:noFill/>
                <a:ln w="25400">
                  <a:noFill/>
                </a:ln>
              </c:spPr>
              <c:txPr>
                <a:bodyPr wrap="square" lIns="38100" tIns="19050" rIns="38100" bIns="19050" anchor="ctr">
                  <a:spAutoFit/>
                </a:bodyPr>
                <a:lstStyle/>
                <a:p>
                  <a:pPr>
                    <a:defRPr b="1"/>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9-1E05-4858-AA0C-C4C7FC908C73}"/>
                </c:ext>
              </c:extLst>
            </c:dLbl>
            <c:dLbl>
              <c:idx val="4"/>
              <c:spPr>
                <a:noFill/>
                <a:ln w="25400">
                  <a:noFill/>
                </a:ln>
              </c:spPr>
              <c:txPr>
                <a:bodyPr wrap="square" lIns="38100" tIns="19050" rIns="38100" bIns="19050" anchor="ctr">
                  <a:spAutoFit/>
                </a:bodyPr>
                <a:lstStyle/>
                <a:p>
                  <a:pPr>
                    <a:defRPr b="1"/>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A-1E05-4858-AA0C-C4C7FC908C73}"/>
                </c:ext>
              </c:extLst>
            </c:dLbl>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1'!$B$34:$G$34</c:f>
              <c:strCache>
                <c:ptCount val="6"/>
                <c:pt idx="0">
                  <c:v>Groupe 
&lt;1</c:v>
                </c:pt>
                <c:pt idx="1">
                  <c:v>Groupe 
1</c:v>
                </c:pt>
                <c:pt idx="2">
                  <c:v>Groupe 
2</c:v>
                </c:pt>
                <c:pt idx="3">
                  <c:v>Groupe 
3</c:v>
                </c:pt>
                <c:pt idx="4">
                  <c:v>Groupe
4</c:v>
                </c:pt>
                <c:pt idx="5">
                  <c:v>Groupe 
5</c:v>
                </c:pt>
              </c:strCache>
            </c:strRef>
          </c:cat>
          <c:val>
            <c:numRef>
              <c:f>'Figure 1'!$B$38:$G$38</c:f>
              <c:numCache>
                <c:formatCode>0.0</c:formatCode>
                <c:ptCount val="6"/>
                <c:pt idx="0">
                  <c:v>6.72</c:v>
                </c:pt>
                <c:pt idx="1">
                  <c:v>18.59</c:v>
                </c:pt>
                <c:pt idx="2">
                  <c:v>30.95</c:v>
                </c:pt>
                <c:pt idx="3">
                  <c:v>26.95</c:v>
                </c:pt>
                <c:pt idx="4">
                  <c:v>12.35</c:v>
                </c:pt>
                <c:pt idx="5">
                  <c:v>4.41</c:v>
                </c:pt>
              </c:numCache>
            </c:numRef>
          </c:val>
          <c:extLst>
            <c:ext xmlns:c16="http://schemas.microsoft.com/office/drawing/2014/chart" uri="{C3380CC4-5D6E-409C-BE32-E72D297353CC}">
              <c16:uniqueId val="{0000000B-1E05-4858-AA0C-C4C7FC908C73}"/>
            </c:ext>
          </c:extLst>
        </c:ser>
        <c:dLbls>
          <c:showLegendKey val="0"/>
          <c:showVal val="0"/>
          <c:showCatName val="0"/>
          <c:showSerName val="0"/>
          <c:showPercent val="0"/>
          <c:showBubbleSize val="0"/>
        </c:dLbls>
        <c:gapWidth val="75"/>
        <c:axId val="462361040"/>
        <c:axId val="1"/>
      </c:barChart>
      <c:catAx>
        <c:axId val="462361040"/>
        <c:scaling>
          <c:orientation val="minMax"/>
        </c:scaling>
        <c:delete val="0"/>
        <c:axPos val="b"/>
        <c:numFmt formatCode="General" sourceLinked="1"/>
        <c:majorTickMark val="none"/>
        <c:minorTickMark val="none"/>
        <c:tickLblPos val="nextTo"/>
        <c:txPr>
          <a:bodyPr rot="0" vert="horz"/>
          <a:lstStyle/>
          <a:p>
            <a:pPr>
              <a:defRPr/>
            </a:pPr>
            <a:endParaRPr lang="fr-FR"/>
          </a:p>
        </c:txPr>
        <c:crossAx val="1"/>
        <c:crosses val="autoZero"/>
        <c:auto val="1"/>
        <c:lblAlgn val="ctr"/>
        <c:lblOffset val="100"/>
        <c:noMultiLvlLbl val="0"/>
      </c:catAx>
      <c:valAx>
        <c:axId val="1"/>
        <c:scaling>
          <c:orientation val="minMax"/>
        </c:scaling>
        <c:delete val="0"/>
        <c:axPos val="l"/>
        <c:numFmt formatCode="0" sourceLinked="0"/>
        <c:majorTickMark val="none"/>
        <c:minorTickMark val="none"/>
        <c:tickLblPos val="nextTo"/>
        <c:txPr>
          <a:bodyPr rot="0" vert="horz"/>
          <a:lstStyle/>
          <a:p>
            <a:pPr>
              <a:defRPr/>
            </a:pPr>
            <a:endParaRPr lang="fr-FR"/>
          </a:p>
        </c:txPr>
        <c:crossAx val="462361040"/>
        <c:crosses val="autoZero"/>
        <c:crossBetween val="between"/>
      </c:valAx>
    </c:plotArea>
    <c:legend>
      <c:legendPos val="b"/>
      <c:overlay val="0"/>
    </c:legend>
    <c:plotVisOnly val="1"/>
    <c:dispBlanksAs val="gap"/>
    <c:showDLblsOverMax val="0"/>
  </c:chart>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64216972878389E-2"/>
          <c:y val="2.8073157223188969E-2"/>
          <c:w val="0.88818022747156611"/>
          <c:h val="0.8286616374043505"/>
        </c:manualLayout>
      </c:layout>
      <c:lineChart>
        <c:grouping val="standard"/>
        <c:varyColors val="0"/>
        <c:ser>
          <c:idx val="0"/>
          <c:order val="0"/>
          <c:tx>
            <c:strRef>
              <c:f>'Figure 4'!$B$26</c:f>
              <c:strCache>
                <c:ptCount val="1"/>
                <c:pt idx="0">
                  <c:v>Premier quart</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dLbls>
            <c:dLbl>
              <c:idx val="2"/>
              <c:spPr>
                <a:noFill/>
                <a:ln>
                  <a:noFill/>
                </a:ln>
                <a:effectLst/>
              </c:spPr>
              <c:txPr>
                <a:bodyPr wrap="square" lIns="38100" tIns="19050" rIns="38100" bIns="19050" anchor="ctr">
                  <a:spAutoFit/>
                </a:bodyPr>
                <a:lstStyle/>
                <a:p>
                  <a:pPr>
                    <a:defRPr sz="800" b="1">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extLst>
                <c:ext xmlns:c16="http://schemas.microsoft.com/office/drawing/2014/chart" uri="{C3380CC4-5D6E-409C-BE32-E72D297353CC}">
                  <c16:uniqueId val="{00000003-4E99-4A8B-987D-6E2F8FDF1164}"/>
                </c:ext>
              </c:extLst>
            </c:dLbl>
            <c:dLbl>
              <c:idx val="3"/>
              <c:spPr>
                <a:noFill/>
                <a:ln>
                  <a:noFill/>
                </a:ln>
                <a:effectLst/>
              </c:spPr>
              <c:txPr>
                <a:bodyPr wrap="square" lIns="38100" tIns="19050" rIns="38100" bIns="19050" anchor="ctr">
                  <a:spAutoFit/>
                </a:bodyPr>
                <a:lstStyle/>
                <a:p>
                  <a:pPr>
                    <a:defRPr sz="800" b="1">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extLst>
                <c:ext xmlns:c16="http://schemas.microsoft.com/office/drawing/2014/chart" uri="{C3380CC4-5D6E-409C-BE32-E72D297353CC}">
                  <c16:uniqueId val="{00000004-4E99-4A8B-987D-6E2F8FDF1164}"/>
                </c:ext>
              </c:extLst>
            </c:dLbl>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4'!$A$27:$A$30</c:f>
              <c:strCache>
                <c:ptCount val="4"/>
                <c:pt idx="0">
                  <c:v>2007</c:v>
                </c:pt>
                <c:pt idx="1">
                  <c:v>2013</c:v>
                </c:pt>
                <c:pt idx="2">
                  <c:v>2018</c:v>
                </c:pt>
                <c:pt idx="3">
                  <c:v>2024</c:v>
                </c:pt>
              </c:strCache>
            </c:strRef>
          </c:cat>
          <c:val>
            <c:numRef>
              <c:f>'Figure 4'!$B$27:$B$30</c:f>
              <c:numCache>
                <c:formatCode>0</c:formatCode>
                <c:ptCount val="4"/>
                <c:pt idx="0">
                  <c:v>236.3</c:v>
                </c:pt>
                <c:pt idx="1">
                  <c:v>233.2</c:v>
                </c:pt>
                <c:pt idx="2">
                  <c:v>220.4</c:v>
                </c:pt>
                <c:pt idx="3">
                  <c:v>213.39244699785101</c:v>
                </c:pt>
              </c:numCache>
            </c:numRef>
          </c:val>
          <c:smooth val="0"/>
          <c:extLst>
            <c:ext xmlns:c16="http://schemas.microsoft.com/office/drawing/2014/chart" uri="{C3380CC4-5D6E-409C-BE32-E72D297353CC}">
              <c16:uniqueId val="{00000000-4A3A-4D15-88E7-620C8B37072F}"/>
            </c:ext>
          </c:extLst>
        </c:ser>
        <c:ser>
          <c:idx val="1"/>
          <c:order val="1"/>
          <c:tx>
            <c:strRef>
              <c:f>'Figure 4'!$C$26</c:f>
              <c:strCache>
                <c:ptCount val="1"/>
                <c:pt idx="0">
                  <c:v>2e quart</c:v>
                </c:pt>
              </c:strCache>
            </c:strRef>
          </c:tx>
          <c:spPr>
            <a:ln w="28575" cap="rnd">
              <a:solidFill>
                <a:schemeClr val="accent6">
                  <a:lumMod val="75000"/>
                </a:schemeClr>
              </a:solidFill>
              <a:round/>
            </a:ln>
            <a:effectLst/>
          </c:spPr>
          <c:marker>
            <c:symbol val="circle"/>
            <c:size val="5"/>
            <c:spPr>
              <a:solidFill>
                <a:schemeClr val="accent6">
                  <a:lumMod val="75000"/>
                </a:schemeClr>
              </a:solidFill>
              <a:ln w="9525">
                <a:solidFill>
                  <a:schemeClr val="accent6">
                    <a:lumMod val="75000"/>
                  </a:schemeClr>
                </a:solidFill>
              </a:ln>
              <a:effectLst/>
            </c:spPr>
          </c:marker>
          <c:dLbls>
            <c:dLbl>
              <c:idx val="2"/>
              <c:spPr>
                <a:noFill/>
                <a:ln>
                  <a:noFill/>
                </a:ln>
                <a:effectLst/>
              </c:spPr>
              <c:txPr>
                <a:bodyPr wrap="square" lIns="38100" tIns="19050" rIns="38100" bIns="19050" anchor="ctr">
                  <a:spAutoFit/>
                </a:bodyPr>
                <a:lstStyle/>
                <a:p>
                  <a:pPr>
                    <a:defRPr sz="800" b="1">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extLst>
                <c:ext xmlns:c16="http://schemas.microsoft.com/office/drawing/2014/chart" uri="{C3380CC4-5D6E-409C-BE32-E72D297353CC}">
                  <c16:uniqueId val="{00000002-4E99-4A8B-987D-6E2F8FDF1164}"/>
                </c:ext>
              </c:extLst>
            </c:dLbl>
            <c:dLbl>
              <c:idx val="3"/>
              <c:spPr>
                <a:noFill/>
                <a:ln>
                  <a:noFill/>
                </a:ln>
                <a:effectLst/>
              </c:spPr>
              <c:txPr>
                <a:bodyPr wrap="square" lIns="38100" tIns="19050" rIns="38100" bIns="19050" anchor="ctr">
                  <a:spAutoFit/>
                </a:bodyPr>
                <a:lstStyle/>
                <a:p>
                  <a:pPr>
                    <a:defRPr sz="800" b="1">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extLst>
                <c:ext xmlns:c16="http://schemas.microsoft.com/office/drawing/2014/chart" uri="{C3380CC4-5D6E-409C-BE32-E72D297353CC}">
                  <c16:uniqueId val="{00000005-4E99-4A8B-987D-6E2F8FDF1164}"/>
                </c:ext>
              </c:extLst>
            </c:dLbl>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4'!$A$27:$A$30</c:f>
              <c:strCache>
                <c:ptCount val="4"/>
                <c:pt idx="0">
                  <c:v>2007</c:v>
                </c:pt>
                <c:pt idx="1">
                  <c:v>2013</c:v>
                </c:pt>
                <c:pt idx="2">
                  <c:v>2018</c:v>
                </c:pt>
                <c:pt idx="3">
                  <c:v>2024</c:v>
                </c:pt>
              </c:strCache>
            </c:strRef>
          </c:cat>
          <c:val>
            <c:numRef>
              <c:f>'Figure 4'!$C$27:$C$30</c:f>
              <c:numCache>
                <c:formatCode>0</c:formatCode>
                <c:ptCount val="4"/>
                <c:pt idx="0">
                  <c:v>250.6</c:v>
                </c:pt>
                <c:pt idx="1">
                  <c:v>248.4</c:v>
                </c:pt>
                <c:pt idx="2">
                  <c:v>235.6</c:v>
                </c:pt>
                <c:pt idx="3">
                  <c:v>227.59464122562201</c:v>
                </c:pt>
              </c:numCache>
            </c:numRef>
          </c:val>
          <c:smooth val="0"/>
          <c:extLst>
            <c:ext xmlns:c16="http://schemas.microsoft.com/office/drawing/2014/chart" uri="{C3380CC4-5D6E-409C-BE32-E72D297353CC}">
              <c16:uniqueId val="{00000001-4A3A-4D15-88E7-620C8B37072F}"/>
            </c:ext>
          </c:extLst>
        </c:ser>
        <c:ser>
          <c:idx val="2"/>
          <c:order val="2"/>
          <c:tx>
            <c:strRef>
              <c:f>'Figure 4'!$D$26</c:f>
              <c:strCache>
                <c:ptCount val="1"/>
                <c:pt idx="0">
                  <c:v>3e quart</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dLbls>
            <c:dLbl>
              <c:idx val="2"/>
              <c:spPr>
                <a:noFill/>
                <a:ln>
                  <a:noFill/>
                </a:ln>
                <a:effectLst/>
              </c:spPr>
              <c:txPr>
                <a:bodyPr wrap="square" lIns="38100" tIns="19050" rIns="38100" bIns="19050" anchor="ctr">
                  <a:spAutoFit/>
                </a:bodyPr>
                <a:lstStyle/>
                <a:p>
                  <a:pPr>
                    <a:defRPr sz="800" b="1">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extLst>
                <c:ext xmlns:c16="http://schemas.microsoft.com/office/drawing/2014/chart" uri="{C3380CC4-5D6E-409C-BE32-E72D297353CC}">
                  <c16:uniqueId val="{00000000-4E99-4A8B-987D-6E2F8FDF1164}"/>
                </c:ext>
              </c:extLst>
            </c:dLbl>
            <c:dLbl>
              <c:idx val="3"/>
              <c:tx>
                <c:rich>
                  <a:bodyPr wrap="square" lIns="38100" tIns="19050" rIns="38100" bIns="19050" anchor="ctr">
                    <a:spAutoFit/>
                  </a:bodyPr>
                  <a:lstStyle/>
                  <a:p>
                    <a:pPr>
                      <a:defRPr sz="800" b="1">
                        <a:latin typeface="Arial" panose="020B0604020202020204" pitchFamily="34" charset="0"/>
                        <a:cs typeface="Arial" panose="020B0604020202020204" pitchFamily="34" charset="0"/>
                      </a:defRPr>
                    </a:pPr>
                    <a:fld id="{B6C8AE21-91F9-4588-9184-E65C51800560}" type="VALUE">
                      <a:rPr lang="en-US" sz="800" b="1">
                        <a:latin typeface="Arial" panose="020B0604020202020204" pitchFamily="34" charset="0"/>
                        <a:cs typeface="Arial" panose="020B0604020202020204" pitchFamily="34" charset="0"/>
                      </a:rPr>
                      <a:pPr>
                        <a:defRPr sz="800" b="1">
                          <a:latin typeface="Arial" panose="020B0604020202020204" pitchFamily="34" charset="0"/>
                          <a:cs typeface="Arial" panose="020B0604020202020204" pitchFamily="34" charset="0"/>
                        </a:defRPr>
                      </a:pPr>
                      <a:t>[VALEUR]</a:t>
                    </a:fld>
                    <a:endParaRPr lang="fr-FR"/>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4E99-4A8B-987D-6E2F8FDF1164}"/>
                </c:ext>
              </c:extLst>
            </c:dLbl>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4'!$A$27:$A$30</c:f>
              <c:strCache>
                <c:ptCount val="4"/>
                <c:pt idx="0">
                  <c:v>2007</c:v>
                </c:pt>
                <c:pt idx="1">
                  <c:v>2013</c:v>
                </c:pt>
                <c:pt idx="2">
                  <c:v>2018</c:v>
                </c:pt>
                <c:pt idx="3">
                  <c:v>2024</c:v>
                </c:pt>
              </c:strCache>
            </c:strRef>
          </c:cat>
          <c:val>
            <c:numRef>
              <c:f>'Figure 4'!$D$27:$D$30</c:f>
              <c:numCache>
                <c:formatCode>0</c:formatCode>
                <c:ptCount val="4"/>
                <c:pt idx="0">
                  <c:v>248</c:v>
                </c:pt>
                <c:pt idx="1">
                  <c:v>252.4</c:v>
                </c:pt>
                <c:pt idx="2">
                  <c:v>244.7</c:v>
                </c:pt>
                <c:pt idx="3">
                  <c:v>236.886355329503</c:v>
                </c:pt>
              </c:numCache>
            </c:numRef>
          </c:val>
          <c:smooth val="0"/>
          <c:extLst>
            <c:ext xmlns:c16="http://schemas.microsoft.com/office/drawing/2014/chart" uri="{C3380CC4-5D6E-409C-BE32-E72D297353CC}">
              <c16:uniqueId val="{00000002-4A3A-4D15-88E7-620C8B37072F}"/>
            </c:ext>
          </c:extLst>
        </c:ser>
        <c:ser>
          <c:idx val="3"/>
          <c:order val="3"/>
          <c:tx>
            <c:strRef>
              <c:f>'Figure 4'!$E$26</c:f>
              <c:strCache>
                <c:ptCount val="1"/>
                <c:pt idx="0">
                  <c:v>4e quart</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dLbls>
            <c:dLbl>
              <c:idx val="2"/>
              <c:spPr>
                <a:noFill/>
                <a:ln>
                  <a:noFill/>
                </a:ln>
                <a:effectLst/>
              </c:spPr>
              <c:txPr>
                <a:bodyPr wrap="square" lIns="38100" tIns="19050" rIns="38100" bIns="19050" anchor="ctr">
                  <a:spAutoFit/>
                </a:bodyPr>
                <a:lstStyle/>
                <a:p>
                  <a:pPr>
                    <a:defRPr sz="800" b="1">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extLst>
                <c:ext xmlns:c16="http://schemas.microsoft.com/office/drawing/2014/chart" uri="{C3380CC4-5D6E-409C-BE32-E72D297353CC}">
                  <c16:uniqueId val="{00000001-4E99-4A8B-987D-6E2F8FDF1164}"/>
                </c:ext>
              </c:extLst>
            </c:dLbl>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4'!$A$27:$A$30</c:f>
              <c:strCache>
                <c:ptCount val="4"/>
                <c:pt idx="0">
                  <c:v>2007</c:v>
                </c:pt>
                <c:pt idx="1">
                  <c:v>2013</c:v>
                </c:pt>
                <c:pt idx="2">
                  <c:v>2018</c:v>
                </c:pt>
                <c:pt idx="3">
                  <c:v>2024</c:v>
                </c:pt>
              </c:strCache>
            </c:strRef>
          </c:cat>
          <c:val>
            <c:numRef>
              <c:f>'Figure 4'!$E$27:$E$30</c:f>
              <c:numCache>
                <c:formatCode>0</c:formatCode>
                <c:ptCount val="4"/>
                <c:pt idx="0">
                  <c:v>264.7</c:v>
                </c:pt>
                <c:pt idx="1">
                  <c:v>267</c:v>
                </c:pt>
                <c:pt idx="2">
                  <c:v>250.2</c:v>
                </c:pt>
                <c:pt idx="3">
                  <c:v>247.493554652298</c:v>
                </c:pt>
              </c:numCache>
            </c:numRef>
          </c:val>
          <c:smooth val="0"/>
          <c:extLst>
            <c:ext xmlns:c16="http://schemas.microsoft.com/office/drawing/2014/chart" uri="{C3380CC4-5D6E-409C-BE32-E72D297353CC}">
              <c16:uniqueId val="{00000003-4A3A-4D15-88E7-620C8B37072F}"/>
            </c:ext>
          </c:extLst>
        </c:ser>
        <c:dLbls>
          <c:showLegendKey val="0"/>
          <c:showVal val="0"/>
          <c:showCatName val="0"/>
          <c:showSerName val="0"/>
          <c:showPercent val="0"/>
          <c:showBubbleSize val="0"/>
        </c:dLbls>
        <c:marker val="1"/>
        <c:smooth val="0"/>
        <c:axId val="462359072"/>
        <c:axId val="1"/>
      </c:lineChart>
      <c:catAx>
        <c:axId val="462359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
        <c:crosses val="autoZero"/>
        <c:auto val="1"/>
        <c:lblAlgn val="ctr"/>
        <c:lblOffset val="100"/>
        <c:noMultiLvlLbl val="0"/>
      </c:catAx>
      <c:valAx>
        <c:axId val="1"/>
        <c:scaling>
          <c:orientation val="minMax"/>
          <c:max val="270"/>
          <c:min val="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6235907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57150</xdr:rowOff>
    </xdr:from>
    <xdr:to>
      <xdr:col>8</xdr:col>
      <xdr:colOff>28575</xdr:colOff>
      <xdr:row>25</xdr:row>
      <xdr:rowOff>104775</xdr:rowOff>
    </xdr:to>
    <xdr:graphicFrame macro="">
      <xdr:nvGraphicFramePr>
        <xdr:cNvPr id="62705" name="Graphique 2">
          <a:extLst>
            <a:ext uri="{FF2B5EF4-FFF2-40B4-BE49-F238E27FC236}">
              <a16:creationId xmlns:a16="http://schemas.microsoft.com/office/drawing/2014/main" id="{00000000-0008-0000-0000-0000F1F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0.69074</cdr:x>
      <cdr:y>0.01746</cdr:y>
    </cdr:from>
    <cdr:to>
      <cdr:x>0.9923</cdr:x>
      <cdr:y>0.23238</cdr:y>
    </cdr:to>
    <cdr:pic>
      <cdr:nvPicPr>
        <cdr:cNvPr id="2" name="Image 1">
          <a:extLst xmlns:a="http://schemas.openxmlformats.org/drawingml/2006/main">
            <a:ext uri="{FF2B5EF4-FFF2-40B4-BE49-F238E27FC236}">
              <a16:creationId xmlns:a16="http://schemas.microsoft.com/office/drawing/2014/main" id="{AC95EB7F-F99A-0DB1-265D-4C59A2F252C1}"/>
            </a:ext>
          </a:extLst>
        </cdr:cNvPr>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4098925" y="69850"/>
          <a:ext cx="1789430" cy="859790"/>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3.xml><?xml version="1.0" encoding="utf-8"?>
<xdr:wsDr xmlns:xdr="http://schemas.openxmlformats.org/drawingml/2006/spreadsheetDrawing" xmlns:a="http://schemas.openxmlformats.org/drawingml/2006/main">
  <xdr:twoCellAnchor>
    <xdr:from>
      <xdr:col>6</xdr:col>
      <xdr:colOff>428625</xdr:colOff>
      <xdr:row>24</xdr:row>
      <xdr:rowOff>104775</xdr:rowOff>
    </xdr:from>
    <xdr:to>
      <xdr:col>12</xdr:col>
      <xdr:colOff>333375</xdr:colOff>
      <xdr:row>45</xdr:row>
      <xdr:rowOff>123825</xdr:rowOff>
    </xdr:to>
    <xdr:graphicFrame macro="">
      <xdr:nvGraphicFramePr>
        <xdr:cNvPr id="129103" name="Graphique 3">
          <a:extLst>
            <a:ext uri="{FF2B5EF4-FFF2-40B4-BE49-F238E27FC236}">
              <a16:creationId xmlns:a16="http://schemas.microsoft.com/office/drawing/2014/main" id="{00000000-0008-0000-0300-00004FF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fer.in.adc.education.fr\MesEspacesPartages\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fer.in.adc.education.fr\MesEspacesPartages\I\12%20OCDE\EAG\2007\07%20d&#233;finitifs%20EE\Yugo\NWB\POpul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tr-depp-b2/CEDRE/4-%20Sciences/2024/CEDRE%20SCIENCES%20COLLEGE%202024/24BCSC_PC/statistique/24BCSC_TAP_TP_physique_avec%20correspondance%20question.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M:\str-depp-b2\CEDRE\4-%20Sciences\2024\CEDRE%20SCIENCES%20COLLEGE%202024\24BCSC_SVT\24BCSC_SVT_TP\24BCSC_TAP_TP_svt.xlsx" TargetMode="External"/><Relationship Id="rId1" Type="http://schemas.openxmlformats.org/officeDocument/2006/relationships/externalLinkPath" Target="/str-depp-b2/CEDRE/4-%20Sciences/2024/CEDRE%20SCIENCES%20COLLEGE%202024/24BCSC_SVT/24BCSC_SVT_TP/24BCSC_TAP_TP_sv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2">
          <cell r="J2">
            <v>0.1</v>
          </cell>
        </row>
        <row r="3">
          <cell r="J3">
            <v>0.2</v>
          </cell>
        </row>
        <row r="6">
          <cell r="J6">
            <v>0.1</v>
          </cell>
        </row>
        <row r="10">
          <cell r="J10">
            <v>1</v>
          </cell>
        </row>
        <row r="11">
          <cell r="J11">
            <v>1.1000000000000001</v>
          </cell>
        </row>
        <row r="12">
          <cell r="J12">
            <v>0.5</v>
          </cell>
        </row>
        <row r="14">
          <cell r="J14">
            <v>0.5</v>
          </cell>
        </row>
        <row r="15">
          <cell r="J15">
            <v>0.4</v>
          </cell>
        </row>
        <row r="16">
          <cell r="J16">
            <v>0.2</v>
          </cell>
        </row>
        <row r="17">
          <cell r="J17">
            <v>0.6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3">
          <cell r="F3">
            <v>81.599999999999994</v>
          </cell>
          <cell r="G3">
            <v>10.7</v>
          </cell>
          <cell r="H3">
            <v>4.0999999999999996</v>
          </cell>
          <cell r="I3">
            <v>2.5</v>
          </cell>
          <cell r="K3">
            <v>1.1000000000000001</v>
          </cell>
        </row>
        <row r="4">
          <cell r="F4">
            <v>91.8</v>
          </cell>
          <cell r="G4">
            <v>3.6</v>
          </cell>
          <cell r="H4">
            <v>3.4</v>
          </cell>
          <cell r="K4">
            <v>1.1000000000000001</v>
          </cell>
        </row>
        <row r="6">
          <cell r="F6">
            <v>89.5</v>
          </cell>
          <cell r="G6">
            <v>6.1</v>
          </cell>
          <cell r="H6">
            <v>1.4</v>
          </cell>
          <cell r="I6">
            <v>1.7</v>
          </cell>
          <cell r="K6">
            <v>1.3</v>
          </cell>
        </row>
        <row r="18">
          <cell r="F18">
            <v>86.6</v>
          </cell>
          <cell r="G18">
            <v>12</v>
          </cell>
          <cell r="H18">
            <v>1.4</v>
          </cell>
        </row>
        <row r="19">
          <cell r="F19">
            <v>90.6</v>
          </cell>
          <cell r="G19">
            <v>7.9</v>
          </cell>
          <cell r="H19">
            <v>0.6</v>
          </cell>
          <cell r="K19">
            <v>0.9</v>
          </cell>
        </row>
        <row r="20">
          <cell r="F20">
            <v>94</v>
          </cell>
          <cell r="G20">
            <v>5.6</v>
          </cell>
          <cell r="H20">
            <v>0.4</v>
          </cell>
        </row>
        <row r="21">
          <cell r="F21">
            <v>91</v>
          </cell>
          <cell r="G21">
            <v>8.5</v>
          </cell>
          <cell r="H21">
            <v>0.4</v>
          </cell>
        </row>
        <row r="22">
          <cell r="F22">
            <v>68.900000000000006</v>
          </cell>
          <cell r="G22">
            <v>27.1</v>
          </cell>
          <cell r="H22">
            <v>3.6</v>
          </cell>
          <cell r="K22">
            <v>0.4</v>
          </cell>
        </row>
        <row r="23">
          <cell r="F23">
            <v>71.099999999999994</v>
          </cell>
          <cell r="G23">
            <v>25.3</v>
          </cell>
          <cell r="H23">
            <v>2.4</v>
          </cell>
          <cell r="K23">
            <v>1.1000000000000001</v>
          </cell>
        </row>
        <row r="24">
          <cell r="F24">
            <v>74.5</v>
          </cell>
          <cell r="G24">
            <v>21.3</v>
          </cell>
          <cell r="H24">
            <v>3.1</v>
          </cell>
          <cell r="K24">
            <v>1.1000000000000001</v>
          </cell>
        </row>
        <row r="25">
          <cell r="F25">
            <v>68.599999999999994</v>
          </cell>
          <cell r="G25">
            <v>30.7</v>
          </cell>
          <cell r="H25">
            <v>0.7</v>
          </cell>
        </row>
        <row r="26">
          <cell r="F26">
            <v>59.8</v>
          </cell>
          <cell r="G26">
            <v>38.200000000000003</v>
          </cell>
          <cell r="H26">
            <v>1.3</v>
          </cell>
          <cell r="K26">
            <v>0.6</v>
          </cell>
        </row>
        <row r="27">
          <cell r="F27">
            <v>71.7</v>
          </cell>
          <cell r="G27">
            <v>25.7</v>
          </cell>
          <cell r="H27">
            <v>2.5</v>
          </cell>
          <cell r="K27">
            <v>0.1</v>
          </cell>
        </row>
        <row r="28">
          <cell r="F28">
            <v>72.599999999999994</v>
          </cell>
          <cell r="G28">
            <v>25.9</v>
          </cell>
          <cell r="H28">
            <v>1.3</v>
          </cell>
          <cell r="K28">
            <v>0.2</v>
          </cell>
        </row>
        <row r="29">
          <cell r="F29">
            <v>89.2</v>
          </cell>
          <cell r="G29">
            <v>9.1999999999999993</v>
          </cell>
          <cell r="H29">
            <v>1.5</v>
          </cell>
          <cell r="K29">
            <v>0.2</v>
          </cell>
        </row>
        <row r="30">
          <cell r="F30">
            <v>75.8</v>
          </cell>
          <cell r="G30">
            <v>22.3</v>
          </cell>
          <cell r="H30">
            <v>1.7</v>
          </cell>
          <cell r="K30">
            <v>0.2</v>
          </cell>
        </row>
        <row r="31">
          <cell r="F31">
            <v>75.099999999999994</v>
          </cell>
          <cell r="G31">
            <v>22.5</v>
          </cell>
          <cell r="H31">
            <v>1.9</v>
          </cell>
          <cell r="K31">
            <v>0.6</v>
          </cell>
        </row>
        <row r="32">
          <cell r="F32">
            <v>90.1</v>
          </cell>
          <cell r="G32">
            <v>8.9</v>
          </cell>
          <cell r="H32">
            <v>0.8</v>
          </cell>
          <cell r="K32">
            <v>0.2</v>
          </cell>
        </row>
        <row r="33">
          <cell r="F33">
            <v>90.2</v>
          </cell>
          <cell r="G33">
            <v>7.5</v>
          </cell>
          <cell r="H33">
            <v>2.1</v>
          </cell>
          <cell r="K33">
            <v>0.2</v>
          </cell>
        </row>
        <row r="34">
          <cell r="F34">
            <v>82.9</v>
          </cell>
          <cell r="G34">
            <v>15.7</v>
          </cell>
          <cell r="H34">
            <v>1</v>
          </cell>
          <cell r="K34">
            <v>0.4</v>
          </cell>
        </row>
        <row r="35">
          <cell r="F35">
            <v>70</v>
          </cell>
          <cell r="G35">
            <v>28.5</v>
          </cell>
          <cell r="H35">
            <v>1</v>
          </cell>
          <cell r="K35">
            <v>0.5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1:J43"/>
  <sheetViews>
    <sheetView tabSelected="1" zoomScale="130" zoomScaleNormal="130" workbookViewId="0">
      <selection activeCell="D43" sqref="A43:D43"/>
    </sheetView>
  </sheetViews>
  <sheetFormatPr baseColWidth="10" defaultRowHeight="15" x14ac:dyDescent="0.3"/>
  <cols>
    <col min="1" max="1" width="11.85546875" style="17" bestFit="1" customWidth="1"/>
    <col min="2" max="5" width="11.42578125" style="17"/>
    <col min="6" max="6" width="12.140625" style="17" bestFit="1" customWidth="1"/>
    <col min="7" max="7" width="12.85546875" style="17" customWidth="1"/>
    <col min="8" max="8" width="10.85546875" style="6" customWidth="1"/>
    <col min="9" max="9" width="10.42578125" style="6" customWidth="1"/>
    <col min="10" max="10" width="9" style="6" customWidth="1"/>
    <col min="11" max="16384" width="11.42578125" style="6"/>
  </cols>
  <sheetData>
    <row r="1" spans="1:10" ht="38.25" customHeight="1" x14ac:dyDescent="0.3">
      <c r="A1" s="220" t="s">
        <v>192</v>
      </c>
      <c r="B1" s="220"/>
      <c r="C1" s="220"/>
      <c r="D1" s="220"/>
      <c r="E1" s="220"/>
      <c r="F1" s="220"/>
      <c r="G1" s="220"/>
      <c r="H1" s="220"/>
    </row>
    <row r="3" spans="1:10" x14ac:dyDescent="0.3"/>
    <row r="4" spans="1:10" x14ac:dyDescent="0.3">
      <c r="J4" s="199"/>
    </row>
    <row r="24" spans="1:10" x14ac:dyDescent="0.3">
      <c r="A24" s="6"/>
      <c r="B24" s="6"/>
      <c r="C24" s="6"/>
      <c r="D24" s="6"/>
      <c r="E24" s="6"/>
      <c r="F24" s="6"/>
      <c r="G24" s="6"/>
    </row>
    <row r="25" spans="1:10" x14ac:dyDescent="0.3">
      <c r="A25" s="6"/>
      <c r="B25" s="6"/>
      <c r="C25" s="6"/>
      <c r="D25" s="6"/>
      <c r="E25" s="6"/>
      <c r="F25" s="6"/>
      <c r="G25" s="6"/>
    </row>
    <row r="26" spans="1:10" x14ac:dyDescent="0.3">
      <c r="A26" s="6"/>
      <c r="B26" s="6"/>
      <c r="C26" s="6"/>
      <c r="D26" s="6"/>
      <c r="E26" s="6"/>
      <c r="F26" s="6"/>
      <c r="G26" s="6"/>
    </row>
    <row r="27" spans="1:10" x14ac:dyDescent="0.3">
      <c r="A27" s="20" t="s">
        <v>193</v>
      </c>
    </row>
    <row r="28" spans="1:10" x14ac:dyDescent="0.3">
      <c r="A28" s="17" t="s">
        <v>157</v>
      </c>
    </row>
    <row r="29" spans="1:10" x14ac:dyDescent="0.3">
      <c r="A29" s="21" t="s">
        <v>158</v>
      </c>
      <c r="B29" s="6"/>
      <c r="C29" s="6"/>
      <c r="D29" s="6"/>
      <c r="E29" s="6"/>
      <c r="F29" s="6"/>
      <c r="G29" s="6"/>
    </row>
    <row r="30" spans="1:10" s="25" customFormat="1" x14ac:dyDescent="0.3">
      <c r="A30" s="22" t="s">
        <v>159</v>
      </c>
      <c r="B30" s="23"/>
      <c r="C30" s="23"/>
      <c r="D30" s="23"/>
      <c r="E30" s="23"/>
      <c r="F30" s="23"/>
      <c r="G30" s="24"/>
    </row>
    <row r="31" spans="1:10" x14ac:dyDescent="0.3">
      <c r="A31" s="26"/>
      <c r="H31" s="17"/>
      <c r="I31" s="17"/>
      <c r="J31" s="17"/>
    </row>
    <row r="32" spans="1:10" x14ac:dyDescent="0.3">
      <c r="A32" s="6"/>
      <c r="B32" s="6"/>
      <c r="C32" s="6"/>
      <c r="D32" s="6"/>
      <c r="E32" s="6"/>
      <c r="F32" s="6"/>
      <c r="G32" s="6"/>
    </row>
    <row r="33" spans="1:9" x14ac:dyDescent="0.3">
      <c r="A33" s="219" t="s">
        <v>184</v>
      </c>
      <c r="B33" s="219"/>
      <c r="C33" s="219"/>
      <c r="D33" s="219"/>
      <c r="E33" s="219"/>
      <c r="F33" s="219"/>
      <c r="G33" s="219"/>
    </row>
    <row r="34" spans="1:9" ht="23.25" customHeight="1" x14ac:dyDescent="0.3">
      <c r="A34" s="28"/>
      <c r="B34" s="29" t="s">
        <v>1</v>
      </c>
      <c r="C34" s="29" t="s">
        <v>2</v>
      </c>
      <c r="D34" s="29" t="s">
        <v>3</v>
      </c>
      <c r="E34" s="29" t="s">
        <v>4</v>
      </c>
      <c r="F34" s="29" t="s">
        <v>5</v>
      </c>
      <c r="G34" s="30" t="s">
        <v>6</v>
      </c>
      <c r="H34" s="29" t="s">
        <v>8</v>
      </c>
      <c r="I34" s="30" t="s">
        <v>7</v>
      </c>
    </row>
    <row r="35" spans="1:9" x14ac:dyDescent="0.3">
      <c r="A35" s="31">
        <v>2007</v>
      </c>
      <c r="B35" s="32">
        <v>2.2000000000000002</v>
      </c>
      <c r="C35" s="32">
        <v>12.8</v>
      </c>
      <c r="D35" s="32">
        <v>29.1</v>
      </c>
      <c r="E35" s="32">
        <v>29</v>
      </c>
      <c r="F35" s="32">
        <v>16.899999999999999</v>
      </c>
      <c r="G35" s="32">
        <v>10</v>
      </c>
      <c r="H35" s="33">
        <v>250</v>
      </c>
      <c r="I35" s="33">
        <v>50</v>
      </c>
    </row>
    <row r="36" spans="1:9" x14ac:dyDescent="0.3">
      <c r="A36" s="31">
        <v>2013</v>
      </c>
      <c r="B36" s="32">
        <v>2.6</v>
      </c>
      <c r="C36" s="32">
        <v>12.8</v>
      </c>
      <c r="D36" s="34">
        <v>27</v>
      </c>
      <c r="E36" s="32">
        <v>29.5</v>
      </c>
      <c r="F36" s="32">
        <v>18.899999999999999</v>
      </c>
      <c r="G36" s="32">
        <v>9.1999999999999993</v>
      </c>
      <c r="H36" s="33">
        <v>250.3</v>
      </c>
      <c r="I36" s="33">
        <v>50.1</v>
      </c>
    </row>
    <row r="37" spans="1:9" x14ac:dyDescent="0.3">
      <c r="A37" s="31">
        <v>2018</v>
      </c>
      <c r="B37" s="34">
        <v>5.7</v>
      </c>
      <c r="C37" s="34">
        <v>15.9</v>
      </c>
      <c r="D37" s="34">
        <v>29.2</v>
      </c>
      <c r="E37" s="32">
        <v>29.3</v>
      </c>
      <c r="F37" s="34">
        <v>14.6</v>
      </c>
      <c r="G37" s="34">
        <v>5.3</v>
      </c>
      <c r="H37" s="35">
        <v>237.8</v>
      </c>
      <c r="I37" s="35">
        <v>48.9</v>
      </c>
    </row>
    <row r="38" spans="1:9" ht="15.75" thickBot="1" x14ac:dyDescent="0.35">
      <c r="A38" s="36">
        <v>2024</v>
      </c>
      <c r="B38" s="37">
        <v>6.72</v>
      </c>
      <c r="C38" s="37">
        <v>18.59</v>
      </c>
      <c r="D38" s="38">
        <v>30.95</v>
      </c>
      <c r="E38" s="38">
        <v>26.95</v>
      </c>
      <c r="F38" s="37">
        <v>12.35</v>
      </c>
      <c r="G38" s="38">
        <v>4.41</v>
      </c>
      <c r="H38" s="39">
        <v>232.05</v>
      </c>
      <c r="I38" s="40">
        <v>47.7</v>
      </c>
    </row>
    <row r="39" spans="1:9" x14ac:dyDescent="0.3">
      <c r="A39" s="20" t="s">
        <v>185</v>
      </c>
    </row>
    <row r="40" spans="1:9" x14ac:dyDescent="0.3">
      <c r="A40" s="17" t="s">
        <v>157</v>
      </c>
    </row>
    <row r="41" spans="1:9" x14ac:dyDescent="0.3">
      <c r="A41" s="41" t="s">
        <v>160</v>
      </c>
      <c r="B41" s="6"/>
      <c r="C41" s="6"/>
      <c r="D41" s="6"/>
      <c r="E41" s="6"/>
      <c r="F41" s="6"/>
      <c r="G41" s="6"/>
    </row>
    <row r="42" spans="1:9" x14ac:dyDescent="0.3">
      <c r="A42" s="22" t="s">
        <v>159</v>
      </c>
      <c r="B42" s="23"/>
      <c r="C42" s="23"/>
      <c r="D42" s="23"/>
      <c r="E42" s="23"/>
      <c r="F42" s="23"/>
      <c r="G42" s="24"/>
      <c r="H42" s="25"/>
    </row>
    <row r="43" spans="1:9" x14ac:dyDescent="0.3">
      <c r="A43" s="26" t="s">
        <v>205</v>
      </c>
    </row>
  </sheetData>
  <mergeCells count="2">
    <mergeCell ref="A33:G33"/>
    <mergeCell ref="A1:H1"/>
  </mergeCells>
  <pageMargins left="0.43307086614173229" right="0.31496062992125984" top="0.98425196850393704" bottom="0.98425196850393704" header="0.51181102362204722" footer="0.51181102362204722"/>
  <pageSetup paperSize="9" scale="83" orientation="landscape"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9"/>
  <sheetViews>
    <sheetView workbookViewId="0">
      <selection sqref="A1:G1"/>
    </sheetView>
  </sheetViews>
  <sheetFormatPr baseColWidth="10" defaultRowHeight="15" x14ac:dyDescent="0.3"/>
  <cols>
    <col min="1" max="1" width="51.28515625" style="6" customWidth="1"/>
    <col min="2" max="16384" width="11.42578125" style="6"/>
  </cols>
  <sheetData>
    <row r="1" spans="1:7" ht="19.5" customHeight="1" x14ac:dyDescent="0.3">
      <c r="A1" s="219" t="s">
        <v>208</v>
      </c>
      <c r="B1" s="219"/>
      <c r="C1" s="219"/>
      <c r="D1" s="219"/>
      <c r="E1" s="219"/>
      <c r="F1" s="219"/>
      <c r="G1" s="219"/>
    </row>
    <row r="2" spans="1:7" ht="12.75" customHeight="1" x14ac:dyDescent="0.3"/>
    <row r="3" spans="1:7" ht="45" x14ac:dyDescent="0.3">
      <c r="A3" s="28"/>
      <c r="B3" s="29" t="s">
        <v>54</v>
      </c>
      <c r="C3" s="29" t="s">
        <v>55</v>
      </c>
      <c r="D3" s="29" t="s">
        <v>56</v>
      </c>
      <c r="E3" s="29" t="s">
        <v>57</v>
      </c>
    </row>
    <row r="4" spans="1:7" ht="45" customHeight="1" x14ac:dyDescent="0.3">
      <c r="A4" s="158" t="s">
        <v>53</v>
      </c>
      <c r="B4" s="159">
        <v>29.7</v>
      </c>
      <c r="C4" s="159">
        <v>37.200000000000003</v>
      </c>
      <c r="D4" s="159">
        <v>24.7</v>
      </c>
      <c r="E4" s="159">
        <v>8.5</v>
      </c>
      <c r="F4" s="88"/>
    </row>
    <row r="5" spans="1:7" ht="52.5" customHeight="1" x14ac:dyDescent="0.3">
      <c r="A5" s="158" t="s">
        <v>75</v>
      </c>
      <c r="B5" s="159">
        <v>23.6</v>
      </c>
      <c r="C5" s="159">
        <v>34.799999999999997</v>
      </c>
      <c r="D5" s="159">
        <v>31.9</v>
      </c>
      <c r="E5" s="159">
        <v>9.6999999999999993</v>
      </c>
      <c r="F5" s="88"/>
    </row>
    <row r="6" spans="1:7" x14ac:dyDescent="0.3">
      <c r="A6" s="293" t="s">
        <v>171</v>
      </c>
      <c r="B6" s="293"/>
      <c r="C6" s="293"/>
      <c r="D6" s="293"/>
      <c r="E6" s="293"/>
      <c r="F6" s="293"/>
      <c r="G6" s="293"/>
    </row>
    <row r="7" spans="1:7" x14ac:dyDescent="0.3">
      <c r="A7" s="41" t="s">
        <v>160</v>
      </c>
      <c r="B7" s="108"/>
      <c r="C7" s="108"/>
      <c r="D7" s="108"/>
      <c r="E7" s="108"/>
      <c r="F7" s="108"/>
      <c r="G7" s="117"/>
    </row>
    <row r="8" spans="1:7" x14ac:dyDescent="0.3">
      <c r="A8" s="22" t="s">
        <v>159</v>
      </c>
      <c r="B8" s="108"/>
      <c r="C8" s="108"/>
      <c r="D8" s="108"/>
      <c r="E8" s="108"/>
      <c r="F8" s="108"/>
      <c r="G8" s="108"/>
    </row>
    <row r="9" spans="1:7" x14ac:dyDescent="0.3">
      <c r="A9" s="17" t="s">
        <v>205</v>
      </c>
    </row>
  </sheetData>
  <mergeCells count="2">
    <mergeCell ref="A1:G1"/>
    <mergeCell ref="A6:G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2"/>
  <sheetViews>
    <sheetView zoomScaleNormal="100" workbookViewId="0">
      <selection sqref="A1:J1"/>
    </sheetView>
  </sheetViews>
  <sheetFormatPr baseColWidth="10" defaultRowHeight="15" x14ac:dyDescent="0.3"/>
  <cols>
    <col min="1" max="16384" width="11.42578125" style="6"/>
  </cols>
  <sheetData>
    <row r="1" spans="1:11" x14ac:dyDescent="0.3">
      <c r="A1" s="219" t="s">
        <v>207</v>
      </c>
      <c r="B1" s="219"/>
      <c r="C1" s="219"/>
      <c r="D1" s="219"/>
      <c r="E1" s="219"/>
      <c r="F1" s="219"/>
      <c r="G1" s="219"/>
      <c r="H1" s="219"/>
      <c r="I1" s="219"/>
      <c r="J1" s="219"/>
    </row>
    <row r="2" spans="1:11" ht="33.75" customHeight="1" x14ac:dyDescent="0.3">
      <c r="A2" s="47"/>
      <c r="B2" s="48"/>
      <c r="C2" s="308">
        <v>2018</v>
      </c>
      <c r="D2" s="309"/>
      <c r="E2" s="309"/>
      <c r="F2" s="310"/>
      <c r="G2" s="279">
        <v>2024</v>
      </c>
      <c r="H2" s="280"/>
      <c r="I2" s="280"/>
      <c r="J2" s="281"/>
    </row>
    <row r="3" spans="1:11" ht="45" x14ac:dyDescent="0.3">
      <c r="A3" s="47"/>
      <c r="B3" s="48"/>
      <c r="C3" s="29" t="s">
        <v>59</v>
      </c>
      <c r="D3" s="29" t="s">
        <v>58</v>
      </c>
      <c r="E3" s="29" t="s">
        <v>61</v>
      </c>
      <c r="F3" s="29" t="s">
        <v>60</v>
      </c>
      <c r="G3" s="29" t="s">
        <v>59</v>
      </c>
      <c r="H3" s="29" t="s">
        <v>58</v>
      </c>
      <c r="I3" s="29" t="s">
        <v>61</v>
      </c>
      <c r="J3" s="29" t="s">
        <v>60</v>
      </c>
    </row>
    <row r="4" spans="1:11" x14ac:dyDescent="0.3">
      <c r="A4" s="300" t="s">
        <v>176</v>
      </c>
      <c r="B4" s="160" t="s">
        <v>29</v>
      </c>
      <c r="C4" s="161">
        <v>15.84</v>
      </c>
      <c r="D4" s="162">
        <v>27.6</v>
      </c>
      <c r="E4" s="163">
        <v>43.75</v>
      </c>
      <c r="F4" s="162">
        <v>12.81</v>
      </c>
      <c r="G4" s="101">
        <v>14.7</v>
      </c>
      <c r="H4" s="101">
        <v>25</v>
      </c>
      <c r="I4" s="164">
        <v>45.7</v>
      </c>
      <c r="J4" s="101">
        <v>14.6</v>
      </c>
    </row>
    <row r="5" spans="1:11" x14ac:dyDescent="0.3">
      <c r="A5" s="300"/>
      <c r="B5" s="51" t="s">
        <v>37</v>
      </c>
      <c r="C5" s="165">
        <v>17.3</v>
      </c>
      <c r="D5" s="162">
        <v>30.17</v>
      </c>
      <c r="E5" s="166">
        <v>41.57</v>
      </c>
      <c r="F5" s="162">
        <v>10.98</v>
      </c>
      <c r="G5" s="167">
        <v>18.5</v>
      </c>
      <c r="H5" s="167">
        <v>27.2</v>
      </c>
      <c r="I5" s="32">
        <v>43.3</v>
      </c>
      <c r="J5" s="167">
        <v>10.9</v>
      </c>
    </row>
    <row r="6" spans="1:11" x14ac:dyDescent="0.3">
      <c r="A6" s="300"/>
      <c r="B6" s="51" t="s">
        <v>38</v>
      </c>
      <c r="C6" s="165">
        <v>14.41</v>
      </c>
      <c r="D6" s="162">
        <v>25.05</v>
      </c>
      <c r="E6" s="166">
        <v>45.9</v>
      </c>
      <c r="F6" s="162">
        <v>14.64</v>
      </c>
      <c r="G6" s="167">
        <v>10.9</v>
      </c>
      <c r="H6" s="167">
        <v>22.9</v>
      </c>
      <c r="I6" s="32">
        <v>48</v>
      </c>
      <c r="J6" s="167">
        <v>18.2</v>
      </c>
    </row>
    <row r="7" spans="1:11" x14ac:dyDescent="0.3">
      <c r="A7" s="302" t="s">
        <v>62</v>
      </c>
      <c r="B7" s="168" t="s">
        <v>29</v>
      </c>
      <c r="C7" s="169">
        <v>17.899999999999999</v>
      </c>
      <c r="D7" s="170">
        <v>34</v>
      </c>
      <c r="E7" s="171">
        <v>39.17</v>
      </c>
      <c r="F7" s="170">
        <v>8.94</v>
      </c>
      <c r="G7" s="101">
        <v>17.2</v>
      </c>
      <c r="H7" s="101">
        <v>34.200000000000003</v>
      </c>
      <c r="I7" s="164">
        <v>39.700000000000003</v>
      </c>
      <c r="J7" s="101">
        <v>8.9</v>
      </c>
      <c r="K7" s="88"/>
    </row>
    <row r="8" spans="1:11" x14ac:dyDescent="0.3">
      <c r="A8" s="303"/>
      <c r="B8" s="51" t="s">
        <v>37</v>
      </c>
      <c r="C8" s="165">
        <v>17.260000000000002</v>
      </c>
      <c r="D8" s="162">
        <v>31.61</v>
      </c>
      <c r="E8" s="166">
        <v>42.01</v>
      </c>
      <c r="F8" s="162">
        <v>9.1199999999999992</v>
      </c>
      <c r="G8" s="167">
        <v>18</v>
      </c>
      <c r="H8" s="167">
        <v>31.7</v>
      </c>
      <c r="I8" s="32">
        <v>40.700000000000003</v>
      </c>
      <c r="J8" s="167">
        <v>9.6</v>
      </c>
      <c r="K8" s="88"/>
    </row>
    <row r="9" spans="1:11" x14ac:dyDescent="0.3">
      <c r="A9" s="304"/>
      <c r="B9" s="172" t="s">
        <v>38</v>
      </c>
      <c r="C9" s="173">
        <v>18.53</v>
      </c>
      <c r="D9" s="174">
        <v>36.39</v>
      </c>
      <c r="E9" s="175">
        <v>36.33</v>
      </c>
      <c r="F9" s="174">
        <v>8.75</v>
      </c>
      <c r="G9" s="106">
        <v>16.3</v>
      </c>
      <c r="H9" s="106">
        <v>36.700000000000003</v>
      </c>
      <c r="I9" s="176">
        <v>38.799999999999997</v>
      </c>
      <c r="J9" s="106">
        <v>8.1999999999999993</v>
      </c>
      <c r="K9" s="88"/>
    </row>
    <row r="10" spans="1:11" x14ac:dyDescent="0.3">
      <c r="A10" s="300" t="s">
        <v>63</v>
      </c>
      <c r="B10" s="51" t="s">
        <v>29</v>
      </c>
      <c r="C10" s="165">
        <v>17.73</v>
      </c>
      <c r="D10" s="162">
        <v>19.53</v>
      </c>
      <c r="E10" s="166">
        <v>42.48</v>
      </c>
      <c r="F10" s="162">
        <v>20.260000000000002</v>
      </c>
      <c r="G10" s="167">
        <v>19.100000000000001</v>
      </c>
      <c r="H10" s="167">
        <v>23.5</v>
      </c>
      <c r="I10" s="32">
        <v>40.4</v>
      </c>
      <c r="J10" s="167">
        <v>17</v>
      </c>
      <c r="K10" s="88"/>
    </row>
    <row r="11" spans="1:11" x14ac:dyDescent="0.3">
      <c r="A11" s="300"/>
      <c r="B11" s="51" t="s">
        <v>37</v>
      </c>
      <c r="C11" s="165">
        <v>15.71</v>
      </c>
      <c r="D11" s="162">
        <v>18.95</v>
      </c>
      <c r="E11" s="166">
        <v>42.99</v>
      </c>
      <c r="F11" s="162">
        <v>22.35</v>
      </c>
      <c r="G11" s="167">
        <v>18.399999999999999</v>
      </c>
      <c r="H11" s="167">
        <v>21.9</v>
      </c>
      <c r="I11" s="32">
        <v>41.8</v>
      </c>
      <c r="J11" s="167">
        <v>17.899999999999999</v>
      </c>
      <c r="K11" s="88"/>
    </row>
    <row r="12" spans="1:11" x14ac:dyDescent="0.3">
      <c r="A12" s="300"/>
      <c r="B12" s="51" t="s">
        <v>38</v>
      </c>
      <c r="C12" s="165">
        <v>19.739999999999998</v>
      </c>
      <c r="D12" s="162">
        <v>20.100000000000001</v>
      </c>
      <c r="E12" s="166">
        <v>41.98</v>
      </c>
      <c r="F12" s="162">
        <v>18.18</v>
      </c>
      <c r="G12" s="167">
        <v>19.8</v>
      </c>
      <c r="H12" s="167">
        <v>25.1</v>
      </c>
      <c r="I12" s="32">
        <v>39</v>
      </c>
      <c r="J12" s="167">
        <v>16.100000000000001</v>
      </c>
      <c r="K12" s="88"/>
    </row>
    <row r="13" spans="1:11" x14ac:dyDescent="0.3">
      <c r="A13" s="305" t="s">
        <v>64</v>
      </c>
      <c r="B13" s="160" t="s">
        <v>29</v>
      </c>
      <c r="C13" s="161">
        <v>23.87</v>
      </c>
      <c r="D13" s="177">
        <v>28.49</v>
      </c>
      <c r="E13" s="163">
        <v>35.18</v>
      </c>
      <c r="F13" s="177">
        <v>12.45</v>
      </c>
      <c r="G13" s="178">
        <v>22.6</v>
      </c>
      <c r="H13" s="178">
        <v>30</v>
      </c>
      <c r="I13" s="179">
        <v>34.6</v>
      </c>
      <c r="J13" s="180">
        <v>12.8</v>
      </c>
      <c r="K13" s="88"/>
    </row>
    <row r="14" spans="1:11" x14ac:dyDescent="0.3">
      <c r="A14" s="306"/>
      <c r="B14" s="51" t="s">
        <v>37</v>
      </c>
      <c r="C14" s="165">
        <v>18.66</v>
      </c>
      <c r="D14" s="162">
        <v>25.4</v>
      </c>
      <c r="E14" s="166">
        <v>38.49</v>
      </c>
      <c r="F14" s="162">
        <v>17.45</v>
      </c>
      <c r="G14" s="167">
        <v>18.8</v>
      </c>
      <c r="H14" s="167">
        <v>26.1</v>
      </c>
      <c r="I14" s="32">
        <v>38</v>
      </c>
      <c r="J14" s="181">
        <v>17</v>
      </c>
      <c r="K14" s="88"/>
    </row>
    <row r="15" spans="1:11" x14ac:dyDescent="0.3">
      <c r="A15" s="307"/>
      <c r="B15" s="61" t="s">
        <v>38</v>
      </c>
      <c r="C15" s="182">
        <v>29.08</v>
      </c>
      <c r="D15" s="183">
        <v>31.59</v>
      </c>
      <c r="E15" s="184">
        <v>31.87</v>
      </c>
      <c r="F15" s="183">
        <v>7.45</v>
      </c>
      <c r="G15" s="185">
        <v>26.4</v>
      </c>
      <c r="H15" s="185">
        <v>33.9</v>
      </c>
      <c r="I15" s="186">
        <v>31.2</v>
      </c>
      <c r="J15" s="187">
        <v>8.5</v>
      </c>
      <c r="K15" s="88"/>
    </row>
    <row r="16" spans="1:11" x14ac:dyDescent="0.3">
      <c r="A16" s="299" t="s">
        <v>65</v>
      </c>
      <c r="B16" s="160" t="s">
        <v>29</v>
      </c>
      <c r="C16" s="188"/>
      <c r="D16" s="189"/>
      <c r="E16" s="188"/>
      <c r="F16" s="190"/>
      <c r="G16" s="178">
        <v>25.2</v>
      </c>
      <c r="H16" s="178">
        <v>27.7</v>
      </c>
      <c r="I16" s="179">
        <v>35</v>
      </c>
      <c r="J16" s="178">
        <v>12.1</v>
      </c>
      <c r="K16" s="88"/>
    </row>
    <row r="17" spans="1:11" x14ac:dyDescent="0.3">
      <c r="A17" s="300"/>
      <c r="B17" s="51" t="s">
        <v>37</v>
      </c>
      <c r="C17" s="191"/>
      <c r="D17" s="192"/>
      <c r="E17" s="191"/>
      <c r="F17" s="193"/>
      <c r="G17" s="167">
        <v>18.5</v>
      </c>
      <c r="H17" s="167">
        <v>22.5</v>
      </c>
      <c r="I17" s="32">
        <v>40.200000000000003</v>
      </c>
      <c r="J17" s="167">
        <v>18.8</v>
      </c>
      <c r="K17" s="88"/>
    </row>
    <row r="18" spans="1:11" ht="15.75" thickBot="1" x14ac:dyDescent="0.35">
      <c r="A18" s="301"/>
      <c r="B18" s="70" t="s">
        <v>38</v>
      </c>
      <c r="C18" s="194"/>
      <c r="D18" s="195"/>
      <c r="E18" s="194"/>
      <c r="F18" s="196"/>
      <c r="G18" s="197">
        <v>31.8</v>
      </c>
      <c r="H18" s="197">
        <v>32.9</v>
      </c>
      <c r="I18" s="38">
        <v>29.9</v>
      </c>
      <c r="J18" s="197">
        <v>5.4</v>
      </c>
      <c r="K18" s="88"/>
    </row>
    <row r="19" spans="1:11" ht="17.25" customHeight="1" x14ac:dyDescent="0.3">
      <c r="A19" s="293" t="s">
        <v>206</v>
      </c>
      <c r="B19" s="293"/>
      <c r="C19" s="293"/>
      <c r="D19" s="293"/>
      <c r="E19" s="293"/>
      <c r="F19" s="293"/>
      <c r="G19" s="293"/>
      <c r="H19" s="293"/>
      <c r="I19" s="293"/>
      <c r="J19" s="293"/>
    </row>
    <row r="20" spans="1:11" x14ac:dyDescent="0.3">
      <c r="A20" s="41" t="s">
        <v>160</v>
      </c>
      <c r="B20" s="108"/>
      <c r="C20" s="108"/>
      <c r="D20" s="108"/>
      <c r="E20" s="108"/>
      <c r="F20" s="108"/>
      <c r="G20" s="108"/>
      <c r="H20" s="108"/>
      <c r="I20" s="108"/>
      <c r="J20" s="108"/>
    </row>
    <row r="21" spans="1:11" x14ac:dyDescent="0.3">
      <c r="A21" s="22" t="s">
        <v>159</v>
      </c>
      <c r="B21" s="108"/>
      <c r="C21" s="108"/>
      <c r="D21" s="108"/>
      <c r="E21" s="108"/>
      <c r="F21" s="108"/>
      <c r="G21" s="108"/>
      <c r="H21" s="108"/>
      <c r="I21" s="108"/>
      <c r="J21" s="108"/>
    </row>
    <row r="22" spans="1:11" x14ac:dyDescent="0.3">
      <c r="A22" s="17" t="s">
        <v>205</v>
      </c>
    </row>
  </sheetData>
  <mergeCells count="9">
    <mergeCell ref="A19:J19"/>
    <mergeCell ref="A16:A18"/>
    <mergeCell ref="A1:J1"/>
    <mergeCell ref="A4:A6"/>
    <mergeCell ref="A7:A9"/>
    <mergeCell ref="A10:A12"/>
    <mergeCell ref="A13:A15"/>
    <mergeCell ref="C2:F2"/>
    <mergeCell ref="G2:J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0"/>
  <sheetViews>
    <sheetView topLeftCell="A6" zoomScaleNormal="100" workbookViewId="0">
      <selection activeCell="A15" sqref="A15"/>
    </sheetView>
  </sheetViews>
  <sheetFormatPr baseColWidth="10" defaultRowHeight="15" x14ac:dyDescent="0.3"/>
  <cols>
    <col min="1" max="3" width="11.42578125" style="7"/>
    <col min="4" max="4" width="13.85546875" style="7" customWidth="1"/>
    <col min="5" max="16384" width="11.42578125" style="7"/>
  </cols>
  <sheetData>
    <row r="1" spans="1:14" ht="15.75" thickBot="1" x14ac:dyDescent="0.35">
      <c r="A1" s="313" t="s">
        <v>80</v>
      </c>
      <c r="B1" s="314"/>
      <c r="C1" s="314"/>
      <c r="D1" s="314"/>
      <c r="E1" s="314"/>
      <c r="F1" s="314"/>
      <c r="G1" s="314"/>
      <c r="H1" s="314"/>
      <c r="I1" s="314"/>
      <c r="J1" s="314"/>
      <c r="K1" s="314"/>
      <c r="L1" s="314"/>
      <c r="M1" s="314"/>
      <c r="N1" s="315"/>
    </row>
    <row r="2" spans="1:14" ht="15.75" thickBot="1" x14ac:dyDescent="0.35">
      <c r="A2" s="316" t="s">
        <v>79</v>
      </c>
      <c r="B2" s="317"/>
      <c r="C2" s="317"/>
      <c r="D2" s="317"/>
      <c r="E2" s="317"/>
      <c r="F2" s="317"/>
      <c r="G2" s="317"/>
      <c r="H2" s="317"/>
      <c r="I2" s="317"/>
      <c r="J2" s="317"/>
      <c r="K2" s="317"/>
      <c r="L2" s="317"/>
      <c r="M2" s="317"/>
      <c r="N2" s="318"/>
    </row>
    <row r="3" spans="1:14" ht="60.75" customHeight="1" thickBot="1" x14ac:dyDescent="0.35">
      <c r="A3" s="322" t="s">
        <v>87</v>
      </c>
      <c r="B3" s="323"/>
      <c r="C3" s="323"/>
      <c r="D3" s="323"/>
      <c r="E3" s="323"/>
      <c r="F3" s="323"/>
      <c r="G3" s="323"/>
      <c r="H3" s="323"/>
      <c r="I3" s="323"/>
      <c r="J3" s="323"/>
      <c r="K3" s="323"/>
      <c r="L3" s="323"/>
      <c r="M3" s="323"/>
      <c r="N3" s="324"/>
    </row>
    <row r="4" spans="1:14" ht="28.5" customHeight="1" thickBot="1" x14ac:dyDescent="0.35">
      <c r="A4" s="316" t="s">
        <v>78</v>
      </c>
      <c r="B4" s="317"/>
      <c r="C4" s="317"/>
      <c r="D4" s="317"/>
      <c r="E4" s="317"/>
      <c r="F4" s="317"/>
      <c r="G4" s="317"/>
      <c r="H4" s="317"/>
      <c r="I4" s="317"/>
      <c r="J4" s="317"/>
      <c r="K4" s="317"/>
      <c r="L4" s="317"/>
      <c r="M4" s="317"/>
      <c r="N4" s="325"/>
    </row>
    <row r="5" spans="1:14" ht="129.75" customHeight="1" x14ac:dyDescent="0.3">
      <c r="A5" s="326" t="s">
        <v>88</v>
      </c>
      <c r="B5" s="327"/>
      <c r="C5" s="327"/>
      <c r="D5" s="327"/>
      <c r="E5" s="327"/>
      <c r="F5" s="327"/>
      <c r="G5" s="327"/>
      <c r="H5" s="327"/>
      <c r="I5" s="327"/>
      <c r="J5" s="327"/>
      <c r="K5" s="327"/>
      <c r="L5" s="327"/>
      <c r="M5" s="327"/>
      <c r="N5" s="328"/>
    </row>
    <row r="6" spans="1:14" s="8" customFormat="1" ht="40.5" customHeight="1" x14ac:dyDescent="0.3">
      <c r="A6" s="329" t="s">
        <v>177</v>
      </c>
      <c r="B6" s="330"/>
      <c r="C6" s="330"/>
      <c r="D6" s="330"/>
      <c r="E6" s="330"/>
      <c r="F6" s="330"/>
      <c r="G6" s="330"/>
      <c r="H6" s="330"/>
      <c r="I6" s="330"/>
      <c r="J6" s="330"/>
      <c r="K6" s="330"/>
      <c r="L6" s="330"/>
      <c r="M6" s="330"/>
      <c r="N6" s="331"/>
    </row>
    <row r="7" spans="1:14" s="8" customFormat="1" ht="44.25" customHeight="1" x14ac:dyDescent="0.3">
      <c r="A7" s="332" t="s">
        <v>81</v>
      </c>
      <c r="B7" s="333"/>
      <c r="C7" s="9" t="s">
        <v>82</v>
      </c>
      <c r="D7" s="9" t="s">
        <v>100</v>
      </c>
      <c r="E7" s="10"/>
      <c r="F7" s="10"/>
      <c r="G7" s="10"/>
      <c r="H7" s="10"/>
      <c r="I7" s="10"/>
      <c r="J7" s="10"/>
      <c r="K7" s="10"/>
      <c r="L7" s="10"/>
      <c r="M7" s="10"/>
      <c r="N7" s="11"/>
    </row>
    <row r="8" spans="1:14" s="8" customFormat="1" ht="14.25" customHeight="1" x14ac:dyDescent="0.3">
      <c r="A8" s="311">
        <v>2018</v>
      </c>
      <c r="B8" s="312"/>
      <c r="C8" s="12">
        <v>51.61</v>
      </c>
      <c r="D8" s="12">
        <v>55.64</v>
      </c>
      <c r="E8" s="10"/>
      <c r="F8" s="10"/>
      <c r="G8" s="10"/>
      <c r="H8" s="10"/>
      <c r="I8" s="10"/>
      <c r="J8" s="10"/>
      <c r="K8" s="10"/>
      <c r="L8" s="10"/>
      <c r="M8" s="10"/>
      <c r="N8" s="11"/>
    </row>
    <row r="9" spans="1:14" s="8" customFormat="1" ht="14.25" customHeight="1" x14ac:dyDescent="0.3">
      <c r="A9" s="311">
        <v>2024</v>
      </c>
      <c r="B9" s="312"/>
      <c r="C9" s="12">
        <v>48.32</v>
      </c>
      <c r="D9" s="12">
        <v>52.97</v>
      </c>
      <c r="E9" s="10"/>
      <c r="F9" s="10"/>
      <c r="G9" s="10"/>
      <c r="H9" s="10"/>
      <c r="I9" s="10"/>
      <c r="J9" s="10"/>
      <c r="K9" s="10"/>
      <c r="L9" s="10"/>
      <c r="M9" s="10"/>
      <c r="N9" s="11"/>
    </row>
    <row r="10" spans="1:14" s="8" customFormat="1" ht="18.75" customHeight="1" thickBot="1" x14ac:dyDescent="0.35">
      <c r="A10" s="13"/>
      <c r="B10" s="14"/>
      <c r="C10" s="14"/>
      <c r="D10" s="14"/>
      <c r="E10" s="14"/>
      <c r="F10" s="14"/>
      <c r="G10" s="14"/>
      <c r="H10" s="14"/>
      <c r="I10" s="14"/>
      <c r="J10" s="14"/>
      <c r="K10" s="14"/>
      <c r="L10" s="14"/>
      <c r="M10" s="14"/>
      <c r="N10" s="15"/>
    </row>
    <row r="11" spans="1:14" s="8" customFormat="1" ht="18.75" customHeight="1" thickBot="1" x14ac:dyDescent="0.35">
      <c r="A11" s="337" t="s">
        <v>89</v>
      </c>
      <c r="B11" s="338"/>
      <c r="C11" s="338"/>
      <c r="D11" s="338"/>
      <c r="E11" s="338"/>
      <c r="F11" s="338"/>
      <c r="G11" s="14"/>
      <c r="H11" s="14"/>
      <c r="I11" s="14"/>
      <c r="J11" s="14"/>
      <c r="K11" s="14"/>
      <c r="L11" s="14"/>
      <c r="M11" s="14"/>
      <c r="N11" s="15"/>
    </row>
    <row r="12" spans="1:14" s="8" customFormat="1" ht="65.25" customHeight="1" thickBot="1" x14ac:dyDescent="0.35">
      <c r="A12" s="334" t="s">
        <v>101</v>
      </c>
      <c r="B12" s="335"/>
      <c r="C12" s="335"/>
      <c r="D12" s="335"/>
      <c r="E12" s="335"/>
      <c r="F12" s="335"/>
      <c r="G12" s="335"/>
      <c r="H12" s="335"/>
      <c r="I12" s="335"/>
      <c r="J12" s="335"/>
      <c r="K12" s="335"/>
      <c r="L12" s="335"/>
      <c r="M12" s="335"/>
      <c r="N12" s="336"/>
    </row>
    <row r="13" spans="1:14" s="8" customFormat="1" ht="22.5" customHeight="1" thickBot="1" x14ac:dyDescent="0.35">
      <c r="A13" s="316" t="s">
        <v>77</v>
      </c>
      <c r="B13" s="317"/>
      <c r="C13" s="317"/>
      <c r="D13" s="317"/>
      <c r="E13" s="317"/>
      <c r="F13" s="317"/>
      <c r="G13" s="317"/>
      <c r="H13" s="317"/>
      <c r="I13" s="317"/>
      <c r="J13" s="317"/>
      <c r="K13" s="317"/>
      <c r="L13" s="317"/>
      <c r="M13" s="317"/>
      <c r="N13" s="325"/>
    </row>
    <row r="14" spans="1:14" s="8" customFormat="1" ht="44.25" customHeight="1" thickBot="1" x14ac:dyDescent="0.35">
      <c r="A14" s="319" t="s">
        <v>76</v>
      </c>
      <c r="B14" s="320"/>
      <c r="C14" s="320"/>
      <c r="D14" s="320"/>
      <c r="E14" s="320"/>
      <c r="F14" s="320"/>
      <c r="G14" s="320"/>
      <c r="H14" s="320"/>
      <c r="I14" s="320"/>
      <c r="J14" s="320"/>
      <c r="K14" s="320"/>
      <c r="L14" s="320"/>
      <c r="M14" s="320"/>
      <c r="N14" s="321"/>
    </row>
    <row r="15" spans="1:14" s="8" customFormat="1" x14ac:dyDescent="0.3">
      <c r="A15" s="17" t="s">
        <v>205</v>
      </c>
    </row>
    <row r="16" spans="1:14" s="8" customFormat="1" x14ac:dyDescent="0.3"/>
    <row r="17" s="8" customFormat="1" x14ac:dyDescent="0.3"/>
    <row r="18" s="8" customFormat="1" x14ac:dyDescent="0.3"/>
    <row r="19" s="8" customFormat="1" x14ac:dyDescent="0.3"/>
    <row r="20" s="8" customFormat="1" x14ac:dyDescent="0.3"/>
  </sheetData>
  <mergeCells count="13">
    <mergeCell ref="A9:B9"/>
    <mergeCell ref="A1:N1"/>
    <mergeCell ref="A2:N2"/>
    <mergeCell ref="A14:N14"/>
    <mergeCell ref="A3:N3"/>
    <mergeCell ref="A4:N4"/>
    <mergeCell ref="A5:N5"/>
    <mergeCell ref="A13:N13"/>
    <mergeCell ref="A6:N6"/>
    <mergeCell ref="A7:B7"/>
    <mergeCell ref="A8:B8"/>
    <mergeCell ref="A12:N12"/>
    <mergeCell ref="A11:F11"/>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M153"/>
  <sheetViews>
    <sheetView zoomScale="130" zoomScaleNormal="130" workbookViewId="0">
      <selection activeCell="A44" sqref="A44:XFD44"/>
    </sheetView>
  </sheetViews>
  <sheetFormatPr baseColWidth="10" defaultRowHeight="15" x14ac:dyDescent="0.3"/>
  <cols>
    <col min="1" max="1" width="13" style="1" customWidth="1"/>
    <col min="2" max="36" width="3.42578125" style="1" customWidth="1"/>
    <col min="37" max="169" width="11.42578125" style="4"/>
    <col min="170" max="16384" width="11.42578125" style="1"/>
  </cols>
  <sheetData>
    <row r="1" spans="1:38" s="4" customFormat="1" ht="15.75" thickBot="1" x14ac:dyDescent="0.35">
      <c r="A1" s="3" t="s">
        <v>186</v>
      </c>
    </row>
    <row r="2" spans="1:38" ht="15.75" customHeight="1" thickBot="1" x14ac:dyDescent="0.35">
      <c r="A2" s="2" t="s">
        <v>72</v>
      </c>
      <c r="B2" s="251"/>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3"/>
    </row>
    <row r="3" spans="1:38" ht="13.5" customHeight="1" thickBot="1" x14ac:dyDescent="0.35">
      <c r="A3" s="222" t="s">
        <v>107</v>
      </c>
      <c r="B3" s="225"/>
      <c r="C3" s="226"/>
      <c r="D3" s="226"/>
      <c r="E3" s="226"/>
      <c r="F3" s="226"/>
      <c r="G3" s="226"/>
      <c r="H3" s="226"/>
      <c r="I3" s="226"/>
      <c r="J3" s="226"/>
      <c r="K3" s="226"/>
      <c r="L3" s="226"/>
      <c r="M3" s="226"/>
      <c r="N3" s="226"/>
      <c r="O3" s="226"/>
      <c r="P3" s="226"/>
      <c r="Q3" s="226"/>
      <c r="R3" s="226"/>
      <c r="S3" s="226"/>
      <c r="T3" s="226"/>
      <c r="U3" s="226"/>
      <c r="V3" s="226"/>
      <c r="W3" s="226"/>
      <c r="X3" s="226"/>
      <c r="Y3" s="227"/>
      <c r="Z3" s="228" t="s">
        <v>199</v>
      </c>
      <c r="AA3" s="229"/>
      <c r="AB3" s="229"/>
      <c r="AC3" s="229"/>
      <c r="AD3" s="229"/>
      <c r="AE3" s="229"/>
      <c r="AF3" s="229"/>
      <c r="AG3" s="230"/>
      <c r="AH3" s="231"/>
      <c r="AI3" s="232"/>
      <c r="AJ3" s="233"/>
    </row>
    <row r="4" spans="1:38" ht="13.5" customHeight="1" x14ac:dyDescent="0.3">
      <c r="A4" s="223"/>
      <c r="B4" s="234" t="s">
        <v>90</v>
      </c>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6"/>
    </row>
    <row r="5" spans="1:38" ht="13.5" customHeight="1" x14ac:dyDescent="0.3">
      <c r="A5" s="223"/>
      <c r="B5" s="237"/>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9"/>
    </row>
    <row r="6" spans="1:38" ht="13.5" customHeight="1" x14ac:dyDescent="0.3">
      <c r="A6" s="223"/>
      <c r="B6" s="237"/>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9"/>
      <c r="AL6" s="5"/>
    </row>
    <row r="7" spans="1:38" ht="13.5" customHeight="1" x14ac:dyDescent="0.3">
      <c r="A7" s="223"/>
      <c r="B7" s="237"/>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9"/>
    </row>
    <row r="8" spans="1:38" ht="84" customHeight="1" thickBot="1" x14ac:dyDescent="0.35">
      <c r="A8" s="223"/>
      <c r="B8" s="240"/>
      <c r="C8" s="241"/>
      <c r="D8" s="241"/>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2"/>
    </row>
    <row r="9" spans="1:38" ht="13.5" customHeight="1" thickBot="1" x14ac:dyDescent="0.35">
      <c r="A9" s="222" t="s">
        <v>106</v>
      </c>
      <c r="B9" s="225"/>
      <c r="C9" s="226"/>
      <c r="D9" s="226"/>
      <c r="E9" s="226"/>
      <c r="F9" s="226"/>
      <c r="G9" s="226"/>
      <c r="H9" s="226"/>
      <c r="I9" s="226"/>
      <c r="J9" s="226"/>
      <c r="K9" s="226"/>
      <c r="L9" s="226"/>
      <c r="M9" s="226"/>
      <c r="N9" s="226"/>
      <c r="O9" s="226"/>
      <c r="P9" s="226"/>
      <c r="Q9" s="226"/>
      <c r="R9" s="226"/>
      <c r="S9" s="226"/>
      <c r="T9" s="226"/>
      <c r="U9" s="227"/>
      <c r="V9" s="228" t="s">
        <v>200</v>
      </c>
      <c r="W9" s="229"/>
      <c r="X9" s="229"/>
      <c r="Y9" s="230"/>
      <c r="Z9" s="231"/>
      <c r="AA9" s="232"/>
      <c r="AB9" s="232"/>
      <c r="AC9" s="232"/>
      <c r="AD9" s="232"/>
      <c r="AE9" s="232"/>
      <c r="AF9" s="232"/>
      <c r="AG9" s="232"/>
      <c r="AH9" s="232"/>
      <c r="AI9" s="232"/>
      <c r="AJ9" s="233"/>
    </row>
    <row r="10" spans="1:38" ht="13.5" customHeight="1" x14ac:dyDescent="0.3">
      <c r="A10" s="223"/>
      <c r="B10" s="234" t="s">
        <v>195</v>
      </c>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6"/>
    </row>
    <row r="11" spans="1:38" ht="13.5" customHeight="1" x14ac:dyDescent="0.3">
      <c r="A11" s="223"/>
      <c r="B11" s="237"/>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c r="AB11" s="238"/>
      <c r="AC11" s="238"/>
      <c r="AD11" s="238"/>
      <c r="AE11" s="238"/>
      <c r="AF11" s="238"/>
      <c r="AG11" s="238"/>
      <c r="AH11" s="238"/>
      <c r="AI11" s="238"/>
      <c r="AJ11" s="239"/>
    </row>
    <row r="12" spans="1:38" ht="13.5" customHeight="1" x14ac:dyDescent="0.3">
      <c r="A12" s="223"/>
      <c r="B12" s="237"/>
      <c r="C12" s="238"/>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9"/>
    </row>
    <row r="13" spans="1:38" ht="13.5" customHeight="1" x14ac:dyDescent="0.3">
      <c r="A13" s="223"/>
      <c r="B13" s="237"/>
      <c r="C13" s="238"/>
      <c r="D13" s="238"/>
      <c r="E13" s="238"/>
      <c r="F13" s="238"/>
      <c r="G13" s="238"/>
      <c r="H13" s="238"/>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9"/>
    </row>
    <row r="14" spans="1:38" ht="13.5" customHeight="1" x14ac:dyDescent="0.3">
      <c r="A14" s="223"/>
      <c r="B14" s="237"/>
      <c r="C14" s="238"/>
      <c r="D14" s="238"/>
      <c r="E14" s="238"/>
      <c r="F14" s="238"/>
      <c r="G14" s="238"/>
      <c r="H14" s="238"/>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39"/>
    </row>
    <row r="15" spans="1:38" ht="13.5" customHeight="1" x14ac:dyDescent="0.3">
      <c r="A15" s="223"/>
      <c r="B15" s="237"/>
      <c r="C15" s="238"/>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9"/>
    </row>
    <row r="16" spans="1:38" ht="101.25" customHeight="1" thickBot="1" x14ac:dyDescent="0.35">
      <c r="A16" s="224"/>
      <c r="B16" s="240"/>
      <c r="C16" s="241"/>
      <c r="D16" s="241"/>
      <c r="E16" s="241"/>
      <c r="F16" s="241"/>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2"/>
    </row>
    <row r="17" spans="1:36" ht="13.5" customHeight="1" thickBot="1" x14ac:dyDescent="0.35">
      <c r="A17" s="222" t="s">
        <v>105</v>
      </c>
      <c r="B17" s="225"/>
      <c r="C17" s="226"/>
      <c r="D17" s="226"/>
      <c r="E17" s="226"/>
      <c r="F17" s="226"/>
      <c r="G17" s="226"/>
      <c r="H17" s="226"/>
      <c r="I17" s="226"/>
      <c r="J17" s="226"/>
      <c r="K17" s="226"/>
      <c r="L17" s="226"/>
      <c r="M17" s="226"/>
      <c r="N17" s="226"/>
      <c r="O17" s="226"/>
      <c r="P17" s="226"/>
      <c r="Q17" s="227"/>
      <c r="R17" s="228" t="s">
        <v>201</v>
      </c>
      <c r="S17" s="229"/>
      <c r="T17" s="229"/>
      <c r="U17" s="230"/>
      <c r="V17" s="231"/>
      <c r="W17" s="232"/>
      <c r="X17" s="232"/>
      <c r="Y17" s="232"/>
      <c r="Z17" s="232"/>
      <c r="AA17" s="232"/>
      <c r="AB17" s="232"/>
      <c r="AC17" s="232"/>
      <c r="AD17" s="232"/>
      <c r="AE17" s="232"/>
      <c r="AF17" s="232"/>
      <c r="AG17" s="232"/>
      <c r="AH17" s="232"/>
      <c r="AI17" s="232"/>
      <c r="AJ17" s="233"/>
    </row>
    <row r="18" spans="1:36" ht="13.5" customHeight="1" x14ac:dyDescent="0.3">
      <c r="A18" s="223"/>
      <c r="B18" s="234" t="s">
        <v>196</v>
      </c>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6"/>
    </row>
    <row r="19" spans="1:36" ht="13.5" customHeight="1" x14ac:dyDescent="0.3">
      <c r="A19" s="223"/>
      <c r="B19" s="237"/>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9"/>
    </row>
    <row r="20" spans="1:36" ht="13.5" customHeight="1" x14ac:dyDescent="0.3">
      <c r="A20" s="223"/>
      <c r="B20" s="237"/>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9"/>
    </row>
    <row r="21" spans="1:36" ht="13.5" customHeight="1" x14ac:dyDescent="0.3">
      <c r="A21" s="223"/>
      <c r="B21" s="237"/>
      <c r="C21" s="238"/>
      <c r="D21" s="238"/>
      <c r="E21" s="238"/>
      <c r="F21" s="238"/>
      <c r="G21" s="238"/>
      <c r="H21" s="238"/>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9"/>
    </row>
    <row r="22" spans="1:36" ht="13.5" customHeight="1" x14ac:dyDescent="0.3">
      <c r="A22" s="223"/>
      <c r="B22" s="237"/>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9"/>
    </row>
    <row r="23" spans="1:36" ht="13.5" customHeight="1" x14ac:dyDescent="0.3">
      <c r="A23" s="223"/>
      <c r="B23" s="237"/>
      <c r="C23" s="238"/>
      <c r="D23" s="238"/>
      <c r="E23" s="238"/>
      <c r="F23" s="238"/>
      <c r="G23" s="238"/>
      <c r="H23" s="238"/>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9"/>
    </row>
    <row r="24" spans="1:36" ht="13.5" customHeight="1" x14ac:dyDescent="0.3">
      <c r="A24" s="223"/>
      <c r="B24" s="237"/>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9"/>
    </row>
    <row r="25" spans="1:36" ht="13.5" customHeight="1" x14ac:dyDescent="0.3">
      <c r="A25" s="223"/>
      <c r="B25" s="237"/>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9"/>
    </row>
    <row r="26" spans="1:36" ht="118.5" customHeight="1" thickBot="1" x14ac:dyDescent="0.35">
      <c r="A26" s="223"/>
      <c r="B26" s="237"/>
      <c r="C26" s="238"/>
      <c r="D26" s="238"/>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9"/>
    </row>
    <row r="27" spans="1:36" ht="13.5" customHeight="1" thickBot="1" x14ac:dyDescent="0.35">
      <c r="A27" s="222" t="s">
        <v>104</v>
      </c>
      <c r="B27" s="225"/>
      <c r="C27" s="226"/>
      <c r="D27" s="226"/>
      <c r="E27" s="226"/>
      <c r="F27" s="226"/>
      <c r="G27" s="226"/>
      <c r="H27" s="226"/>
      <c r="I27" s="226"/>
      <c r="J27" s="226"/>
      <c r="K27" s="226"/>
      <c r="L27" s="226"/>
      <c r="M27" s="227"/>
      <c r="N27" s="228" t="s">
        <v>202</v>
      </c>
      <c r="O27" s="229"/>
      <c r="P27" s="229"/>
      <c r="Q27" s="230"/>
      <c r="R27" s="231"/>
      <c r="S27" s="232"/>
      <c r="T27" s="232"/>
      <c r="U27" s="232"/>
      <c r="V27" s="232"/>
      <c r="W27" s="232"/>
      <c r="X27" s="232"/>
      <c r="Y27" s="232"/>
      <c r="Z27" s="232"/>
      <c r="AA27" s="232"/>
      <c r="AB27" s="232"/>
      <c r="AC27" s="232"/>
      <c r="AD27" s="232"/>
      <c r="AE27" s="232"/>
      <c r="AF27" s="232"/>
      <c r="AG27" s="232"/>
      <c r="AH27" s="232"/>
      <c r="AI27" s="232"/>
      <c r="AJ27" s="233"/>
    </row>
    <row r="28" spans="1:36" ht="13.5" customHeight="1" x14ac:dyDescent="0.3">
      <c r="A28" s="223"/>
      <c r="B28" s="234" t="s">
        <v>91</v>
      </c>
      <c r="C28" s="235"/>
      <c r="D28" s="235"/>
      <c r="E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6"/>
    </row>
    <row r="29" spans="1:36" ht="13.5" customHeight="1" x14ac:dyDescent="0.3">
      <c r="A29" s="223"/>
      <c r="B29" s="237"/>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9"/>
    </row>
    <row r="30" spans="1:36" ht="13.5" customHeight="1" x14ac:dyDescent="0.3">
      <c r="A30" s="223"/>
      <c r="B30" s="237"/>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9"/>
    </row>
    <row r="31" spans="1:36" ht="13.5" customHeight="1" x14ac:dyDescent="0.3">
      <c r="A31" s="223"/>
      <c r="B31" s="237"/>
      <c r="C31" s="238"/>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9"/>
    </row>
    <row r="32" spans="1:36" ht="13.5" customHeight="1" x14ac:dyDescent="0.3">
      <c r="A32" s="223"/>
      <c r="B32" s="237"/>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9"/>
    </row>
    <row r="33" spans="1:44" ht="13.5" customHeight="1" x14ac:dyDescent="0.3">
      <c r="A33" s="223"/>
      <c r="B33" s="237"/>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9"/>
    </row>
    <row r="34" spans="1:44" ht="13.5" customHeight="1" x14ac:dyDescent="0.3">
      <c r="A34" s="223"/>
      <c r="B34" s="237"/>
      <c r="C34" s="238"/>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9"/>
    </row>
    <row r="35" spans="1:44" ht="147.75" customHeight="1" thickBot="1" x14ac:dyDescent="0.35">
      <c r="A35" s="224"/>
      <c r="B35" s="240"/>
      <c r="C35" s="241"/>
      <c r="D35" s="241"/>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2"/>
      <c r="AL35" s="16"/>
      <c r="AM35" s="16"/>
      <c r="AN35" s="16"/>
      <c r="AO35" s="16"/>
      <c r="AP35" s="16"/>
      <c r="AQ35" s="16"/>
      <c r="AR35" s="16"/>
    </row>
    <row r="36" spans="1:44" ht="13.5" customHeight="1" thickBot="1" x14ac:dyDescent="0.35">
      <c r="A36" s="222" t="s">
        <v>103</v>
      </c>
      <c r="B36" s="243"/>
      <c r="C36" s="244"/>
      <c r="D36" s="244"/>
      <c r="E36" s="244"/>
      <c r="F36" s="244"/>
      <c r="G36" s="244"/>
      <c r="H36" s="244"/>
      <c r="I36" s="245"/>
      <c r="J36" s="228" t="s">
        <v>203</v>
      </c>
      <c r="K36" s="229"/>
      <c r="L36" s="229"/>
      <c r="M36" s="230"/>
      <c r="N36" s="231"/>
      <c r="O36" s="232"/>
      <c r="P36" s="232"/>
      <c r="Q36" s="232"/>
      <c r="R36" s="232"/>
      <c r="S36" s="232"/>
      <c r="T36" s="232"/>
      <c r="U36" s="232"/>
      <c r="V36" s="232"/>
      <c r="W36" s="232"/>
      <c r="X36" s="232"/>
      <c r="Y36" s="232"/>
      <c r="Z36" s="232"/>
      <c r="AA36" s="232"/>
      <c r="AB36" s="232"/>
      <c r="AC36" s="232"/>
      <c r="AD36" s="232"/>
      <c r="AE36" s="232"/>
      <c r="AF36" s="232"/>
      <c r="AG36" s="232"/>
      <c r="AH36" s="232"/>
      <c r="AI36" s="232"/>
      <c r="AJ36" s="233"/>
      <c r="AM36" s="16"/>
    </row>
    <row r="37" spans="1:44" ht="13.5" customHeight="1" x14ac:dyDescent="0.3">
      <c r="A37" s="223"/>
      <c r="B37" s="234" t="s">
        <v>92</v>
      </c>
      <c r="C37" s="235"/>
      <c r="D37" s="235"/>
      <c r="E37" s="235"/>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c r="AJ37" s="236"/>
    </row>
    <row r="38" spans="1:44" ht="13.5" customHeight="1" x14ac:dyDescent="0.3">
      <c r="A38" s="223"/>
      <c r="B38" s="237"/>
      <c r="C38" s="238"/>
      <c r="D38" s="238"/>
      <c r="E38" s="238"/>
      <c r="F38" s="238"/>
      <c r="G38" s="238"/>
      <c r="H38" s="238"/>
      <c r="I38" s="238"/>
      <c r="J38" s="23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9"/>
    </row>
    <row r="39" spans="1:44" ht="51" customHeight="1" thickBot="1" x14ac:dyDescent="0.35">
      <c r="A39" s="223"/>
      <c r="B39" s="240"/>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2"/>
    </row>
    <row r="40" spans="1:44" ht="13.5" customHeight="1" thickBot="1" x14ac:dyDescent="0.35">
      <c r="A40" s="222" t="s">
        <v>102</v>
      </c>
      <c r="B40" s="229">
        <v>173</v>
      </c>
      <c r="C40" s="229"/>
      <c r="D40" s="229"/>
      <c r="E40" s="229"/>
      <c r="F40" s="229"/>
      <c r="G40" s="229"/>
      <c r="H40" s="229"/>
      <c r="I40" s="246"/>
      <c r="J40" s="247"/>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9"/>
      <c r="AN40" s="5"/>
    </row>
    <row r="41" spans="1:44" ht="13.5" customHeight="1" x14ac:dyDescent="0.3">
      <c r="A41" s="223"/>
      <c r="B41" s="234" t="s">
        <v>73</v>
      </c>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6"/>
    </row>
    <row r="42" spans="1:44" x14ac:dyDescent="0.3">
      <c r="A42" s="223"/>
      <c r="B42" s="237"/>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8"/>
      <c r="AJ42" s="239"/>
    </row>
    <row r="43" spans="1:44" ht="11.25" customHeight="1" thickBot="1" x14ac:dyDescent="0.35">
      <c r="A43" s="224"/>
      <c r="B43" s="240"/>
      <c r="C43" s="241"/>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1"/>
      <c r="AH43" s="241"/>
      <c r="AI43" s="241"/>
      <c r="AJ43" s="242"/>
    </row>
    <row r="44" spans="1:44" s="4" customFormat="1" ht="52.5" customHeight="1" x14ac:dyDescent="0.3">
      <c r="A44" s="250" t="s">
        <v>204</v>
      </c>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L44" s="5"/>
    </row>
    <row r="45" spans="1:44" s="4" customFormat="1" x14ac:dyDescent="0.3">
      <c r="A45" s="221" t="s">
        <v>187</v>
      </c>
      <c r="B45" s="221"/>
      <c r="C45" s="221"/>
      <c r="D45" s="221"/>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L45" s="5"/>
    </row>
    <row r="46" spans="1:44" s="4" customFormat="1" x14ac:dyDescent="0.3">
      <c r="A46" s="22" t="s">
        <v>188</v>
      </c>
      <c r="AL46" s="5"/>
    </row>
    <row r="47" spans="1:44" s="4" customFormat="1" x14ac:dyDescent="0.3">
      <c r="A47" s="26" t="s">
        <v>205</v>
      </c>
      <c r="B47" s="17"/>
      <c r="C47" s="17"/>
      <c r="D47" s="17"/>
      <c r="AL47" s="5"/>
    </row>
    <row r="48" spans="1:44" s="4" customFormat="1" x14ac:dyDescent="0.3"/>
    <row r="49" s="4" customFormat="1" x14ac:dyDescent="0.3"/>
    <row r="50" s="4" customFormat="1" x14ac:dyDescent="0.3"/>
    <row r="51" s="4" customFormat="1" x14ac:dyDescent="0.3"/>
    <row r="52" s="4" customFormat="1" x14ac:dyDescent="0.3"/>
    <row r="53" s="4" customFormat="1" x14ac:dyDescent="0.3"/>
    <row r="54" s="4" customFormat="1" x14ac:dyDescent="0.3"/>
    <row r="55" s="4" customFormat="1" x14ac:dyDescent="0.3"/>
    <row r="56" s="4" customFormat="1" x14ac:dyDescent="0.3"/>
    <row r="57" s="4" customFormat="1" x14ac:dyDescent="0.3"/>
    <row r="58" s="4" customFormat="1" x14ac:dyDescent="0.3"/>
    <row r="59" s="4" customFormat="1" x14ac:dyDescent="0.3"/>
    <row r="60" s="4" customFormat="1" x14ac:dyDescent="0.3"/>
    <row r="61" s="4" customFormat="1" x14ac:dyDescent="0.3"/>
    <row r="62" s="4" customFormat="1" x14ac:dyDescent="0.3"/>
    <row r="63" s="4" customFormat="1" x14ac:dyDescent="0.3"/>
    <row r="64" s="4" customFormat="1" x14ac:dyDescent="0.3"/>
    <row r="65" s="4" customFormat="1" x14ac:dyDescent="0.3"/>
    <row r="66" s="4" customFormat="1" x14ac:dyDescent="0.3"/>
    <row r="67" s="4" customFormat="1" x14ac:dyDescent="0.3"/>
    <row r="68" s="4" customFormat="1" x14ac:dyDescent="0.3"/>
    <row r="69" s="4" customFormat="1" x14ac:dyDescent="0.3"/>
    <row r="70" s="4" customFormat="1" x14ac:dyDescent="0.3"/>
    <row r="71" s="4" customFormat="1" x14ac:dyDescent="0.3"/>
    <row r="72" s="4" customFormat="1" x14ac:dyDescent="0.3"/>
    <row r="73" s="4" customFormat="1" x14ac:dyDescent="0.3"/>
    <row r="74" s="4" customFormat="1" x14ac:dyDescent="0.3"/>
    <row r="75" s="4" customFormat="1" x14ac:dyDescent="0.3"/>
    <row r="76" s="4" customFormat="1" x14ac:dyDescent="0.3"/>
    <row r="77" s="4" customFormat="1" x14ac:dyDescent="0.3"/>
    <row r="78" s="4" customFormat="1" x14ac:dyDescent="0.3"/>
    <row r="79" s="4" customFormat="1" x14ac:dyDescent="0.3"/>
    <row r="80" s="4" customFormat="1" x14ac:dyDescent="0.3"/>
    <row r="81" s="4" customFormat="1" x14ac:dyDescent="0.3"/>
    <row r="82" s="4" customFormat="1" x14ac:dyDescent="0.3"/>
    <row r="83" s="4" customFormat="1" x14ac:dyDescent="0.3"/>
    <row r="84" s="4" customFormat="1" x14ac:dyDescent="0.3"/>
    <row r="85" s="4" customFormat="1" x14ac:dyDescent="0.3"/>
    <row r="86" s="4" customFormat="1" x14ac:dyDescent="0.3"/>
    <row r="87" s="4" customFormat="1" x14ac:dyDescent="0.3"/>
    <row r="88" s="4" customFormat="1" x14ac:dyDescent="0.3"/>
    <row r="89" s="4" customFormat="1" x14ac:dyDescent="0.3"/>
    <row r="90" s="4" customFormat="1" x14ac:dyDescent="0.3"/>
    <row r="91" s="4" customFormat="1" x14ac:dyDescent="0.3"/>
    <row r="92" s="4" customFormat="1" x14ac:dyDescent="0.3"/>
    <row r="93" s="4" customFormat="1" x14ac:dyDescent="0.3"/>
    <row r="94" s="4" customFormat="1" x14ac:dyDescent="0.3"/>
    <row r="95" s="4" customFormat="1" x14ac:dyDescent="0.3"/>
    <row r="96" s="4" customFormat="1" x14ac:dyDescent="0.3"/>
    <row r="97" s="4" customFormat="1" x14ac:dyDescent="0.3"/>
    <row r="98" s="4" customFormat="1" x14ac:dyDescent="0.3"/>
    <row r="99" s="4" customFormat="1" x14ac:dyDescent="0.3"/>
    <row r="100" s="4" customFormat="1" x14ac:dyDescent="0.3"/>
    <row r="101" s="4" customFormat="1" x14ac:dyDescent="0.3"/>
    <row r="102" s="4" customFormat="1" x14ac:dyDescent="0.3"/>
    <row r="103" s="4" customFormat="1" x14ac:dyDescent="0.3"/>
    <row r="104" s="4" customFormat="1" x14ac:dyDescent="0.3"/>
    <row r="105" s="4" customFormat="1" x14ac:dyDescent="0.3"/>
    <row r="106" s="4" customFormat="1" x14ac:dyDescent="0.3"/>
    <row r="107" s="4" customFormat="1" x14ac:dyDescent="0.3"/>
    <row r="108" s="4" customFormat="1" x14ac:dyDescent="0.3"/>
    <row r="109" s="4" customFormat="1" x14ac:dyDescent="0.3"/>
    <row r="110" s="4" customFormat="1" x14ac:dyDescent="0.3"/>
    <row r="111" s="4" customFormat="1" x14ac:dyDescent="0.3"/>
    <row r="112" s="4" customFormat="1" x14ac:dyDescent="0.3"/>
    <row r="113" s="4" customFormat="1" x14ac:dyDescent="0.3"/>
    <row r="114" s="4" customFormat="1" x14ac:dyDescent="0.3"/>
    <row r="115" s="4" customFormat="1" x14ac:dyDescent="0.3"/>
    <row r="116" s="4" customFormat="1" x14ac:dyDescent="0.3"/>
    <row r="117" s="4" customFormat="1" x14ac:dyDescent="0.3"/>
    <row r="118" s="4" customFormat="1" x14ac:dyDescent="0.3"/>
    <row r="119" s="4" customFormat="1" x14ac:dyDescent="0.3"/>
    <row r="120" s="4" customFormat="1" x14ac:dyDescent="0.3"/>
    <row r="121" s="4" customFormat="1" x14ac:dyDescent="0.3"/>
    <row r="122" s="4" customFormat="1" x14ac:dyDescent="0.3"/>
    <row r="123" s="4" customFormat="1" x14ac:dyDescent="0.3"/>
    <row r="124" s="4" customFormat="1" x14ac:dyDescent="0.3"/>
    <row r="125" s="4" customFormat="1" x14ac:dyDescent="0.3"/>
    <row r="126" s="4" customFormat="1" x14ac:dyDescent="0.3"/>
    <row r="127" s="4" customFormat="1" x14ac:dyDescent="0.3"/>
    <row r="128" s="4" customFormat="1" x14ac:dyDescent="0.3"/>
    <row r="129" s="4" customFormat="1" x14ac:dyDescent="0.3"/>
    <row r="130" s="4" customFormat="1" x14ac:dyDescent="0.3"/>
    <row r="131" s="4" customFormat="1" x14ac:dyDescent="0.3"/>
    <row r="132" s="4" customFormat="1" x14ac:dyDescent="0.3"/>
    <row r="133" s="4" customFormat="1" x14ac:dyDescent="0.3"/>
    <row r="134" s="4" customFormat="1" x14ac:dyDescent="0.3"/>
    <row r="135" s="4" customFormat="1" x14ac:dyDescent="0.3"/>
    <row r="136" s="4" customFormat="1" x14ac:dyDescent="0.3"/>
    <row r="137" s="4" customFormat="1" x14ac:dyDescent="0.3"/>
    <row r="138" s="4" customFormat="1" x14ac:dyDescent="0.3"/>
    <row r="139" s="4" customFormat="1" x14ac:dyDescent="0.3"/>
    <row r="140" s="4" customFormat="1" x14ac:dyDescent="0.3"/>
    <row r="141" s="4" customFormat="1" x14ac:dyDescent="0.3"/>
    <row r="142" s="4" customFormat="1" x14ac:dyDescent="0.3"/>
    <row r="143" s="4" customFormat="1" x14ac:dyDescent="0.3"/>
    <row r="144" s="4" customFormat="1" x14ac:dyDescent="0.3"/>
    <row r="145" s="4" customFormat="1" x14ac:dyDescent="0.3"/>
    <row r="146" s="4" customFormat="1" x14ac:dyDescent="0.3"/>
    <row r="147" s="4" customFormat="1" x14ac:dyDescent="0.3"/>
    <row r="148" s="4" customFormat="1" x14ac:dyDescent="0.3"/>
    <row r="149" s="4" customFormat="1" x14ac:dyDescent="0.3"/>
    <row r="150" s="4" customFormat="1" x14ac:dyDescent="0.3"/>
    <row r="151" s="4" customFormat="1" x14ac:dyDescent="0.3"/>
    <row r="152" s="4" customFormat="1" x14ac:dyDescent="0.3"/>
    <row r="153" s="4" customFormat="1" x14ac:dyDescent="0.3"/>
  </sheetData>
  <mergeCells count="32">
    <mergeCell ref="B2:AJ2"/>
    <mergeCell ref="A3:A8"/>
    <mergeCell ref="B3:Y3"/>
    <mergeCell ref="Z3:AG3"/>
    <mergeCell ref="AH3:AJ3"/>
    <mergeCell ref="B4:AJ8"/>
    <mergeCell ref="A17:A26"/>
    <mergeCell ref="B17:Q17"/>
    <mergeCell ref="R17:U17"/>
    <mergeCell ref="V17:AJ17"/>
    <mergeCell ref="B18:AJ26"/>
    <mergeCell ref="A9:A16"/>
    <mergeCell ref="B9:U9"/>
    <mergeCell ref="V9:Y9"/>
    <mergeCell ref="Z9:AJ9"/>
    <mergeCell ref="B10:AJ16"/>
    <mergeCell ref="A45:AJ45"/>
    <mergeCell ref="A27:A35"/>
    <mergeCell ref="B27:M27"/>
    <mergeCell ref="N27:Q27"/>
    <mergeCell ref="R27:AJ27"/>
    <mergeCell ref="B28:AJ35"/>
    <mergeCell ref="A36:A39"/>
    <mergeCell ref="B36:I36"/>
    <mergeCell ref="J36:M36"/>
    <mergeCell ref="N36:AJ36"/>
    <mergeCell ref="B37:AJ39"/>
    <mergeCell ref="A40:A43"/>
    <mergeCell ref="B40:I40"/>
    <mergeCell ref="J40:AJ40"/>
    <mergeCell ref="B41:AJ43"/>
    <mergeCell ref="A44:AJ44"/>
  </mergeCells>
  <conditionalFormatting sqref="BF3:BH3">
    <cfRule type="cellIs" dxfId="2" priority="1" stopIfTrue="1" operator="between">
      <formula>-1</formula>
      <formula>0.1</formula>
    </cfRule>
    <cfRule type="cellIs" dxfId="1" priority="2" stopIfTrue="1" operator="between">
      <formula>0.1</formula>
      <formula>0.15</formula>
    </cfRule>
    <cfRule type="cellIs" dxfId="0" priority="3" stopIfTrue="1" operator="between">
      <formula>0.15</formula>
      <formula>0.2</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dimension ref="A1:O42"/>
  <sheetViews>
    <sheetView zoomScale="130" zoomScaleNormal="130" workbookViewId="0">
      <selection activeCell="A13" sqref="A13"/>
    </sheetView>
  </sheetViews>
  <sheetFormatPr baseColWidth="10" defaultRowHeight="15" x14ac:dyDescent="0.3"/>
  <cols>
    <col min="1" max="1" width="8.5703125" style="6" customWidth="1"/>
    <col min="2" max="3" width="11.140625" style="6" customWidth="1"/>
    <col min="4" max="4" width="9" style="6" customWidth="1"/>
    <col min="5" max="5" width="10.85546875" style="6" customWidth="1"/>
    <col min="6" max="6" width="11.140625" style="6" customWidth="1"/>
    <col min="7" max="7" width="8" style="6" customWidth="1"/>
    <col min="8" max="9" width="8.42578125" style="6" customWidth="1"/>
    <col min="10" max="11" width="7.140625" style="6" customWidth="1"/>
    <col min="12" max="16384" width="11.42578125" style="6"/>
  </cols>
  <sheetData>
    <row r="1" spans="1:11" ht="22.5" customHeight="1" x14ac:dyDescent="0.3">
      <c r="A1" s="260" t="s">
        <v>190</v>
      </c>
      <c r="B1" s="260"/>
      <c r="C1" s="260"/>
      <c r="D1" s="260"/>
      <c r="E1" s="260"/>
      <c r="F1" s="260"/>
      <c r="G1" s="260"/>
      <c r="H1" s="260"/>
      <c r="I1" s="260"/>
      <c r="J1" s="206"/>
      <c r="K1" s="206"/>
    </row>
    <row r="2" spans="1:11" ht="31.5" customHeight="1" x14ac:dyDescent="0.3">
      <c r="A2" s="204"/>
      <c r="B2" s="263" t="s">
        <v>12</v>
      </c>
      <c r="C2" s="264"/>
      <c r="D2" s="265"/>
      <c r="E2" s="263" t="s">
        <v>13</v>
      </c>
      <c r="F2" s="264"/>
      <c r="G2" s="265"/>
      <c r="H2" s="263" t="s">
        <v>194</v>
      </c>
      <c r="I2" s="264"/>
      <c r="J2" s="42"/>
      <c r="K2" s="42"/>
    </row>
    <row r="3" spans="1:11" ht="15" customHeight="1" x14ac:dyDescent="0.3">
      <c r="A3" s="256" t="s">
        <v>0</v>
      </c>
      <c r="B3" s="256" t="s">
        <v>74</v>
      </c>
      <c r="C3" s="257" t="s">
        <v>9</v>
      </c>
      <c r="D3" s="257" t="s">
        <v>7</v>
      </c>
      <c r="E3" s="256" t="s">
        <v>74</v>
      </c>
      <c r="F3" s="257" t="s">
        <v>9</v>
      </c>
      <c r="G3" s="259" t="s">
        <v>7</v>
      </c>
      <c r="H3" s="262" t="s">
        <v>178</v>
      </c>
      <c r="I3" s="266" t="s">
        <v>179</v>
      </c>
      <c r="J3" s="42"/>
      <c r="K3" s="42"/>
    </row>
    <row r="4" spans="1:11" x14ac:dyDescent="0.3">
      <c r="A4" s="256"/>
      <c r="B4" s="256"/>
      <c r="C4" s="257"/>
      <c r="D4" s="257"/>
      <c r="E4" s="256"/>
      <c r="F4" s="257"/>
      <c r="G4" s="259"/>
      <c r="H4" s="262"/>
      <c r="I4" s="266"/>
      <c r="J4" s="42"/>
      <c r="K4" s="42"/>
    </row>
    <row r="5" spans="1:11" x14ac:dyDescent="0.3">
      <c r="A5" s="51" t="s">
        <v>21</v>
      </c>
      <c r="B5" s="80">
        <v>49.2</v>
      </c>
      <c r="C5" s="212">
        <v>253.5</v>
      </c>
      <c r="D5" s="212">
        <v>53.3</v>
      </c>
      <c r="E5" s="80">
        <v>50.8</v>
      </c>
      <c r="F5" s="212">
        <v>246.6</v>
      </c>
      <c r="G5" s="213">
        <v>46.4</v>
      </c>
      <c r="H5" s="207">
        <f>F5-C5</f>
        <v>-6.9000000000000057</v>
      </c>
      <c r="I5" s="209" t="s">
        <v>180</v>
      </c>
      <c r="J5" s="42"/>
      <c r="K5" s="42"/>
    </row>
    <row r="6" spans="1:11" x14ac:dyDescent="0.3">
      <c r="A6" s="51" t="s">
        <v>22</v>
      </c>
      <c r="B6" s="80">
        <v>49.7</v>
      </c>
      <c r="C6" s="212">
        <v>252.3</v>
      </c>
      <c r="D6" s="212">
        <v>53.2</v>
      </c>
      <c r="E6" s="80">
        <v>50.3</v>
      </c>
      <c r="F6" s="212">
        <v>248.3</v>
      </c>
      <c r="G6" s="213">
        <v>46.8</v>
      </c>
      <c r="H6" s="207">
        <f t="shared" ref="H6:H8" si="0">F6-C6</f>
        <v>-4</v>
      </c>
      <c r="I6" s="209" t="s">
        <v>180</v>
      </c>
      <c r="J6" s="42"/>
      <c r="K6" s="42"/>
    </row>
    <row r="7" spans="1:11" x14ac:dyDescent="0.3">
      <c r="A7" s="51" t="s">
        <v>23</v>
      </c>
      <c r="B7" s="80">
        <v>50</v>
      </c>
      <c r="C7" s="214">
        <v>238.1</v>
      </c>
      <c r="D7" s="212">
        <v>49.8</v>
      </c>
      <c r="E7" s="80">
        <v>50</v>
      </c>
      <c r="F7" s="214">
        <v>237.4</v>
      </c>
      <c r="G7" s="213">
        <v>48</v>
      </c>
      <c r="H7" s="207">
        <f t="shared" si="0"/>
        <v>-0.69999999999998863</v>
      </c>
      <c r="I7" s="209" t="s">
        <v>182</v>
      </c>
      <c r="J7" s="42"/>
      <c r="K7" s="42"/>
    </row>
    <row r="8" spans="1:11" x14ac:dyDescent="0.3">
      <c r="A8" s="61">
        <v>2024</v>
      </c>
      <c r="B8" s="211">
        <v>50.3</v>
      </c>
      <c r="C8" s="215">
        <v>230.85</v>
      </c>
      <c r="D8" s="216">
        <v>49.5</v>
      </c>
      <c r="E8" s="211">
        <v>49.7</v>
      </c>
      <c r="F8" s="215">
        <v>233.26612597806101</v>
      </c>
      <c r="G8" s="217">
        <v>45.9</v>
      </c>
      <c r="H8" s="208">
        <f t="shared" si="0"/>
        <v>2.416125978061018</v>
      </c>
      <c r="I8" s="210" t="s">
        <v>181</v>
      </c>
      <c r="J8" s="42"/>
      <c r="K8" s="42"/>
    </row>
    <row r="9" spans="1:11" ht="57" customHeight="1" x14ac:dyDescent="0.3">
      <c r="A9" s="261" t="s">
        <v>183</v>
      </c>
      <c r="B9" s="261"/>
      <c r="C9" s="261"/>
      <c r="D9" s="261"/>
      <c r="E9" s="261"/>
      <c r="F9" s="261"/>
      <c r="G9" s="261"/>
      <c r="H9" s="261"/>
      <c r="I9" s="261"/>
      <c r="J9" s="205"/>
      <c r="K9" s="205"/>
    </row>
    <row r="10" spans="1:11" x14ac:dyDescent="0.3">
      <c r="A10" s="78" t="s">
        <v>189</v>
      </c>
      <c r="B10" s="17"/>
      <c r="C10" s="17"/>
      <c r="D10" s="17"/>
      <c r="E10" s="17"/>
      <c r="F10" s="17"/>
      <c r="G10" s="17"/>
      <c r="H10" s="17"/>
      <c r="I10" s="17"/>
      <c r="J10" s="17"/>
    </row>
    <row r="11" spans="1:11" x14ac:dyDescent="0.3">
      <c r="A11" s="41" t="s">
        <v>160</v>
      </c>
    </row>
    <row r="12" spans="1:11" x14ac:dyDescent="0.3">
      <c r="A12" s="22" t="s">
        <v>159</v>
      </c>
      <c r="F12" s="79"/>
    </row>
    <row r="13" spans="1:11" x14ac:dyDescent="0.3">
      <c r="A13" s="26" t="s">
        <v>205</v>
      </c>
      <c r="B13" s="17"/>
      <c r="C13" s="17"/>
      <c r="D13" s="17"/>
      <c r="E13" s="42"/>
      <c r="F13" s="42"/>
      <c r="G13" s="42"/>
      <c r="H13" s="42"/>
      <c r="I13" s="42"/>
      <c r="J13" s="42"/>
      <c r="K13" s="42"/>
    </row>
    <row r="14" spans="1:11" x14ac:dyDescent="0.3">
      <c r="A14" s="45"/>
      <c r="B14" s="17"/>
      <c r="C14" s="17"/>
      <c r="D14" s="17"/>
      <c r="E14" s="17"/>
      <c r="F14" s="17"/>
      <c r="G14" s="46"/>
    </row>
    <row r="15" spans="1:11" ht="12.75" customHeight="1" x14ac:dyDescent="0.3">
      <c r="A15" s="47"/>
      <c r="B15" s="255" t="s">
        <v>0</v>
      </c>
      <c r="C15" s="256" t="s">
        <v>74</v>
      </c>
      <c r="D15" s="257" t="s">
        <v>9</v>
      </c>
      <c r="E15" s="257" t="s">
        <v>7</v>
      </c>
      <c r="F15" s="258" t="s">
        <v>10</v>
      </c>
      <c r="G15" s="258"/>
      <c r="H15" s="258"/>
      <c r="I15" s="258"/>
      <c r="J15" s="258"/>
      <c r="K15" s="258"/>
    </row>
    <row r="16" spans="1:11" ht="12.75" customHeight="1" x14ac:dyDescent="0.3">
      <c r="A16" s="47"/>
      <c r="B16" s="255"/>
      <c r="C16" s="256"/>
      <c r="D16" s="257"/>
      <c r="E16" s="257"/>
      <c r="F16" s="49" t="s">
        <v>11</v>
      </c>
      <c r="G16" s="49">
        <v>1</v>
      </c>
      <c r="H16" s="49">
        <v>2</v>
      </c>
      <c r="I16" s="49">
        <v>3</v>
      </c>
      <c r="J16" s="49">
        <v>4</v>
      </c>
      <c r="K16" s="49">
        <v>5</v>
      </c>
    </row>
    <row r="17" spans="1:12" x14ac:dyDescent="0.3">
      <c r="A17" s="50" t="s">
        <v>12</v>
      </c>
      <c r="B17" s="51" t="s">
        <v>21</v>
      </c>
      <c r="C17" s="52">
        <v>49.2</v>
      </c>
      <c r="D17" s="53">
        <v>253.5</v>
      </c>
      <c r="E17" s="53">
        <v>53.3</v>
      </c>
      <c r="F17" s="54">
        <v>2.5</v>
      </c>
      <c r="G17" s="55">
        <v>12.5</v>
      </c>
      <c r="H17" s="55">
        <v>27</v>
      </c>
      <c r="I17" s="55">
        <v>27.7</v>
      </c>
      <c r="J17" s="55">
        <v>18</v>
      </c>
      <c r="K17" s="55">
        <v>12.4</v>
      </c>
    </row>
    <row r="18" spans="1:12" x14ac:dyDescent="0.3">
      <c r="A18" s="50"/>
      <c r="B18" s="51" t="s">
        <v>22</v>
      </c>
      <c r="C18" s="52">
        <v>49.7</v>
      </c>
      <c r="D18" s="53">
        <v>252.3</v>
      </c>
      <c r="E18" s="53">
        <v>53.2</v>
      </c>
      <c r="F18" s="54">
        <v>3.1</v>
      </c>
      <c r="G18" s="55">
        <v>13.1</v>
      </c>
      <c r="H18" s="55">
        <v>24.6</v>
      </c>
      <c r="I18" s="55">
        <v>28.4</v>
      </c>
      <c r="J18" s="55">
        <v>19.899999999999999</v>
      </c>
      <c r="K18" s="55">
        <v>10.9</v>
      </c>
    </row>
    <row r="19" spans="1:12" x14ac:dyDescent="0.3">
      <c r="A19" s="56"/>
      <c r="B19" s="51" t="s">
        <v>23</v>
      </c>
      <c r="C19" s="52">
        <v>50</v>
      </c>
      <c r="D19" s="57">
        <v>238.1</v>
      </c>
      <c r="E19" s="53">
        <v>49.8</v>
      </c>
      <c r="F19" s="58">
        <v>6.2</v>
      </c>
      <c r="G19" s="59">
        <v>16.100000000000001</v>
      </c>
      <c r="H19" s="59">
        <v>28.6</v>
      </c>
      <c r="I19" s="55">
        <v>27.9</v>
      </c>
      <c r="J19" s="59">
        <v>15.4</v>
      </c>
      <c r="K19" s="59">
        <v>5.8</v>
      </c>
    </row>
    <row r="20" spans="1:12" x14ac:dyDescent="0.3">
      <c r="A20" s="60"/>
      <c r="B20" s="61">
        <v>2024</v>
      </c>
      <c r="C20" s="62">
        <v>50.3</v>
      </c>
      <c r="D20" s="63">
        <v>230.85</v>
      </c>
      <c r="E20" s="64">
        <v>49.5</v>
      </c>
      <c r="F20" s="65">
        <v>7.6988430000000001</v>
      </c>
      <c r="G20" s="65">
        <v>19.573260000000001</v>
      </c>
      <c r="H20" s="66">
        <v>30.486319999999999</v>
      </c>
      <c r="I20" s="65">
        <v>24.587340000000001</v>
      </c>
      <c r="J20" s="65">
        <v>13.04185</v>
      </c>
      <c r="K20" s="66">
        <v>4.6123940000000001</v>
      </c>
      <c r="L20" s="200"/>
    </row>
    <row r="21" spans="1:12" x14ac:dyDescent="0.3">
      <c r="A21" s="50" t="s">
        <v>13</v>
      </c>
      <c r="B21" s="51" t="s">
        <v>21</v>
      </c>
      <c r="C21" s="52">
        <v>50.8</v>
      </c>
      <c r="D21" s="53">
        <v>246.6</v>
      </c>
      <c r="E21" s="53">
        <v>46.4</v>
      </c>
      <c r="F21" s="67">
        <v>2</v>
      </c>
      <c r="G21" s="68">
        <v>13.1</v>
      </c>
      <c r="H21" s="68">
        <v>31.2</v>
      </c>
      <c r="I21" s="68">
        <v>30.2</v>
      </c>
      <c r="J21" s="68">
        <v>15.8</v>
      </c>
      <c r="K21" s="68">
        <v>7.7</v>
      </c>
    </row>
    <row r="22" spans="1:12" x14ac:dyDescent="0.3">
      <c r="A22" s="50"/>
      <c r="B22" s="51" t="s">
        <v>22</v>
      </c>
      <c r="C22" s="52">
        <v>50.3</v>
      </c>
      <c r="D22" s="53">
        <v>248.3</v>
      </c>
      <c r="E22" s="53">
        <v>46.8</v>
      </c>
      <c r="F22" s="54">
        <v>2.1</v>
      </c>
      <c r="G22" s="55">
        <v>12.4</v>
      </c>
      <c r="H22" s="55">
        <v>29.5</v>
      </c>
      <c r="I22" s="55">
        <v>30.6</v>
      </c>
      <c r="J22" s="55">
        <v>17.899999999999999</v>
      </c>
      <c r="K22" s="55">
        <v>7.5</v>
      </c>
    </row>
    <row r="23" spans="1:12" x14ac:dyDescent="0.3">
      <c r="A23" s="50"/>
      <c r="B23" s="51" t="s">
        <v>23</v>
      </c>
      <c r="C23" s="52">
        <v>50</v>
      </c>
      <c r="D23" s="57">
        <v>237.4</v>
      </c>
      <c r="E23" s="53">
        <v>48</v>
      </c>
      <c r="F23" s="58">
        <v>5.0999999999999996</v>
      </c>
      <c r="G23" s="59">
        <v>15.6</v>
      </c>
      <c r="H23" s="55">
        <v>29.8</v>
      </c>
      <c r="I23" s="55">
        <v>30.8</v>
      </c>
      <c r="J23" s="59">
        <v>13.9</v>
      </c>
      <c r="K23" s="59">
        <v>4.8</v>
      </c>
    </row>
    <row r="24" spans="1:12" x14ac:dyDescent="0.3">
      <c r="A24" s="60"/>
      <c r="B24" s="61">
        <v>2024</v>
      </c>
      <c r="C24" s="62">
        <v>49.7</v>
      </c>
      <c r="D24" s="63">
        <v>233.26612597806101</v>
      </c>
      <c r="E24" s="64">
        <v>45.9</v>
      </c>
      <c r="F24" s="66">
        <v>5.7446400000000004</v>
      </c>
      <c r="G24" s="66">
        <v>17.602679999999999</v>
      </c>
      <c r="H24" s="66">
        <v>31.436699999999998</v>
      </c>
      <c r="I24" s="66">
        <v>29.35435</v>
      </c>
      <c r="J24" s="65">
        <v>11.649459999999999</v>
      </c>
      <c r="K24" s="66">
        <v>4.2121690000000003</v>
      </c>
      <c r="L24" s="200"/>
    </row>
    <row r="25" spans="1:12" x14ac:dyDescent="0.3">
      <c r="A25" s="50" t="s">
        <v>20</v>
      </c>
      <c r="B25" s="51" t="s">
        <v>21</v>
      </c>
      <c r="C25" s="52">
        <v>31.3</v>
      </c>
      <c r="D25" s="53">
        <v>225.7</v>
      </c>
      <c r="E25" s="53">
        <v>41.6</v>
      </c>
      <c r="F25" s="67">
        <v>4.0999999999999996</v>
      </c>
      <c r="G25" s="68">
        <v>24.4</v>
      </c>
      <c r="H25" s="68">
        <v>37.9</v>
      </c>
      <c r="I25" s="68">
        <v>22.3</v>
      </c>
      <c r="J25" s="68">
        <v>9</v>
      </c>
      <c r="K25" s="68">
        <v>2.2999999999999998</v>
      </c>
    </row>
    <row r="26" spans="1:12" x14ac:dyDescent="0.3">
      <c r="A26" s="50"/>
      <c r="B26" s="51" t="s">
        <v>22</v>
      </c>
      <c r="C26" s="52">
        <v>21.1</v>
      </c>
      <c r="D26" s="57">
        <v>221.1</v>
      </c>
      <c r="E26" s="53">
        <v>41.9</v>
      </c>
      <c r="F26" s="58">
        <v>6.1</v>
      </c>
      <c r="G26" s="55">
        <v>26.8</v>
      </c>
      <c r="H26" s="55">
        <v>35</v>
      </c>
      <c r="I26" s="55">
        <v>22.5</v>
      </c>
      <c r="J26" s="55">
        <v>8.3000000000000007</v>
      </c>
      <c r="K26" s="55">
        <v>1.4</v>
      </c>
    </row>
    <row r="27" spans="1:12" x14ac:dyDescent="0.3">
      <c r="A27" s="50"/>
      <c r="B27" s="51" t="s">
        <v>23</v>
      </c>
      <c r="C27" s="52">
        <v>13.8</v>
      </c>
      <c r="D27" s="57">
        <v>207.2</v>
      </c>
      <c r="E27" s="53">
        <v>40.4</v>
      </c>
      <c r="F27" s="58">
        <v>14.4</v>
      </c>
      <c r="G27" s="55">
        <v>29.7</v>
      </c>
      <c r="H27" s="55">
        <v>34</v>
      </c>
      <c r="I27" s="59">
        <v>18.100000000000001</v>
      </c>
      <c r="J27" s="59">
        <v>3.2</v>
      </c>
      <c r="K27" s="55">
        <v>0.6</v>
      </c>
    </row>
    <row r="28" spans="1:12" x14ac:dyDescent="0.3">
      <c r="A28" s="60"/>
      <c r="B28" s="61">
        <v>2024</v>
      </c>
      <c r="C28" s="62">
        <v>8.3000000000000007</v>
      </c>
      <c r="D28" s="63">
        <v>199.23904143156301</v>
      </c>
      <c r="E28" s="64">
        <v>40.450000000000003</v>
      </c>
      <c r="F28" s="65">
        <v>17.572960999999999</v>
      </c>
      <c r="G28" s="66">
        <v>33.532829999999997</v>
      </c>
      <c r="H28" s="66">
        <v>32.171759999999999</v>
      </c>
      <c r="I28" s="66">
        <v>14.623889999999999</v>
      </c>
      <c r="J28" s="66">
        <v>2.098563</v>
      </c>
      <c r="K28" s="66">
        <v>0</v>
      </c>
    </row>
    <row r="29" spans="1:12" x14ac:dyDescent="0.3">
      <c r="A29" s="50" t="s">
        <v>173</v>
      </c>
      <c r="B29" s="51" t="s">
        <v>21</v>
      </c>
      <c r="C29" s="52">
        <v>68.7</v>
      </c>
      <c r="D29" s="53">
        <v>261.10000000000002</v>
      </c>
      <c r="E29" s="53">
        <v>49.6</v>
      </c>
      <c r="F29" s="67">
        <v>1.3</v>
      </c>
      <c r="G29" s="68">
        <v>7.5</v>
      </c>
      <c r="H29" s="68">
        <v>25.2</v>
      </c>
      <c r="I29" s="68">
        <v>32</v>
      </c>
      <c r="J29" s="68">
        <v>20.399999999999999</v>
      </c>
      <c r="K29" s="68">
        <v>13.5</v>
      </c>
    </row>
    <row r="30" spans="1:12" x14ac:dyDescent="0.3">
      <c r="A30" s="50"/>
      <c r="B30" s="51" t="s">
        <v>22</v>
      </c>
      <c r="C30" s="52">
        <v>78.900000000000006</v>
      </c>
      <c r="D30" s="53">
        <v>258.10000000000002</v>
      </c>
      <c r="E30" s="53">
        <v>49.3</v>
      </c>
      <c r="F30" s="54">
        <v>1.7</v>
      </c>
      <c r="G30" s="55">
        <v>9</v>
      </c>
      <c r="H30" s="55">
        <v>24.9</v>
      </c>
      <c r="I30" s="55">
        <v>31.4</v>
      </c>
      <c r="J30" s="55">
        <v>21.7</v>
      </c>
      <c r="K30" s="55">
        <v>11.3</v>
      </c>
    </row>
    <row r="31" spans="1:12" x14ac:dyDescent="0.3">
      <c r="A31" s="50"/>
      <c r="B31" s="51" t="s">
        <v>23</v>
      </c>
      <c r="C31" s="52">
        <v>86.2</v>
      </c>
      <c r="D31" s="57">
        <v>242.7</v>
      </c>
      <c r="E31" s="53">
        <v>48.3</v>
      </c>
      <c r="F31" s="58">
        <v>4.3</v>
      </c>
      <c r="G31" s="59">
        <v>13.6</v>
      </c>
      <c r="H31" s="59">
        <v>28.4</v>
      </c>
      <c r="I31" s="59">
        <v>31.1</v>
      </c>
      <c r="J31" s="59">
        <v>16.5</v>
      </c>
      <c r="K31" s="59">
        <v>6.1</v>
      </c>
    </row>
    <row r="32" spans="1:12" ht="15.75" thickBot="1" x14ac:dyDescent="0.35">
      <c r="A32" s="69"/>
      <c r="B32" s="70">
        <v>2024</v>
      </c>
      <c r="C32" s="71">
        <v>91.7</v>
      </c>
      <c r="D32" s="72">
        <v>235.03157190017001</v>
      </c>
      <c r="E32" s="73">
        <v>47.25</v>
      </c>
      <c r="F32" s="74">
        <v>5.7432829999999999</v>
      </c>
      <c r="G32" s="74">
        <v>17.237739999999999</v>
      </c>
      <c r="H32" s="74">
        <v>30.848099999999999</v>
      </c>
      <c r="I32" s="74">
        <v>28.074860000000001</v>
      </c>
      <c r="J32" s="74">
        <v>13.281495</v>
      </c>
      <c r="K32" s="75">
        <v>4.8145129999999998</v>
      </c>
    </row>
    <row r="33" spans="1:15" s="77" customFormat="1" ht="51.75" customHeight="1" x14ac:dyDescent="0.3">
      <c r="A33" s="254" t="s">
        <v>172</v>
      </c>
      <c r="B33" s="254"/>
      <c r="C33" s="254"/>
      <c r="D33" s="254"/>
      <c r="E33" s="254"/>
      <c r="F33" s="254"/>
      <c r="G33" s="254"/>
      <c r="H33" s="254"/>
      <c r="I33" s="254"/>
      <c r="J33" s="254"/>
      <c r="K33" s="254"/>
      <c r="L33" s="76"/>
      <c r="M33" s="76"/>
      <c r="N33" s="76"/>
      <c r="O33" s="76"/>
    </row>
    <row r="34" spans="1:15" x14ac:dyDescent="0.3">
      <c r="A34" s="78" t="s">
        <v>189</v>
      </c>
      <c r="B34" s="17"/>
      <c r="C34" s="17"/>
      <c r="D34" s="17"/>
      <c r="E34" s="17"/>
      <c r="F34" s="17"/>
      <c r="G34" s="17"/>
      <c r="H34" s="17"/>
      <c r="I34" s="17"/>
      <c r="J34" s="17"/>
    </row>
    <row r="35" spans="1:15" x14ac:dyDescent="0.3">
      <c r="A35" s="41" t="s">
        <v>160</v>
      </c>
    </row>
    <row r="36" spans="1:15" x14ac:dyDescent="0.3">
      <c r="A36" s="22" t="s">
        <v>159</v>
      </c>
      <c r="F36" s="79"/>
    </row>
    <row r="37" spans="1:15" x14ac:dyDescent="0.3">
      <c r="A37" s="26" t="s">
        <v>205</v>
      </c>
      <c r="B37" s="17"/>
      <c r="C37" s="17"/>
      <c r="D37" s="17"/>
    </row>
    <row r="42" spans="1:15" x14ac:dyDescent="0.3">
      <c r="D42" s="79"/>
    </row>
  </sheetData>
  <mergeCells count="20">
    <mergeCell ref="G3:G4"/>
    <mergeCell ref="A1:I1"/>
    <mergeCell ref="A3:A4"/>
    <mergeCell ref="A9:I9"/>
    <mergeCell ref="H3:H4"/>
    <mergeCell ref="B2:D2"/>
    <mergeCell ref="E2:G2"/>
    <mergeCell ref="I3:I4"/>
    <mergeCell ref="H2:I2"/>
    <mergeCell ref="B3:B4"/>
    <mergeCell ref="C3:C4"/>
    <mergeCell ref="D3:D4"/>
    <mergeCell ref="E3:E4"/>
    <mergeCell ref="F3:F4"/>
    <mergeCell ref="A33:K33"/>
    <mergeCell ref="B15:B16"/>
    <mergeCell ref="C15:C16"/>
    <mergeCell ref="D15:D16"/>
    <mergeCell ref="E15:E16"/>
    <mergeCell ref="F15:K15"/>
  </mergeCells>
  <pageMargins left="0.7" right="0.7" top="0.75" bottom="0.75" header="0.3" footer="0.3"/>
  <pageSetup paperSize="9" scale="66" orientation="landscape" r:id="rId1"/>
  <ignoredErrors>
    <ignoredError sqref="B17:B3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6"/>
  <dimension ref="A1:R30"/>
  <sheetViews>
    <sheetView zoomScale="145" zoomScaleNormal="145" workbookViewId="0">
      <selection activeCell="A24" sqref="A24"/>
    </sheetView>
  </sheetViews>
  <sheetFormatPr baseColWidth="10" defaultRowHeight="15" x14ac:dyDescent="0.3"/>
  <cols>
    <col min="1" max="1" width="19" style="17" customWidth="1"/>
    <col min="2" max="2" width="9.7109375" style="17" customWidth="1"/>
    <col min="3" max="3" width="11.85546875" style="17" customWidth="1"/>
    <col min="4" max="5" width="11.42578125" style="17"/>
    <col min="6" max="6" width="12.140625" style="17" bestFit="1" customWidth="1"/>
    <col min="7" max="7" width="12.85546875" style="17" customWidth="1"/>
    <col min="8" max="16384" width="11.42578125" style="6"/>
  </cols>
  <sheetData>
    <row r="1" spans="1:18" ht="18" customHeight="1" x14ac:dyDescent="0.3">
      <c r="A1" s="219" t="s">
        <v>191</v>
      </c>
      <c r="B1" s="219"/>
      <c r="C1" s="219"/>
      <c r="D1" s="219"/>
      <c r="E1" s="219"/>
      <c r="F1" s="219"/>
      <c r="G1" s="219"/>
    </row>
    <row r="2" spans="1:18" ht="12.75" customHeight="1" x14ac:dyDescent="0.3">
      <c r="A2" s="258" t="s">
        <v>19</v>
      </c>
      <c r="B2" s="271" t="s">
        <v>0</v>
      </c>
      <c r="C2" s="272" t="s">
        <v>8</v>
      </c>
      <c r="D2" s="273" t="s">
        <v>7</v>
      </c>
      <c r="E2" s="42"/>
      <c r="F2" s="42"/>
      <c r="G2" s="42"/>
    </row>
    <row r="3" spans="1:18" x14ac:dyDescent="0.3">
      <c r="A3" s="258"/>
      <c r="B3" s="271"/>
      <c r="C3" s="272"/>
      <c r="D3" s="273"/>
      <c r="E3" s="42"/>
      <c r="F3" s="42"/>
      <c r="G3" s="42"/>
    </row>
    <row r="4" spans="1:18" x14ac:dyDescent="0.3">
      <c r="A4" s="274" t="s">
        <v>15</v>
      </c>
      <c r="B4" s="109" t="s">
        <v>21</v>
      </c>
      <c r="C4" s="110">
        <v>236.3</v>
      </c>
      <c r="D4" s="110">
        <v>46.8</v>
      </c>
      <c r="E4" s="42"/>
      <c r="F4" s="42"/>
      <c r="G4" s="42"/>
    </row>
    <row r="5" spans="1:18" x14ac:dyDescent="0.3">
      <c r="A5" s="268"/>
      <c r="B5" s="109" t="s">
        <v>22</v>
      </c>
      <c r="C5" s="110">
        <v>233.2</v>
      </c>
      <c r="D5" s="110">
        <v>48.4</v>
      </c>
      <c r="E5" s="42"/>
      <c r="F5" s="42"/>
      <c r="G5" s="42"/>
    </row>
    <row r="6" spans="1:18" x14ac:dyDescent="0.3">
      <c r="A6" s="268"/>
      <c r="B6" s="109" t="s">
        <v>23</v>
      </c>
      <c r="C6" s="111">
        <v>220.4</v>
      </c>
      <c r="D6" s="110">
        <v>48.9</v>
      </c>
      <c r="E6" s="42"/>
      <c r="F6" s="42"/>
      <c r="G6" s="42"/>
    </row>
    <row r="7" spans="1:18" x14ac:dyDescent="0.3">
      <c r="A7" s="270"/>
      <c r="B7" s="112">
        <v>2024</v>
      </c>
      <c r="C7" s="113">
        <v>213.39244699785101</v>
      </c>
      <c r="D7" s="114">
        <v>45.075528257630502</v>
      </c>
      <c r="E7" s="42"/>
      <c r="F7" s="42"/>
      <c r="G7" s="42"/>
    </row>
    <row r="8" spans="1:18" x14ac:dyDescent="0.3">
      <c r="A8" s="268" t="s">
        <v>16</v>
      </c>
      <c r="B8" s="109" t="s">
        <v>21</v>
      </c>
      <c r="C8" s="110">
        <v>250.6</v>
      </c>
      <c r="D8" s="110">
        <v>46.8</v>
      </c>
      <c r="E8" s="42"/>
      <c r="F8" s="42"/>
      <c r="G8" s="42"/>
    </row>
    <row r="9" spans="1:18" x14ac:dyDescent="0.3">
      <c r="A9" s="268"/>
      <c r="B9" s="109" t="s">
        <v>22</v>
      </c>
      <c r="C9" s="110">
        <v>248.4</v>
      </c>
      <c r="D9" s="110">
        <v>49.8</v>
      </c>
      <c r="G9" s="46"/>
    </row>
    <row r="10" spans="1:18" x14ac:dyDescent="0.3">
      <c r="A10" s="268"/>
      <c r="B10" s="109" t="s">
        <v>23</v>
      </c>
      <c r="C10" s="115">
        <v>235.6</v>
      </c>
      <c r="D10" s="116">
        <v>46.9</v>
      </c>
      <c r="G10" s="46"/>
    </row>
    <row r="11" spans="1:18" x14ac:dyDescent="0.3">
      <c r="A11" s="270"/>
      <c r="B11" s="112">
        <v>2024</v>
      </c>
      <c r="C11" s="113">
        <v>227.59464122562201</v>
      </c>
      <c r="D11" s="114">
        <v>46.058914323270201</v>
      </c>
      <c r="G11" s="46"/>
    </row>
    <row r="12" spans="1:18" x14ac:dyDescent="0.3">
      <c r="A12" s="268" t="s">
        <v>17</v>
      </c>
      <c r="B12" s="109" t="s">
        <v>21</v>
      </c>
      <c r="C12" s="110">
        <v>248</v>
      </c>
      <c r="D12" s="110">
        <v>52.4</v>
      </c>
      <c r="G12" s="46"/>
      <c r="L12" s="41"/>
      <c r="M12" s="108"/>
      <c r="N12" s="108"/>
      <c r="O12" s="108"/>
      <c r="P12" s="108"/>
      <c r="Q12" s="108"/>
      <c r="R12" s="117"/>
    </row>
    <row r="13" spans="1:18" x14ac:dyDescent="0.3">
      <c r="A13" s="268"/>
      <c r="B13" s="109" t="s">
        <v>22</v>
      </c>
      <c r="C13" s="110">
        <v>252.4</v>
      </c>
      <c r="D13" s="111">
        <v>45.2</v>
      </c>
      <c r="G13" s="46"/>
      <c r="L13" s="118"/>
      <c r="M13" s="118"/>
      <c r="N13" s="118"/>
      <c r="O13" s="118"/>
      <c r="P13" s="118"/>
      <c r="Q13" s="118"/>
      <c r="R13" s="118"/>
    </row>
    <row r="14" spans="1:18" x14ac:dyDescent="0.3">
      <c r="A14" s="268"/>
      <c r="B14" s="109" t="s">
        <v>23</v>
      </c>
      <c r="C14" s="115">
        <v>244.7</v>
      </c>
      <c r="D14" s="116">
        <v>45.2</v>
      </c>
      <c r="G14" s="46"/>
      <c r="L14" s="22"/>
      <c r="M14" s="108"/>
      <c r="N14" s="108"/>
      <c r="O14" s="108"/>
      <c r="P14" s="108"/>
      <c r="Q14" s="108"/>
      <c r="R14" s="108"/>
    </row>
    <row r="15" spans="1:18" x14ac:dyDescent="0.3">
      <c r="A15" s="270"/>
      <c r="B15" s="112">
        <v>2024</v>
      </c>
      <c r="C15" s="113">
        <v>236.886355329503</v>
      </c>
      <c r="D15" s="114">
        <v>47.555430824186097</v>
      </c>
      <c r="G15" s="46"/>
    </row>
    <row r="16" spans="1:18" x14ac:dyDescent="0.3">
      <c r="A16" s="268" t="s">
        <v>18</v>
      </c>
      <c r="B16" s="109" t="s">
        <v>21</v>
      </c>
      <c r="C16" s="110">
        <v>264.7</v>
      </c>
      <c r="D16" s="110">
        <v>49.6</v>
      </c>
      <c r="G16" s="46"/>
    </row>
    <row r="17" spans="1:10" x14ac:dyDescent="0.3">
      <c r="A17" s="268"/>
      <c r="B17" s="109" t="s">
        <v>22</v>
      </c>
      <c r="C17" s="110">
        <v>267</v>
      </c>
      <c r="D17" s="110">
        <v>51.2</v>
      </c>
      <c r="F17" s="119"/>
      <c r="G17" s="46"/>
    </row>
    <row r="18" spans="1:10" x14ac:dyDescent="0.3">
      <c r="A18" s="268"/>
      <c r="B18" s="109" t="s">
        <v>23</v>
      </c>
      <c r="C18" s="115">
        <v>250.2</v>
      </c>
      <c r="D18" s="116">
        <v>49.1</v>
      </c>
      <c r="G18" s="46"/>
    </row>
    <row r="19" spans="1:10" ht="15.75" thickBot="1" x14ac:dyDescent="0.35">
      <c r="A19" s="269"/>
      <c r="B19" s="120">
        <v>2024</v>
      </c>
      <c r="C19" s="121">
        <v>247.493554652298</v>
      </c>
      <c r="D19" s="121">
        <v>45.621735784920503</v>
      </c>
      <c r="G19" s="46"/>
    </row>
    <row r="20" spans="1:10" s="31" customFormat="1" ht="27" customHeight="1" x14ac:dyDescent="0.3">
      <c r="A20" s="267" t="s">
        <v>167</v>
      </c>
      <c r="B20" s="267"/>
      <c r="C20" s="267"/>
      <c r="D20" s="267"/>
      <c r="E20" s="267"/>
      <c r="F20" s="267"/>
      <c r="G20" s="267"/>
    </row>
    <row r="21" spans="1:10" s="31" customFormat="1" ht="12.75" customHeight="1" x14ac:dyDescent="0.3">
      <c r="A21" s="78" t="s">
        <v>189</v>
      </c>
      <c r="B21" s="122"/>
      <c r="C21" s="122"/>
      <c r="D21" s="122"/>
      <c r="E21" s="122"/>
      <c r="F21" s="122"/>
      <c r="G21" s="122"/>
    </row>
    <row r="22" spans="1:10" s="31" customFormat="1" ht="13.5" customHeight="1" x14ac:dyDescent="0.3">
      <c r="A22" s="41" t="s">
        <v>160</v>
      </c>
      <c r="B22" s="122"/>
      <c r="C22" s="122"/>
      <c r="D22" s="122"/>
      <c r="E22" s="122"/>
      <c r="F22" s="122"/>
      <c r="G22" s="122"/>
    </row>
    <row r="23" spans="1:10" x14ac:dyDescent="0.3">
      <c r="A23" s="22" t="s">
        <v>159</v>
      </c>
      <c r="H23" s="17"/>
      <c r="I23" s="17"/>
      <c r="J23" s="17"/>
    </row>
    <row r="24" spans="1:10" x14ac:dyDescent="0.3">
      <c r="A24" s="17" t="s">
        <v>205</v>
      </c>
    </row>
    <row r="26" spans="1:10" ht="22.5" customHeight="1" x14ac:dyDescent="0.3">
      <c r="A26" s="123" t="s">
        <v>0</v>
      </c>
      <c r="B26" s="123" t="s">
        <v>15</v>
      </c>
      <c r="C26" s="123" t="s">
        <v>24</v>
      </c>
      <c r="D26" s="123" t="s">
        <v>25</v>
      </c>
      <c r="E26" s="123" t="s">
        <v>26</v>
      </c>
    </row>
    <row r="27" spans="1:10" x14ac:dyDescent="0.3">
      <c r="A27" s="124" t="s">
        <v>21</v>
      </c>
      <c r="B27" s="125">
        <v>236.3</v>
      </c>
      <c r="C27" s="125">
        <v>250.6</v>
      </c>
      <c r="D27" s="125">
        <v>248</v>
      </c>
      <c r="E27" s="125">
        <v>264.7</v>
      </c>
    </row>
    <row r="28" spans="1:10" ht="12.75" customHeight="1" x14ac:dyDescent="0.3">
      <c r="A28" s="126" t="s">
        <v>22</v>
      </c>
      <c r="B28" s="110">
        <v>233.2</v>
      </c>
      <c r="C28" s="110">
        <v>248.4</v>
      </c>
      <c r="D28" s="110">
        <v>252.4</v>
      </c>
      <c r="E28" s="110">
        <v>267</v>
      </c>
    </row>
    <row r="29" spans="1:10" ht="12.75" customHeight="1" x14ac:dyDescent="0.3">
      <c r="A29" s="126" t="s">
        <v>23</v>
      </c>
      <c r="B29" s="111">
        <v>220.4</v>
      </c>
      <c r="C29" s="111">
        <v>235.6</v>
      </c>
      <c r="D29" s="111">
        <v>244.7</v>
      </c>
      <c r="E29" s="111">
        <v>250.2</v>
      </c>
    </row>
    <row r="30" spans="1:10" ht="15.75" thickBot="1" x14ac:dyDescent="0.35">
      <c r="A30" s="127" t="s">
        <v>27</v>
      </c>
      <c r="B30" s="128">
        <v>213.39244699785101</v>
      </c>
      <c r="C30" s="128">
        <v>227.59464122562201</v>
      </c>
      <c r="D30" s="128">
        <v>236.886355329503</v>
      </c>
      <c r="E30" s="121">
        <v>247.493554652298</v>
      </c>
    </row>
  </sheetData>
  <mergeCells count="10">
    <mergeCell ref="A20:G20"/>
    <mergeCell ref="A2:A3"/>
    <mergeCell ref="A16:A19"/>
    <mergeCell ref="A12:A15"/>
    <mergeCell ref="A1:G1"/>
    <mergeCell ref="B2:B3"/>
    <mergeCell ref="C2:C3"/>
    <mergeCell ref="D2:D3"/>
    <mergeCell ref="A4:A7"/>
    <mergeCell ref="A8:A11"/>
  </mergeCells>
  <pageMargins left="0.7" right="0.7" top="0.75" bottom="0.75" header="0.3" footer="0.3"/>
  <pageSetup paperSize="9" orientation="landscape" r:id="rId1"/>
  <ignoredErrors>
    <ignoredError sqref="A27:A30 B4:B18"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6"/>
  <sheetViews>
    <sheetView zoomScale="130" zoomScaleNormal="130" workbookViewId="0">
      <selection activeCell="A17" sqref="A17"/>
    </sheetView>
  </sheetViews>
  <sheetFormatPr baseColWidth="10" defaultRowHeight="15" x14ac:dyDescent="0.3"/>
  <cols>
    <col min="1" max="1" width="33.42578125" style="6" customWidth="1"/>
    <col min="2" max="2" width="11.42578125" style="6"/>
    <col min="3" max="10" width="9.7109375" style="6" customWidth="1"/>
    <col min="11" max="16384" width="11.42578125" style="6"/>
  </cols>
  <sheetData>
    <row r="1" spans="1:19" ht="27.75" customHeight="1" x14ac:dyDescent="0.3">
      <c r="A1" s="220" t="s">
        <v>214</v>
      </c>
      <c r="B1" s="220"/>
      <c r="C1" s="220"/>
      <c r="D1" s="220"/>
      <c r="E1" s="220"/>
      <c r="F1" s="220"/>
      <c r="G1" s="220"/>
      <c r="H1" s="220"/>
      <c r="I1" s="220"/>
      <c r="J1" s="78"/>
      <c r="K1" s="17"/>
      <c r="L1" s="17"/>
      <c r="M1" s="17"/>
      <c r="N1" s="17"/>
      <c r="O1" s="17"/>
      <c r="P1" s="17"/>
      <c r="Q1" s="17"/>
      <c r="R1" s="17"/>
      <c r="S1" s="17"/>
    </row>
    <row r="2" spans="1:19" ht="22.5" customHeight="1" x14ac:dyDescent="0.3">
      <c r="A2" s="129"/>
      <c r="B2" s="28"/>
      <c r="C2" s="279">
        <v>2018</v>
      </c>
      <c r="D2" s="280"/>
      <c r="E2" s="280"/>
      <c r="F2" s="281"/>
      <c r="G2" s="279">
        <v>2024</v>
      </c>
      <c r="H2" s="280"/>
      <c r="I2" s="280"/>
      <c r="J2" s="281"/>
      <c r="K2" s="17"/>
      <c r="L2" s="17"/>
      <c r="M2" s="17"/>
      <c r="N2" s="17"/>
      <c r="O2" s="17"/>
      <c r="P2" s="17"/>
      <c r="Q2" s="17"/>
      <c r="R2" s="17"/>
      <c r="S2" s="17"/>
    </row>
    <row r="3" spans="1:19" ht="45" x14ac:dyDescent="0.3">
      <c r="A3" s="129"/>
      <c r="B3" s="28"/>
      <c r="C3" s="29" t="s">
        <v>33</v>
      </c>
      <c r="D3" s="29" t="s">
        <v>34</v>
      </c>
      <c r="E3" s="29" t="s">
        <v>35</v>
      </c>
      <c r="F3" s="29" t="s">
        <v>36</v>
      </c>
      <c r="G3" s="29" t="s">
        <v>33</v>
      </c>
      <c r="H3" s="29" t="s">
        <v>34</v>
      </c>
      <c r="I3" s="29" t="s">
        <v>35</v>
      </c>
      <c r="J3" s="29" t="s">
        <v>36</v>
      </c>
    </row>
    <row r="4" spans="1:19" x14ac:dyDescent="0.3">
      <c r="A4" s="276" t="s">
        <v>93</v>
      </c>
      <c r="B4" s="130" t="s">
        <v>29</v>
      </c>
      <c r="C4" s="105">
        <f>AVERAGE(C5:C6)</f>
        <v>9.7603577102278702</v>
      </c>
      <c r="D4" s="105">
        <f t="shared" ref="D4:F4" si="0">AVERAGE(D5:D6)</f>
        <v>23.50806062449265</v>
      </c>
      <c r="E4" s="105">
        <f t="shared" si="0"/>
        <v>52.177957522787253</v>
      </c>
      <c r="F4" s="105">
        <f t="shared" si="0"/>
        <v>14.5536241424923</v>
      </c>
      <c r="G4" s="105">
        <v>9.6</v>
      </c>
      <c r="H4" s="105">
        <v>19.7</v>
      </c>
      <c r="I4" s="105">
        <v>52</v>
      </c>
      <c r="J4" s="105">
        <v>18.7</v>
      </c>
    </row>
    <row r="5" spans="1:19" x14ac:dyDescent="0.3">
      <c r="A5" s="277"/>
      <c r="B5" s="130" t="s">
        <v>37</v>
      </c>
      <c r="C5" s="105">
        <v>8.8922695883465401</v>
      </c>
      <c r="D5" s="105">
        <v>20.334809512090001</v>
      </c>
      <c r="E5" s="105">
        <v>52.783329281617597</v>
      </c>
      <c r="F5" s="105">
        <v>17.989591617945901</v>
      </c>
      <c r="G5" s="105">
        <v>9.1999999999999993</v>
      </c>
      <c r="H5" s="105">
        <v>17.5</v>
      </c>
      <c r="I5" s="105">
        <v>51.4</v>
      </c>
      <c r="J5" s="105">
        <v>21.9</v>
      </c>
    </row>
    <row r="6" spans="1:19" x14ac:dyDescent="0.3">
      <c r="A6" s="278"/>
      <c r="B6" s="130" t="s">
        <v>38</v>
      </c>
      <c r="C6" s="105">
        <v>10.6284458321092</v>
      </c>
      <c r="D6" s="105">
        <v>26.681311736895299</v>
      </c>
      <c r="E6" s="105">
        <v>51.572585763956901</v>
      </c>
      <c r="F6" s="105">
        <v>11.1176566670387</v>
      </c>
      <c r="G6" s="105">
        <v>10</v>
      </c>
      <c r="H6" s="105">
        <v>21.8</v>
      </c>
      <c r="I6" s="105">
        <v>52.6</v>
      </c>
      <c r="J6" s="105">
        <v>15.5</v>
      </c>
    </row>
    <row r="7" spans="1:19" x14ac:dyDescent="0.3">
      <c r="A7" s="276" t="s">
        <v>94</v>
      </c>
      <c r="B7" s="130" t="s">
        <v>29</v>
      </c>
      <c r="C7" s="105">
        <f>AVERAGE(C8:C9)</f>
        <v>13.187253976247801</v>
      </c>
      <c r="D7" s="105">
        <f t="shared" ref="D7:F7" si="1">AVERAGE(D8:D9)</f>
        <v>21.029051362096801</v>
      </c>
      <c r="E7" s="105">
        <f t="shared" si="1"/>
        <v>49.842234538270148</v>
      </c>
      <c r="F7" s="105">
        <f t="shared" si="1"/>
        <v>15.941460123385252</v>
      </c>
      <c r="G7" s="105">
        <v>9.9</v>
      </c>
      <c r="H7" s="105">
        <v>17.5</v>
      </c>
      <c r="I7" s="105">
        <v>51.4</v>
      </c>
      <c r="J7" s="105">
        <v>21.2</v>
      </c>
      <c r="O7" s="88"/>
    </row>
    <row r="8" spans="1:19" x14ac:dyDescent="0.3">
      <c r="A8" s="277"/>
      <c r="B8" s="130" t="s">
        <v>37</v>
      </c>
      <c r="C8" s="105">
        <v>12.766698425245501</v>
      </c>
      <c r="D8" s="105">
        <v>19.885974955992598</v>
      </c>
      <c r="E8" s="105">
        <v>48.102691561772396</v>
      </c>
      <c r="F8" s="105">
        <v>19.244635056989502</v>
      </c>
      <c r="G8" s="105">
        <v>11.5</v>
      </c>
      <c r="H8" s="105">
        <v>17.3</v>
      </c>
      <c r="I8" s="105">
        <v>48.7</v>
      </c>
      <c r="J8" s="105">
        <v>22.5</v>
      </c>
    </row>
    <row r="9" spans="1:19" x14ac:dyDescent="0.3">
      <c r="A9" s="278"/>
      <c r="B9" s="130" t="s">
        <v>38</v>
      </c>
      <c r="C9" s="105">
        <v>13.607809527250101</v>
      </c>
      <c r="D9" s="105">
        <v>22.172127768201001</v>
      </c>
      <c r="E9" s="105">
        <v>51.5817775147679</v>
      </c>
      <c r="F9" s="105">
        <v>12.638285189781001</v>
      </c>
      <c r="G9" s="105">
        <v>8.4</v>
      </c>
      <c r="H9" s="105">
        <v>17.600000000000001</v>
      </c>
      <c r="I9" s="105">
        <v>54.1</v>
      </c>
      <c r="J9" s="105">
        <v>19.8</v>
      </c>
    </row>
    <row r="10" spans="1:19" x14ac:dyDescent="0.3">
      <c r="A10" s="276" t="s">
        <v>95</v>
      </c>
      <c r="B10" s="130" t="s">
        <v>29</v>
      </c>
      <c r="C10" s="105">
        <f>AVERAGE(C11:C12)</f>
        <v>14.365022342380101</v>
      </c>
      <c r="D10" s="105">
        <f t="shared" ref="D10:F10" si="2">AVERAGE(D11:D12)</f>
        <v>31.286420535206148</v>
      </c>
      <c r="E10" s="105">
        <f t="shared" si="2"/>
        <v>44.563083597609101</v>
      </c>
      <c r="F10" s="105">
        <f t="shared" si="2"/>
        <v>9.7854735248046794</v>
      </c>
      <c r="G10" s="105">
        <v>10.7</v>
      </c>
      <c r="H10" s="105">
        <v>28.1</v>
      </c>
      <c r="I10" s="105">
        <v>46.6</v>
      </c>
      <c r="J10" s="105">
        <v>14.7</v>
      </c>
      <c r="O10" s="88"/>
    </row>
    <row r="11" spans="1:19" x14ac:dyDescent="0.3">
      <c r="A11" s="277"/>
      <c r="B11" s="130" t="s">
        <v>37</v>
      </c>
      <c r="C11" s="105">
        <v>12.1290630260852</v>
      </c>
      <c r="D11" s="105">
        <v>28.954046044540998</v>
      </c>
      <c r="E11" s="105">
        <v>46.231997634873302</v>
      </c>
      <c r="F11" s="105">
        <v>12.684893294500499</v>
      </c>
      <c r="G11" s="105">
        <v>10.5</v>
      </c>
      <c r="H11" s="105">
        <v>24.8</v>
      </c>
      <c r="I11" s="105">
        <v>47.5</v>
      </c>
      <c r="J11" s="105">
        <v>17.3</v>
      </c>
    </row>
    <row r="12" spans="1:19" x14ac:dyDescent="0.3">
      <c r="A12" s="278"/>
      <c r="B12" s="130" t="s">
        <v>38</v>
      </c>
      <c r="C12" s="105">
        <v>16.600981658675</v>
      </c>
      <c r="D12" s="105">
        <v>33.6187950258713</v>
      </c>
      <c r="E12" s="105">
        <v>42.894169560344899</v>
      </c>
      <c r="F12" s="105">
        <v>6.8860537551088603</v>
      </c>
      <c r="G12" s="105">
        <v>10.9</v>
      </c>
      <c r="H12" s="105">
        <v>31.4</v>
      </c>
      <c r="I12" s="105">
        <v>45.7</v>
      </c>
      <c r="J12" s="105">
        <v>12.1</v>
      </c>
    </row>
    <row r="13" spans="1:19" ht="18.75" customHeight="1" x14ac:dyDescent="0.3">
      <c r="A13" s="275" t="s">
        <v>168</v>
      </c>
      <c r="B13" s="275"/>
      <c r="C13" s="275"/>
      <c r="D13" s="275"/>
      <c r="E13" s="275"/>
      <c r="F13" s="275"/>
      <c r="G13" s="275"/>
      <c r="H13" s="275"/>
      <c r="I13" s="275"/>
      <c r="J13" s="275"/>
    </row>
    <row r="14" spans="1:19" ht="12.75" customHeight="1" x14ac:dyDescent="0.3">
      <c r="A14" s="41" t="s">
        <v>160</v>
      </c>
      <c r="B14" s="107"/>
      <c r="C14" s="107"/>
      <c r="D14" s="107"/>
      <c r="E14" s="107"/>
      <c r="F14" s="107"/>
      <c r="G14" s="107"/>
    </row>
    <row r="15" spans="1:19" x14ac:dyDescent="0.3">
      <c r="A15" s="22" t="s">
        <v>164</v>
      </c>
      <c r="B15" s="108"/>
      <c r="C15" s="108"/>
      <c r="D15" s="108"/>
      <c r="E15" s="108"/>
      <c r="F15" s="108"/>
      <c r="G15" s="108"/>
    </row>
    <row r="16" spans="1:19" x14ac:dyDescent="0.3">
      <c r="A16" s="17" t="s">
        <v>205</v>
      </c>
    </row>
  </sheetData>
  <mergeCells count="7">
    <mergeCell ref="A13:J13"/>
    <mergeCell ref="A1:I1"/>
    <mergeCell ref="A10:A12"/>
    <mergeCell ref="A7:A9"/>
    <mergeCell ref="A4:A6"/>
    <mergeCell ref="C2:F2"/>
    <mergeCell ref="G2:J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4"/>
  <sheetViews>
    <sheetView workbookViewId="0">
      <selection sqref="A1:K1"/>
    </sheetView>
  </sheetViews>
  <sheetFormatPr baseColWidth="10" defaultRowHeight="15" x14ac:dyDescent="0.3"/>
  <cols>
    <col min="1" max="1" width="11.42578125" style="6"/>
    <col min="2" max="2" width="21" style="6" bestFit="1" customWidth="1"/>
    <col min="3" max="16384" width="11.42578125" style="6"/>
  </cols>
  <sheetData>
    <row r="1" spans="1:11" x14ac:dyDescent="0.3">
      <c r="A1" s="283" t="s">
        <v>213</v>
      </c>
      <c r="B1" s="283"/>
      <c r="C1" s="283"/>
      <c r="D1" s="283"/>
      <c r="E1" s="283"/>
      <c r="F1" s="283"/>
      <c r="G1" s="283"/>
      <c r="H1" s="283"/>
      <c r="I1" s="283"/>
      <c r="J1" s="283"/>
      <c r="K1" s="283"/>
    </row>
    <row r="3" spans="1:11" x14ac:dyDescent="0.3">
      <c r="A3" s="284" t="s">
        <v>0</v>
      </c>
      <c r="B3" s="284" t="s">
        <v>28</v>
      </c>
      <c r="C3" s="285" t="s">
        <v>14</v>
      </c>
      <c r="D3" s="284" t="s">
        <v>8</v>
      </c>
      <c r="E3" s="286" t="s">
        <v>10</v>
      </c>
      <c r="F3" s="286"/>
      <c r="G3" s="286"/>
      <c r="H3" s="286"/>
      <c r="I3" s="286"/>
      <c r="J3" s="286"/>
    </row>
    <row r="4" spans="1:11" x14ac:dyDescent="0.3">
      <c r="A4" s="284"/>
      <c r="B4" s="284"/>
      <c r="C4" s="285"/>
      <c r="D4" s="284"/>
      <c r="E4" s="131" t="s">
        <v>11</v>
      </c>
      <c r="F4" s="131">
        <v>1</v>
      </c>
      <c r="G4" s="131">
        <v>2</v>
      </c>
      <c r="H4" s="131">
        <v>3</v>
      </c>
      <c r="I4" s="131">
        <v>4</v>
      </c>
      <c r="J4" s="131">
        <v>5</v>
      </c>
    </row>
    <row r="5" spans="1:11" x14ac:dyDescent="0.3">
      <c r="A5" s="132">
        <v>2018</v>
      </c>
      <c r="B5" s="133" t="s">
        <v>30</v>
      </c>
      <c r="C5" s="201">
        <v>65.099999999999994</v>
      </c>
      <c r="D5" s="134">
        <v>240.69</v>
      </c>
      <c r="E5" s="135">
        <v>4.1829660000000004</v>
      </c>
      <c r="F5" s="136">
        <v>15.44534</v>
      </c>
      <c r="G5" s="136">
        <v>29.75723</v>
      </c>
      <c r="H5" s="136">
        <v>29.317710000000002</v>
      </c>
      <c r="I5" s="136">
        <v>15.561154999999999</v>
      </c>
      <c r="J5" s="136">
        <v>5.7355989999999997</v>
      </c>
    </row>
    <row r="6" spans="1:11" x14ac:dyDescent="0.3">
      <c r="A6" s="132"/>
      <c r="B6" s="133" t="s">
        <v>31</v>
      </c>
      <c r="C6" s="201">
        <v>15.3</v>
      </c>
      <c r="D6" s="134">
        <v>212.14048016399599</v>
      </c>
      <c r="E6" s="135">
        <v>14.101378</v>
      </c>
      <c r="F6" s="136">
        <v>25.06615</v>
      </c>
      <c r="G6" s="136">
        <v>32.4621</v>
      </c>
      <c r="H6" s="136">
        <v>19.496839999999999</v>
      </c>
      <c r="I6" s="136">
        <v>6.8034220000000003</v>
      </c>
      <c r="J6" s="136">
        <v>2.070109</v>
      </c>
    </row>
    <row r="7" spans="1:11" x14ac:dyDescent="0.3">
      <c r="A7" s="137"/>
      <c r="B7" s="138" t="s">
        <v>32</v>
      </c>
      <c r="C7" s="202">
        <v>19.600000000000001</v>
      </c>
      <c r="D7" s="139">
        <v>249.190753170839</v>
      </c>
      <c r="E7" s="140">
        <v>2.9998369999999999</v>
      </c>
      <c r="F7" s="140">
        <v>10.334899999999999</v>
      </c>
      <c r="G7" s="140">
        <v>27.138919999999999</v>
      </c>
      <c r="H7" s="140">
        <v>33.959359999999997</v>
      </c>
      <c r="I7" s="140">
        <v>18.796807999999999</v>
      </c>
      <c r="J7" s="140">
        <v>6.7701700000000002</v>
      </c>
    </row>
    <row r="8" spans="1:11" x14ac:dyDescent="0.3">
      <c r="A8" s="132">
        <v>2024</v>
      </c>
      <c r="B8" s="133" t="s">
        <v>30</v>
      </c>
      <c r="C8" s="201">
        <f>16.89+45.71</f>
        <v>62.6</v>
      </c>
      <c r="D8" s="141">
        <v>232.89</v>
      </c>
      <c r="E8" s="142">
        <v>6.350263</v>
      </c>
      <c r="F8" s="143">
        <v>18.702860000000001</v>
      </c>
      <c r="G8" s="136">
        <v>30.75196</v>
      </c>
      <c r="H8" s="144">
        <v>26.96763</v>
      </c>
      <c r="I8" s="144">
        <v>12.618168000000001</v>
      </c>
      <c r="J8" s="136">
        <v>4.6091119999999997</v>
      </c>
    </row>
    <row r="9" spans="1:11" x14ac:dyDescent="0.3">
      <c r="A9" s="132"/>
      <c r="B9" s="133" t="s">
        <v>31</v>
      </c>
      <c r="C9" s="201">
        <f>10.65+5.2</f>
        <v>15.850000000000001</v>
      </c>
      <c r="D9" s="134">
        <v>209.22969283247201</v>
      </c>
      <c r="E9" s="135">
        <v>15.303248999999999</v>
      </c>
      <c r="F9" s="145">
        <v>27.271719999999998</v>
      </c>
      <c r="G9" s="136">
        <v>31.333850000000002</v>
      </c>
      <c r="H9" s="136">
        <v>19.18441</v>
      </c>
      <c r="I9" s="136">
        <v>5.6532090000000004</v>
      </c>
      <c r="J9" s="136">
        <v>1.2535689999999999</v>
      </c>
    </row>
    <row r="10" spans="1:11" ht="15.75" thickBot="1" x14ac:dyDescent="0.35">
      <c r="A10" s="146"/>
      <c r="B10" s="147" t="s">
        <v>32</v>
      </c>
      <c r="C10" s="203">
        <f>21.56</f>
        <v>21.56</v>
      </c>
      <c r="D10" s="148">
        <v>246.37218240304901</v>
      </c>
      <c r="E10" s="149">
        <v>1.526923</v>
      </c>
      <c r="F10" s="149">
        <v>11.905519999999999</v>
      </c>
      <c r="G10" s="149">
        <v>31.281839999999999</v>
      </c>
      <c r="H10" s="149">
        <v>32.626139999999999</v>
      </c>
      <c r="I10" s="149">
        <v>16.492287000000001</v>
      </c>
      <c r="J10" s="149">
        <v>6.1672859999999998</v>
      </c>
    </row>
    <row r="11" spans="1:11" ht="27" customHeight="1" x14ac:dyDescent="0.3">
      <c r="A11" s="282" t="s">
        <v>197</v>
      </c>
      <c r="B11" s="282"/>
      <c r="C11" s="282"/>
      <c r="D11" s="282"/>
      <c r="E11" s="282"/>
      <c r="F11" s="282"/>
      <c r="G11" s="282"/>
    </row>
    <row r="12" spans="1:11" x14ac:dyDescent="0.3">
      <c r="A12" s="41" t="s">
        <v>160</v>
      </c>
      <c r="B12" s="108"/>
      <c r="C12" s="108"/>
      <c r="D12" s="108"/>
      <c r="E12" s="108"/>
      <c r="F12" s="108"/>
      <c r="G12" s="117"/>
    </row>
    <row r="13" spans="1:11" x14ac:dyDescent="0.3">
      <c r="A13" s="22" t="s">
        <v>164</v>
      </c>
      <c r="B13" s="108"/>
      <c r="C13" s="108"/>
      <c r="D13" s="108"/>
      <c r="E13" s="108"/>
      <c r="F13" s="108"/>
      <c r="G13" s="108"/>
    </row>
    <row r="14" spans="1:11" x14ac:dyDescent="0.3">
      <c r="A14" s="17" t="s">
        <v>205</v>
      </c>
      <c r="F14" s="31"/>
    </row>
  </sheetData>
  <mergeCells count="7">
    <mergeCell ref="A11:G11"/>
    <mergeCell ref="A1:K1"/>
    <mergeCell ref="A3:A4"/>
    <mergeCell ref="B3:B4"/>
    <mergeCell ref="C3:C4"/>
    <mergeCell ref="D3:D4"/>
    <mergeCell ref="E3:J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7"/>
  <sheetViews>
    <sheetView workbookViewId="0"/>
  </sheetViews>
  <sheetFormatPr baseColWidth="10" defaultRowHeight="15" x14ac:dyDescent="0.3"/>
  <cols>
    <col min="1" max="1" width="20.7109375" style="6" customWidth="1"/>
    <col min="2" max="2" width="60.7109375" style="6" customWidth="1"/>
    <col min="3" max="5" width="11.42578125" style="84"/>
    <col min="6" max="6" width="13.5703125" style="84" customWidth="1"/>
    <col min="7" max="16384" width="11.42578125" style="6"/>
  </cols>
  <sheetData>
    <row r="1" spans="1:7" x14ac:dyDescent="0.3">
      <c r="A1" s="83" t="s">
        <v>212</v>
      </c>
    </row>
    <row r="3" spans="1:7" x14ac:dyDescent="0.3">
      <c r="A3" s="43"/>
      <c r="B3" s="43"/>
      <c r="C3" s="43" t="s">
        <v>110</v>
      </c>
      <c r="D3" s="43" t="s">
        <v>111</v>
      </c>
      <c r="E3" s="44" t="s">
        <v>112</v>
      </c>
      <c r="F3" s="44" t="s">
        <v>145</v>
      </c>
    </row>
    <row r="4" spans="1:7" ht="12.75" customHeight="1" x14ac:dyDescent="0.3">
      <c r="A4" s="291" t="s">
        <v>122</v>
      </c>
      <c r="B4" s="85" t="s">
        <v>108</v>
      </c>
      <c r="C4" s="86">
        <v>90.5</v>
      </c>
      <c r="D4" s="86">
        <v>8.5</v>
      </c>
      <c r="E4" s="86"/>
      <c r="F4" s="87">
        <f>[6]Sheet1!$J10</f>
        <v>1</v>
      </c>
      <c r="G4" s="88"/>
    </row>
    <row r="5" spans="1:7" x14ac:dyDescent="0.3">
      <c r="A5" s="291"/>
      <c r="B5" s="85" t="s">
        <v>109</v>
      </c>
      <c r="C5" s="86">
        <v>95.7</v>
      </c>
      <c r="D5" s="86">
        <v>3.3</v>
      </c>
      <c r="E5" s="86"/>
      <c r="F5" s="87">
        <f>[6]Sheet1!$J11</f>
        <v>1.1000000000000001</v>
      </c>
      <c r="G5" s="88"/>
    </row>
    <row r="6" spans="1:7" x14ac:dyDescent="0.3">
      <c r="A6" s="291"/>
      <c r="B6" s="85" t="s">
        <v>113</v>
      </c>
      <c r="C6" s="86">
        <v>71.400000000000006</v>
      </c>
      <c r="D6" s="86">
        <v>26.5</v>
      </c>
      <c r="E6" s="86">
        <v>2</v>
      </c>
      <c r="F6" s="86">
        <f>[6]Sheet1!$J$2</f>
        <v>0.1</v>
      </c>
      <c r="G6" s="88"/>
    </row>
    <row r="7" spans="1:7" x14ac:dyDescent="0.3">
      <c r="A7" s="291"/>
      <c r="B7" s="85" t="s">
        <v>119</v>
      </c>
      <c r="C7" s="86">
        <v>64.099999999999994</v>
      </c>
      <c r="D7" s="86">
        <v>34</v>
      </c>
      <c r="E7" s="86">
        <v>1.8</v>
      </c>
      <c r="F7" s="86">
        <f>[6]Sheet1!$J$6</f>
        <v>0.1</v>
      </c>
      <c r="G7" s="88"/>
    </row>
    <row r="8" spans="1:7" x14ac:dyDescent="0.3">
      <c r="A8" s="291"/>
      <c r="B8" s="85" t="s">
        <v>120</v>
      </c>
      <c r="C8" s="86">
        <v>40.200000000000003</v>
      </c>
      <c r="D8" s="86">
        <v>55.7</v>
      </c>
      <c r="E8" s="86">
        <v>3.9</v>
      </c>
      <c r="F8" s="86">
        <f>[6]Sheet1!$J$3</f>
        <v>0.2</v>
      </c>
      <c r="G8" s="88"/>
    </row>
    <row r="9" spans="1:7" x14ac:dyDescent="0.3">
      <c r="G9" s="88"/>
    </row>
    <row r="10" spans="1:7" x14ac:dyDescent="0.3">
      <c r="A10" s="43"/>
      <c r="B10" s="43"/>
      <c r="C10" s="43" t="s">
        <v>110</v>
      </c>
      <c r="D10" s="43" t="s">
        <v>111</v>
      </c>
      <c r="E10" s="44" t="s">
        <v>112</v>
      </c>
      <c r="F10" s="44" t="s">
        <v>145</v>
      </c>
      <c r="G10" s="88"/>
    </row>
    <row r="11" spans="1:7" x14ac:dyDescent="0.3">
      <c r="A11" s="292" t="s">
        <v>123</v>
      </c>
      <c r="B11" s="85" t="s">
        <v>114</v>
      </c>
      <c r="C11" s="86">
        <v>84.5</v>
      </c>
      <c r="D11" s="86">
        <v>11</v>
      </c>
      <c r="E11" s="86">
        <v>4.0999999999999996</v>
      </c>
      <c r="F11" s="86">
        <f>[6]Sheet1!$J$12</f>
        <v>0.5</v>
      </c>
      <c r="G11" s="88"/>
    </row>
    <row r="12" spans="1:7" x14ac:dyDescent="0.3">
      <c r="A12" s="292"/>
      <c r="B12" s="85" t="s">
        <v>121</v>
      </c>
      <c r="C12" s="86">
        <v>87.8</v>
      </c>
      <c r="D12" s="86">
        <v>11.5</v>
      </c>
      <c r="E12" s="86">
        <v>0.7</v>
      </c>
      <c r="F12" s="86">
        <f>0</f>
        <v>0</v>
      </c>
      <c r="G12" s="88"/>
    </row>
    <row r="13" spans="1:7" x14ac:dyDescent="0.3">
      <c r="A13" s="292"/>
      <c r="B13" s="85" t="s">
        <v>115</v>
      </c>
      <c r="C13" s="86">
        <v>93.5</v>
      </c>
      <c r="D13" s="86">
        <v>5.4</v>
      </c>
      <c r="E13" s="86">
        <v>0.6</v>
      </c>
      <c r="F13" s="86">
        <f>[6]Sheet1!$J$14</f>
        <v>0.5</v>
      </c>
      <c r="G13" s="88"/>
    </row>
    <row r="14" spans="1:7" x14ac:dyDescent="0.3">
      <c r="A14" s="292"/>
      <c r="B14" s="85" t="s">
        <v>116</v>
      </c>
      <c r="C14" s="86">
        <v>96.1</v>
      </c>
      <c r="D14" s="86">
        <v>2.9</v>
      </c>
      <c r="E14" s="86">
        <v>0.6</v>
      </c>
      <c r="F14" s="86">
        <f>[6]Sheet1!$J$15</f>
        <v>0.4</v>
      </c>
      <c r="G14" s="88"/>
    </row>
    <row r="15" spans="1:7" x14ac:dyDescent="0.3">
      <c r="A15" s="292"/>
      <c r="B15" s="85" t="s">
        <v>117</v>
      </c>
      <c r="C15" s="86">
        <v>94.6</v>
      </c>
      <c r="D15" s="86">
        <v>4.5</v>
      </c>
      <c r="E15" s="86">
        <v>0.8</v>
      </c>
      <c r="F15" s="86">
        <f>[6]Sheet1!$J$16</f>
        <v>0.2</v>
      </c>
      <c r="G15" s="88"/>
    </row>
    <row r="16" spans="1:7" ht="25.5" customHeight="1" x14ac:dyDescent="0.3">
      <c r="A16" s="292"/>
      <c r="B16" s="89" t="s">
        <v>118</v>
      </c>
      <c r="C16" s="86">
        <v>84.5</v>
      </c>
      <c r="D16" s="86">
        <v>14</v>
      </c>
      <c r="E16" s="86">
        <v>0.9</v>
      </c>
      <c r="F16" s="86">
        <f>[6]Sheet1!$J$17</f>
        <v>0.6</v>
      </c>
      <c r="G16" s="88"/>
    </row>
    <row r="17" spans="1:7" x14ac:dyDescent="0.3">
      <c r="G17" s="88"/>
    </row>
    <row r="18" spans="1:7" x14ac:dyDescent="0.3">
      <c r="A18" s="43" t="s">
        <v>152</v>
      </c>
      <c r="B18" s="43"/>
      <c r="C18" s="43" t="s">
        <v>110</v>
      </c>
      <c r="D18" s="43" t="s">
        <v>111</v>
      </c>
      <c r="E18" s="44" t="s">
        <v>112</v>
      </c>
      <c r="F18" s="44" t="s">
        <v>145</v>
      </c>
      <c r="G18" s="88"/>
    </row>
    <row r="19" spans="1:7" x14ac:dyDescent="0.3">
      <c r="A19" s="288" t="s">
        <v>124</v>
      </c>
      <c r="B19" s="90" t="s">
        <v>125</v>
      </c>
      <c r="C19" s="86">
        <f>[7]Sheet1!F18</f>
        <v>86.6</v>
      </c>
      <c r="D19" s="86">
        <f>[7]Sheet1!G18</f>
        <v>12</v>
      </c>
      <c r="E19" s="86">
        <f>[7]Sheet1!H18</f>
        <v>1.4</v>
      </c>
      <c r="F19" s="87">
        <f>[7]Sheet1!K18</f>
        <v>0</v>
      </c>
      <c r="G19" s="88"/>
    </row>
    <row r="20" spans="1:7" x14ac:dyDescent="0.3">
      <c r="A20" s="289"/>
      <c r="B20" s="90" t="s">
        <v>126</v>
      </c>
      <c r="C20" s="86">
        <f>[7]Sheet1!F19</f>
        <v>90.6</v>
      </c>
      <c r="D20" s="86">
        <f>[7]Sheet1!G19</f>
        <v>7.9</v>
      </c>
      <c r="E20" s="86">
        <f>[7]Sheet1!H19</f>
        <v>0.6</v>
      </c>
      <c r="F20" s="87">
        <f>[7]Sheet1!K19</f>
        <v>0.9</v>
      </c>
      <c r="G20" s="88"/>
    </row>
    <row r="21" spans="1:7" x14ac:dyDescent="0.3">
      <c r="A21" s="289"/>
      <c r="B21" s="90" t="s">
        <v>127</v>
      </c>
      <c r="C21" s="86">
        <f>[7]Sheet1!F20</f>
        <v>94</v>
      </c>
      <c r="D21" s="86">
        <f>[7]Sheet1!G20</f>
        <v>5.6</v>
      </c>
      <c r="E21" s="86">
        <f>[7]Sheet1!H20</f>
        <v>0.4</v>
      </c>
      <c r="F21" s="87">
        <f>[7]Sheet1!K20</f>
        <v>0</v>
      </c>
      <c r="G21" s="88"/>
    </row>
    <row r="22" spans="1:7" x14ac:dyDescent="0.3">
      <c r="A22" s="289"/>
      <c r="B22" s="90" t="s">
        <v>128</v>
      </c>
      <c r="C22" s="86">
        <f>[7]Sheet1!F21</f>
        <v>91</v>
      </c>
      <c r="D22" s="86">
        <f>[7]Sheet1!G21</f>
        <v>8.5</v>
      </c>
      <c r="E22" s="86">
        <f>[7]Sheet1!H21</f>
        <v>0.4</v>
      </c>
      <c r="F22" s="87">
        <f>[7]Sheet1!K21</f>
        <v>0</v>
      </c>
      <c r="G22" s="88"/>
    </row>
    <row r="23" spans="1:7" x14ac:dyDescent="0.3">
      <c r="A23" s="290"/>
      <c r="B23" s="90" t="s">
        <v>129</v>
      </c>
      <c r="C23" s="86">
        <f>[7]Sheet1!F22</f>
        <v>68.900000000000006</v>
      </c>
      <c r="D23" s="86">
        <f>[7]Sheet1!G22</f>
        <v>27.1</v>
      </c>
      <c r="E23" s="86">
        <f>[7]Sheet1!H22</f>
        <v>3.6</v>
      </c>
      <c r="F23" s="87">
        <f>[7]Sheet1!K22</f>
        <v>0.4</v>
      </c>
      <c r="G23" s="88"/>
    </row>
    <row r="24" spans="1:7" x14ac:dyDescent="0.3">
      <c r="A24" s="288" t="s">
        <v>140</v>
      </c>
      <c r="B24" s="90" t="s">
        <v>130</v>
      </c>
      <c r="C24" s="86">
        <f>[7]Sheet1!F23</f>
        <v>71.099999999999994</v>
      </c>
      <c r="D24" s="86">
        <f>[7]Sheet1!G23</f>
        <v>25.3</v>
      </c>
      <c r="E24" s="86">
        <f>[7]Sheet1!H23</f>
        <v>2.4</v>
      </c>
      <c r="F24" s="87">
        <f>[7]Sheet1!K23</f>
        <v>1.1000000000000001</v>
      </c>
      <c r="G24" s="88"/>
    </row>
    <row r="25" spans="1:7" x14ac:dyDescent="0.3">
      <c r="A25" s="289"/>
      <c r="B25" s="90" t="s">
        <v>131</v>
      </c>
      <c r="C25" s="86">
        <f>[7]Sheet1!F24</f>
        <v>74.5</v>
      </c>
      <c r="D25" s="86">
        <f>[7]Sheet1!G24</f>
        <v>21.3</v>
      </c>
      <c r="E25" s="86">
        <f>[7]Sheet1!H24</f>
        <v>3.1</v>
      </c>
      <c r="F25" s="87">
        <f>[7]Sheet1!K24</f>
        <v>1.1000000000000001</v>
      </c>
      <c r="G25" s="88"/>
    </row>
    <row r="26" spans="1:7" x14ac:dyDescent="0.3">
      <c r="A26" s="289"/>
      <c r="B26" s="90" t="s">
        <v>132</v>
      </c>
      <c r="C26" s="86">
        <f>[7]Sheet1!F25</f>
        <v>68.599999999999994</v>
      </c>
      <c r="D26" s="86">
        <f>[7]Sheet1!G25</f>
        <v>30.7</v>
      </c>
      <c r="E26" s="86">
        <f>[7]Sheet1!H25</f>
        <v>0.7</v>
      </c>
      <c r="F26" s="87">
        <f>[7]Sheet1!K25</f>
        <v>0</v>
      </c>
      <c r="G26" s="88"/>
    </row>
    <row r="27" spans="1:7" x14ac:dyDescent="0.3">
      <c r="A27" s="289"/>
      <c r="B27" s="90" t="s">
        <v>133</v>
      </c>
      <c r="C27" s="86">
        <f>[7]Sheet1!F26</f>
        <v>59.8</v>
      </c>
      <c r="D27" s="86">
        <f>[7]Sheet1!G26</f>
        <v>38.200000000000003</v>
      </c>
      <c r="E27" s="86">
        <f>[7]Sheet1!H26</f>
        <v>1.3</v>
      </c>
      <c r="F27" s="87">
        <f>[7]Sheet1!K26</f>
        <v>0.6</v>
      </c>
      <c r="G27" s="88"/>
    </row>
    <row r="28" spans="1:7" x14ac:dyDescent="0.3">
      <c r="A28" s="289"/>
      <c r="B28" s="90" t="s">
        <v>134</v>
      </c>
      <c r="C28" s="86">
        <f>[7]Sheet1!F27</f>
        <v>71.7</v>
      </c>
      <c r="D28" s="86">
        <f>[7]Sheet1!G27</f>
        <v>25.7</v>
      </c>
      <c r="E28" s="86">
        <f>[7]Sheet1!H27</f>
        <v>2.5</v>
      </c>
      <c r="F28" s="87">
        <f>[7]Sheet1!K27</f>
        <v>0.1</v>
      </c>
      <c r="G28" s="88"/>
    </row>
    <row r="29" spans="1:7" x14ac:dyDescent="0.3">
      <c r="A29" s="290"/>
      <c r="B29" s="90" t="s">
        <v>135</v>
      </c>
      <c r="C29" s="86">
        <f>[7]Sheet1!F28</f>
        <v>72.599999999999994</v>
      </c>
      <c r="D29" s="86">
        <f>[7]Sheet1!G28</f>
        <v>25.9</v>
      </c>
      <c r="E29" s="86">
        <f>[7]Sheet1!H28</f>
        <v>1.3</v>
      </c>
      <c r="F29" s="87">
        <f>[7]Sheet1!K28</f>
        <v>0.2</v>
      </c>
      <c r="G29" s="88"/>
    </row>
    <row r="30" spans="1:7" x14ac:dyDescent="0.3">
      <c r="A30" s="288" t="s">
        <v>141</v>
      </c>
      <c r="B30" s="90" t="s">
        <v>136</v>
      </c>
      <c r="C30" s="86">
        <f>[7]Sheet1!F29</f>
        <v>89.2</v>
      </c>
      <c r="D30" s="86">
        <f>[7]Sheet1!G29</f>
        <v>9.1999999999999993</v>
      </c>
      <c r="E30" s="86">
        <f>[7]Sheet1!H29</f>
        <v>1.5</v>
      </c>
      <c r="F30" s="87">
        <f>[7]Sheet1!K29</f>
        <v>0.2</v>
      </c>
      <c r="G30" s="88"/>
    </row>
    <row r="31" spans="1:7" x14ac:dyDescent="0.3">
      <c r="A31" s="289"/>
      <c r="B31" s="90" t="s">
        <v>137</v>
      </c>
      <c r="C31" s="86">
        <f>[7]Sheet1!F30</f>
        <v>75.8</v>
      </c>
      <c r="D31" s="86">
        <f>[7]Sheet1!G30</f>
        <v>22.3</v>
      </c>
      <c r="E31" s="86">
        <f>[7]Sheet1!H30</f>
        <v>1.7</v>
      </c>
      <c r="F31" s="87">
        <f>[7]Sheet1!K30</f>
        <v>0.2</v>
      </c>
      <c r="G31" s="88"/>
    </row>
    <row r="32" spans="1:7" x14ac:dyDescent="0.3">
      <c r="A32" s="290"/>
      <c r="B32" s="90" t="s">
        <v>143</v>
      </c>
      <c r="C32" s="86">
        <f>[7]Sheet1!F31</f>
        <v>75.099999999999994</v>
      </c>
      <c r="D32" s="86">
        <f>[7]Sheet1!G31</f>
        <v>22.5</v>
      </c>
      <c r="E32" s="86">
        <f>[7]Sheet1!H31</f>
        <v>1.9</v>
      </c>
      <c r="F32" s="87">
        <f>[7]Sheet1!K31</f>
        <v>0.6</v>
      </c>
      <c r="G32" s="88"/>
    </row>
    <row r="33" spans="1:8" x14ac:dyDescent="0.3">
      <c r="A33" s="288" t="s">
        <v>142</v>
      </c>
      <c r="B33" s="90" t="s">
        <v>138</v>
      </c>
      <c r="C33" s="86">
        <f>[7]Sheet1!F32</f>
        <v>90.1</v>
      </c>
      <c r="D33" s="86">
        <f>[7]Sheet1!G32</f>
        <v>8.9</v>
      </c>
      <c r="E33" s="86">
        <f>[7]Sheet1!H32</f>
        <v>0.8</v>
      </c>
      <c r="F33" s="87">
        <f>[7]Sheet1!K32</f>
        <v>0.2</v>
      </c>
      <c r="G33" s="88"/>
    </row>
    <row r="34" spans="1:8" x14ac:dyDescent="0.3">
      <c r="A34" s="289"/>
      <c r="B34" s="90" t="s">
        <v>139</v>
      </c>
      <c r="C34" s="86">
        <f>[7]Sheet1!F33</f>
        <v>90.2</v>
      </c>
      <c r="D34" s="86">
        <f>[7]Sheet1!G33</f>
        <v>7.5</v>
      </c>
      <c r="E34" s="86">
        <f>[7]Sheet1!H33</f>
        <v>2.1</v>
      </c>
      <c r="F34" s="87">
        <f>[7]Sheet1!K33</f>
        <v>0.2</v>
      </c>
      <c r="G34" s="88"/>
    </row>
    <row r="35" spans="1:8" x14ac:dyDescent="0.3">
      <c r="A35" s="289"/>
      <c r="B35" s="90" t="s">
        <v>136</v>
      </c>
      <c r="C35" s="86">
        <f>[7]Sheet1!F34</f>
        <v>82.9</v>
      </c>
      <c r="D35" s="86">
        <f>[7]Sheet1!G34</f>
        <v>15.7</v>
      </c>
      <c r="E35" s="86">
        <f>[7]Sheet1!H34</f>
        <v>1</v>
      </c>
      <c r="F35" s="87">
        <f>[7]Sheet1!K34</f>
        <v>0.4</v>
      </c>
      <c r="G35" s="88"/>
    </row>
    <row r="36" spans="1:8" x14ac:dyDescent="0.3">
      <c r="A36" s="290"/>
      <c r="B36" s="90" t="s">
        <v>143</v>
      </c>
      <c r="C36" s="86">
        <f>[7]Sheet1!F35</f>
        <v>70</v>
      </c>
      <c r="D36" s="86">
        <f>[7]Sheet1!G35</f>
        <v>28.5</v>
      </c>
      <c r="E36" s="86">
        <f>[7]Sheet1!H35</f>
        <v>1</v>
      </c>
      <c r="F36" s="87">
        <f>[7]Sheet1!K35</f>
        <v>0.5</v>
      </c>
      <c r="G36" s="88"/>
    </row>
    <row r="37" spans="1:8" x14ac:dyDescent="0.3">
      <c r="A37" s="91"/>
      <c r="B37" s="92"/>
      <c r="C37" s="93"/>
      <c r="D37" s="93"/>
      <c r="E37" s="93"/>
    </row>
    <row r="38" spans="1:8" x14ac:dyDescent="0.3">
      <c r="A38" s="91"/>
      <c r="B38" s="92"/>
      <c r="C38" s="93"/>
      <c r="D38" s="93"/>
      <c r="E38" s="93"/>
      <c r="G38" s="88"/>
    </row>
    <row r="39" spans="1:8" ht="25.5" x14ac:dyDescent="0.3">
      <c r="A39" s="94"/>
      <c r="B39" s="94"/>
      <c r="C39" s="94" t="s">
        <v>110</v>
      </c>
      <c r="D39" s="94" t="s">
        <v>151</v>
      </c>
      <c r="E39" s="95" t="s">
        <v>111</v>
      </c>
      <c r="F39" s="95" t="s">
        <v>112</v>
      </c>
      <c r="G39" s="94" t="s">
        <v>145</v>
      </c>
    </row>
    <row r="40" spans="1:8" ht="30" x14ac:dyDescent="0.3">
      <c r="A40" s="85" t="s">
        <v>144</v>
      </c>
      <c r="B40" s="89" t="s">
        <v>146</v>
      </c>
      <c r="C40" s="96">
        <f>[7]Sheet1!F3</f>
        <v>81.599999999999994</v>
      </c>
      <c r="D40" s="96">
        <f>[7]Sheet1!G3+[7]Sheet1!H3</f>
        <v>14.799999999999999</v>
      </c>
      <c r="E40" s="96">
        <f>[7]Sheet1!$I$3</f>
        <v>2.5</v>
      </c>
      <c r="F40" s="96">
        <f>0</f>
        <v>0</v>
      </c>
      <c r="G40" s="97">
        <f>[7]Sheet1!$K$3</f>
        <v>1.1000000000000001</v>
      </c>
      <c r="H40" s="88"/>
    </row>
    <row r="41" spans="1:8" ht="30" x14ac:dyDescent="0.3">
      <c r="A41" s="85" t="s">
        <v>147</v>
      </c>
      <c r="B41" s="89" t="s">
        <v>150</v>
      </c>
      <c r="C41" s="96">
        <f>[7]Sheet1!F4</f>
        <v>91.8</v>
      </c>
      <c r="D41" s="96">
        <f>[7]Sheet1!G4+[7]Sheet1!H4</f>
        <v>7</v>
      </c>
      <c r="E41" s="96">
        <v>0</v>
      </c>
      <c r="F41" s="96">
        <v>0</v>
      </c>
      <c r="G41" s="97">
        <f>[7]Sheet1!$K$4</f>
        <v>1.1000000000000001</v>
      </c>
      <c r="H41" s="88"/>
    </row>
    <row r="42" spans="1:8" ht="30" x14ac:dyDescent="0.3">
      <c r="A42" s="85" t="s">
        <v>148</v>
      </c>
      <c r="B42" s="89" t="s">
        <v>149</v>
      </c>
      <c r="C42" s="96">
        <f>[7]Sheet1!F6</f>
        <v>89.5</v>
      </c>
      <c r="D42" s="96">
        <f>[7]Sheet1!G6+[7]Sheet1!H6</f>
        <v>7.5</v>
      </c>
      <c r="E42" s="96">
        <f>[7]Sheet1!$I$6</f>
        <v>1.7</v>
      </c>
      <c r="F42" s="96">
        <v>0</v>
      </c>
      <c r="G42" s="97">
        <f>[7]Sheet1!$K$6</f>
        <v>1.3</v>
      </c>
      <c r="H42" s="88"/>
    </row>
    <row r="43" spans="1:8" x14ac:dyDescent="0.3">
      <c r="G43" s="88"/>
    </row>
    <row r="44" spans="1:8" x14ac:dyDescent="0.3">
      <c r="A44" s="287" t="s">
        <v>198</v>
      </c>
      <c r="B44" s="287"/>
      <c r="C44" s="287"/>
      <c r="D44" s="287"/>
      <c r="E44" s="287"/>
      <c r="F44" s="287"/>
      <c r="G44" s="287"/>
    </row>
    <row r="45" spans="1:8" ht="15.75" x14ac:dyDescent="0.3">
      <c r="A45" s="19" t="s">
        <v>156</v>
      </c>
      <c r="B45" s="81"/>
      <c r="C45" s="81"/>
      <c r="D45" s="81"/>
      <c r="E45" s="81"/>
      <c r="F45" s="81"/>
      <c r="G45" s="82"/>
    </row>
    <row r="46" spans="1:8" ht="15.75" x14ac:dyDescent="0.3">
      <c r="A46" s="18" t="s">
        <v>161</v>
      </c>
      <c r="B46" s="81"/>
      <c r="C46" s="81"/>
      <c r="D46" s="81"/>
      <c r="E46" s="81"/>
      <c r="F46" s="81"/>
      <c r="G46" s="81"/>
    </row>
    <row r="47" spans="1:8" x14ac:dyDescent="0.3">
      <c r="A47" s="17" t="s">
        <v>205</v>
      </c>
    </row>
  </sheetData>
  <mergeCells count="7">
    <mergeCell ref="A44:G44"/>
    <mergeCell ref="A33:A36"/>
    <mergeCell ref="A4:A8"/>
    <mergeCell ref="A11:A16"/>
    <mergeCell ref="A19:A23"/>
    <mergeCell ref="A24:A29"/>
    <mergeCell ref="A30:A3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0"/>
  <sheetViews>
    <sheetView zoomScaleNormal="100" workbookViewId="0">
      <selection activeCell="C23" sqref="C23:C24"/>
    </sheetView>
  </sheetViews>
  <sheetFormatPr baseColWidth="10" defaultRowHeight="15" x14ac:dyDescent="0.3"/>
  <cols>
    <col min="1" max="1" width="62.5703125" style="6" customWidth="1"/>
    <col min="2" max="2" width="8.5703125" style="6" customWidth="1"/>
    <col min="3" max="3" width="14.5703125" style="6" customWidth="1"/>
    <col min="4" max="5" width="11.42578125" style="6"/>
    <col min="6" max="6" width="13.7109375" style="6" customWidth="1"/>
    <col min="7" max="16384" width="11.42578125" style="6"/>
  </cols>
  <sheetData>
    <row r="1" spans="1:12" x14ac:dyDescent="0.3">
      <c r="A1" s="219" t="s">
        <v>210</v>
      </c>
      <c r="B1" s="219"/>
      <c r="C1" s="219"/>
      <c r="D1" s="219"/>
      <c r="E1" s="219"/>
      <c r="F1" s="219"/>
    </row>
    <row r="2" spans="1:12" ht="30" x14ac:dyDescent="0.3">
      <c r="A2" s="28"/>
      <c r="B2" s="28" t="s">
        <v>0</v>
      </c>
      <c r="C2" s="29" t="s">
        <v>33</v>
      </c>
      <c r="D2" s="29" t="s">
        <v>34</v>
      </c>
      <c r="E2" s="29" t="s">
        <v>35</v>
      </c>
      <c r="F2" s="29" t="s">
        <v>36</v>
      </c>
      <c r="I2" s="31"/>
      <c r="J2" s="31"/>
      <c r="K2" s="31"/>
      <c r="L2" s="31"/>
    </row>
    <row r="3" spans="1:12" s="27" customFormat="1" ht="20.25" customHeight="1" x14ac:dyDescent="0.2">
      <c r="A3" s="99" t="s">
        <v>96</v>
      </c>
      <c r="B3" s="100">
        <v>2024</v>
      </c>
      <c r="C3" s="101">
        <v>6.9</v>
      </c>
      <c r="D3" s="101">
        <v>14.5</v>
      </c>
      <c r="E3" s="101">
        <v>50.1</v>
      </c>
      <c r="F3" s="101">
        <v>28.5</v>
      </c>
      <c r="G3" s="102"/>
      <c r="I3" s="103"/>
      <c r="J3" s="103"/>
      <c r="K3" s="103"/>
      <c r="L3" s="103"/>
    </row>
    <row r="4" spans="1:12" s="27" customFormat="1" ht="20.25" customHeight="1" x14ac:dyDescent="0.2">
      <c r="A4" s="99" t="s">
        <v>155</v>
      </c>
      <c r="B4" s="104">
        <v>2018</v>
      </c>
      <c r="C4" s="105">
        <v>3.0062198754569951</v>
      </c>
      <c r="D4" s="105">
        <v>4.3756286149181296</v>
      </c>
      <c r="E4" s="105">
        <v>34.890971614259151</v>
      </c>
      <c r="F4" s="105">
        <v>57.727179895365751</v>
      </c>
      <c r="G4" s="102"/>
      <c r="I4" s="103"/>
      <c r="J4" s="103"/>
      <c r="K4" s="103"/>
      <c r="L4" s="103"/>
    </row>
    <row r="5" spans="1:12" s="27" customFormat="1" ht="20.25" customHeight="1" x14ac:dyDescent="0.2">
      <c r="A5" s="99" t="s">
        <v>162</v>
      </c>
      <c r="B5" s="100">
        <v>2024</v>
      </c>
      <c r="C5" s="106">
        <v>7.5</v>
      </c>
      <c r="D5" s="106">
        <v>9.6</v>
      </c>
      <c r="E5" s="106">
        <v>56.7</v>
      </c>
      <c r="F5" s="106">
        <v>26.2</v>
      </c>
      <c r="G5" s="102"/>
      <c r="I5" s="103"/>
      <c r="J5" s="103"/>
      <c r="K5" s="103"/>
      <c r="L5" s="103"/>
    </row>
    <row r="6" spans="1:12" s="27" customFormat="1" ht="20.25" customHeight="1" x14ac:dyDescent="0.2">
      <c r="A6" s="294" t="s">
        <v>97</v>
      </c>
      <c r="B6" s="100">
        <v>2018</v>
      </c>
      <c r="C6" s="105">
        <v>3.6405763051562499</v>
      </c>
      <c r="D6" s="105">
        <v>10.101458407042148</v>
      </c>
      <c r="E6" s="105">
        <v>47.415930678648898</v>
      </c>
      <c r="F6" s="105">
        <v>38.842034609152698</v>
      </c>
      <c r="G6" s="102"/>
      <c r="I6" s="103"/>
      <c r="J6" s="103"/>
      <c r="K6" s="103"/>
      <c r="L6" s="103"/>
    </row>
    <row r="7" spans="1:12" s="27" customFormat="1" ht="20.25" customHeight="1" x14ac:dyDescent="0.2">
      <c r="A7" s="295"/>
      <c r="B7" s="100">
        <v>2024</v>
      </c>
      <c r="C7" s="105">
        <v>5.7</v>
      </c>
      <c r="D7" s="105">
        <v>11.9</v>
      </c>
      <c r="E7" s="105">
        <v>48.9</v>
      </c>
      <c r="F7" s="105">
        <v>33.5</v>
      </c>
      <c r="G7" s="102"/>
      <c r="I7" s="103"/>
      <c r="J7" s="103"/>
      <c r="K7" s="103"/>
      <c r="L7" s="103"/>
    </row>
    <row r="8" spans="1:12" s="27" customFormat="1" ht="20.25" customHeight="1" x14ac:dyDescent="0.2">
      <c r="A8" s="294" t="s">
        <v>98</v>
      </c>
      <c r="B8" s="100">
        <v>2018</v>
      </c>
      <c r="C8" s="105">
        <v>12.9159049037633</v>
      </c>
      <c r="D8" s="105">
        <v>29.550082498996598</v>
      </c>
      <c r="E8" s="105">
        <v>40.106823141541049</v>
      </c>
      <c r="F8" s="105">
        <v>17.42718945569905</v>
      </c>
      <c r="G8" s="102"/>
      <c r="I8" s="103"/>
      <c r="J8" s="103"/>
      <c r="K8" s="103"/>
      <c r="L8" s="103"/>
    </row>
    <row r="9" spans="1:12" s="27" customFormat="1" ht="20.25" customHeight="1" x14ac:dyDescent="0.2">
      <c r="A9" s="295"/>
      <c r="B9" s="100">
        <v>2024</v>
      </c>
      <c r="C9" s="105">
        <v>5.8</v>
      </c>
      <c r="D9" s="105">
        <v>11.3</v>
      </c>
      <c r="E9" s="105">
        <v>52.5</v>
      </c>
      <c r="F9" s="105">
        <v>30.4</v>
      </c>
      <c r="G9" s="102"/>
      <c r="I9" s="103"/>
      <c r="J9" s="103"/>
      <c r="K9" s="103"/>
      <c r="L9" s="103"/>
    </row>
    <row r="10" spans="1:12" ht="21" customHeight="1" x14ac:dyDescent="0.3">
      <c r="A10" s="293" t="s">
        <v>163</v>
      </c>
      <c r="B10" s="293"/>
      <c r="C10" s="293"/>
      <c r="D10" s="293"/>
      <c r="E10" s="293"/>
      <c r="F10" s="293"/>
      <c r="I10" s="31"/>
      <c r="J10" s="31"/>
      <c r="K10" s="31"/>
      <c r="L10" s="31"/>
    </row>
    <row r="11" spans="1:12" ht="11.25" customHeight="1" x14ac:dyDescent="0.3">
      <c r="A11" s="41" t="s">
        <v>160</v>
      </c>
      <c r="B11" s="41"/>
      <c r="C11" s="107"/>
      <c r="D11" s="107"/>
      <c r="E11" s="107"/>
      <c r="F11" s="107"/>
      <c r="I11" s="31"/>
      <c r="J11" s="31"/>
      <c r="K11" s="31"/>
      <c r="L11" s="31"/>
    </row>
    <row r="12" spans="1:12" ht="15.75" customHeight="1" x14ac:dyDescent="0.3">
      <c r="A12" s="22" t="s">
        <v>164</v>
      </c>
      <c r="B12" s="22"/>
      <c r="C12" s="108"/>
      <c r="D12" s="108"/>
      <c r="E12" s="108"/>
      <c r="F12" s="108"/>
    </row>
    <row r="13" spans="1:12" ht="23.25" customHeight="1" x14ac:dyDescent="0.3">
      <c r="A13" s="17" t="s">
        <v>205</v>
      </c>
    </row>
    <row r="14" spans="1:12" ht="23.25" customHeight="1" x14ac:dyDescent="0.3">
      <c r="A14" s="98" t="s">
        <v>211</v>
      </c>
      <c r="B14" s="98"/>
      <c r="C14" s="42"/>
      <c r="D14" s="42"/>
      <c r="E14" s="42"/>
      <c r="F14" s="42"/>
    </row>
    <row r="15" spans="1:12" ht="23.25" customHeight="1" x14ac:dyDescent="0.3">
      <c r="A15" s="28"/>
      <c r="B15" s="28"/>
      <c r="C15" s="29" t="s">
        <v>83</v>
      </c>
      <c r="D15" s="29" t="s">
        <v>84</v>
      </c>
      <c r="E15" s="29" t="s">
        <v>85</v>
      </c>
      <c r="F15" s="29" t="s">
        <v>86</v>
      </c>
    </row>
    <row r="16" spans="1:12" ht="23.25" customHeight="1" x14ac:dyDescent="0.3">
      <c r="A16" s="294" t="s">
        <v>66</v>
      </c>
      <c r="B16" s="100">
        <v>2018</v>
      </c>
      <c r="C16" s="105">
        <v>6.4777509348468651</v>
      </c>
      <c r="D16" s="105">
        <v>40.918273184725351</v>
      </c>
      <c r="E16" s="105">
        <v>42.880383271962749</v>
      </c>
      <c r="F16" s="105">
        <v>9.7235926084650792</v>
      </c>
    </row>
    <row r="17" spans="1:6" ht="23.25" customHeight="1" x14ac:dyDescent="0.3">
      <c r="A17" s="295"/>
      <c r="B17" s="100">
        <v>2024</v>
      </c>
      <c r="C17" s="105">
        <v>10.6</v>
      </c>
      <c r="D17" s="105">
        <v>48.6</v>
      </c>
      <c r="E17" s="105">
        <v>35.5</v>
      </c>
      <c r="F17" s="105">
        <v>5.3</v>
      </c>
    </row>
    <row r="18" spans="1:6" ht="23.25" customHeight="1" x14ac:dyDescent="0.3">
      <c r="A18" s="198" t="s">
        <v>174</v>
      </c>
      <c r="B18" s="100">
        <v>2018</v>
      </c>
      <c r="C18" s="105">
        <v>45.474229803212054</v>
      </c>
      <c r="D18" s="105">
        <v>33.911202289249005</v>
      </c>
      <c r="E18" s="105">
        <v>15.79467944784215</v>
      </c>
      <c r="F18" s="105">
        <v>4.8198884596968847</v>
      </c>
    </row>
    <row r="19" spans="1:6" ht="23.25" customHeight="1" x14ac:dyDescent="0.3">
      <c r="A19" s="99" t="s">
        <v>67</v>
      </c>
      <c r="B19" s="100">
        <v>2024</v>
      </c>
      <c r="C19" s="105">
        <v>55.6</v>
      </c>
      <c r="D19" s="105">
        <v>28</v>
      </c>
      <c r="E19" s="105">
        <v>13.3</v>
      </c>
      <c r="F19" s="105">
        <v>3.1</v>
      </c>
    </row>
    <row r="20" spans="1:6" ht="30" customHeight="1" x14ac:dyDescent="0.3">
      <c r="A20" s="99" t="s">
        <v>68</v>
      </c>
      <c r="B20" s="100">
        <v>2024</v>
      </c>
      <c r="C20" s="105">
        <v>25.6</v>
      </c>
      <c r="D20" s="105">
        <v>31</v>
      </c>
      <c r="E20" s="105">
        <v>27</v>
      </c>
      <c r="F20" s="105">
        <v>16.5</v>
      </c>
    </row>
    <row r="21" spans="1:6" ht="23.25" customHeight="1" x14ac:dyDescent="0.3">
      <c r="A21" s="99" t="s">
        <v>153</v>
      </c>
      <c r="B21" s="100">
        <v>2018</v>
      </c>
      <c r="C21" s="105">
        <v>4.6209146057757646</v>
      </c>
      <c r="D21" s="105">
        <v>10.108738570327935</v>
      </c>
      <c r="E21" s="105">
        <v>45.7994657491653</v>
      </c>
      <c r="F21" s="105">
        <v>39.470881074730954</v>
      </c>
    </row>
    <row r="22" spans="1:6" ht="35.25" customHeight="1" x14ac:dyDescent="0.3">
      <c r="A22" s="99" t="s">
        <v>69</v>
      </c>
      <c r="B22" s="100">
        <v>2024</v>
      </c>
      <c r="C22" s="105">
        <v>8</v>
      </c>
      <c r="D22" s="105">
        <v>17.5</v>
      </c>
      <c r="E22" s="105">
        <v>42.2</v>
      </c>
      <c r="F22" s="105">
        <v>32.299999999999997</v>
      </c>
    </row>
    <row r="23" spans="1:6" ht="35.25" customHeight="1" x14ac:dyDescent="0.3">
      <c r="A23" s="99" t="s">
        <v>154</v>
      </c>
      <c r="B23" s="100">
        <v>2018</v>
      </c>
      <c r="C23" s="105">
        <v>6.7980358440523503</v>
      </c>
      <c r="D23" s="105">
        <v>21.23564413335815</v>
      </c>
      <c r="E23" s="105">
        <v>54.465419218938202</v>
      </c>
      <c r="F23" s="105">
        <v>17.500900803651302</v>
      </c>
    </row>
    <row r="24" spans="1:6" ht="24" customHeight="1" x14ac:dyDescent="0.3">
      <c r="A24" s="99" t="s">
        <v>175</v>
      </c>
      <c r="B24" s="100">
        <v>2024</v>
      </c>
      <c r="C24" s="105">
        <v>5.6</v>
      </c>
      <c r="D24" s="105">
        <v>13.5</v>
      </c>
      <c r="E24" s="105">
        <v>43.5</v>
      </c>
      <c r="F24" s="105">
        <v>37.4</v>
      </c>
    </row>
    <row r="25" spans="1:6" ht="33.75" customHeight="1" x14ac:dyDescent="0.3">
      <c r="A25" s="99" t="s">
        <v>70</v>
      </c>
      <c r="B25" s="100">
        <v>2024</v>
      </c>
      <c r="C25" s="105">
        <v>29.1</v>
      </c>
      <c r="D25" s="105">
        <v>28</v>
      </c>
      <c r="E25" s="105">
        <v>28.9</v>
      </c>
      <c r="F25" s="105">
        <v>14</v>
      </c>
    </row>
    <row r="26" spans="1:6" ht="23.25" customHeight="1" x14ac:dyDescent="0.3">
      <c r="A26" s="99" t="s">
        <v>71</v>
      </c>
      <c r="B26" s="100">
        <v>2024</v>
      </c>
      <c r="C26" s="105">
        <v>48</v>
      </c>
      <c r="D26" s="105">
        <v>28</v>
      </c>
      <c r="E26" s="105">
        <v>16.2</v>
      </c>
      <c r="F26" s="105">
        <v>7.8</v>
      </c>
    </row>
    <row r="27" spans="1:6" ht="15.75" customHeight="1" x14ac:dyDescent="0.3">
      <c r="A27" s="293" t="s">
        <v>165</v>
      </c>
      <c r="B27" s="293"/>
      <c r="C27" s="293"/>
      <c r="D27" s="293"/>
      <c r="E27" s="293"/>
      <c r="F27" s="293"/>
    </row>
    <row r="28" spans="1:6" x14ac:dyDescent="0.3">
      <c r="A28" s="41" t="s">
        <v>160</v>
      </c>
      <c r="B28" s="41"/>
      <c r="C28" s="107"/>
      <c r="D28" s="107"/>
      <c r="E28" s="107"/>
      <c r="F28" s="107"/>
    </row>
    <row r="29" spans="1:6" x14ac:dyDescent="0.3">
      <c r="A29" s="22" t="s">
        <v>166</v>
      </c>
      <c r="B29" s="22"/>
      <c r="C29" s="108"/>
      <c r="D29" s="108"/>
      <c r="E29" s="108"/>
      <c r="F29" s="108"/>
    </row>
    <row r="30" spans="1:6" x14ac:dyDescent="0.3">
      <c r="A30" s="17" t="s">
        <v>205</v>
      </c>
    </row>
  </sheetData>
  <mergeCells count="6">
    <mergeCell ref="A1:F1"/>
    <mergeCell ref="A10:F10"/>
    <mergeCell ref="A27:F27"/>
    <mergeCell ref="A6:A7"/>
    <mergeCell ref="A8:A9"/>
    <mergeCell ref="A16:A1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0"/>
  <sheetViews>
    <sheetView workbookViewId="0">
      <selection sqref="A1:I1"/>
    </sheetView>
  </sheetViews>
  <sheetFormatPr baseColWidth="10" defaultRowHeight="15" x14ac:dyDescent="0.3"/>
  <cols>
    <col min="1" max="1" width="10.28515625" style="6" customWidth="1"/>
    <col min="2" max="2" width="11.42578125" style="6"/>
    <col min="3" max="3" width="14.28515625" style="6" customWidth="1"/>
    <col min="4" max="4" width="11.42578125" style="6"/>
    <col min="5" max="5" width="15.7109375" style="6" customWidth="1"/>
    <col min="6" max="6" width="11.42578125" style="6"/>
    <col min="7" max="7" width="14.7109375" style="6" customWidth="1"/>
    <col min="8" max="9" width="13.7109375" style="6" customWidth="1"/>
    <col min="10" max="11" width="11.42578125" style="6"/>
    <col min="12" max="12" width="12" style="6" customWidth="1"/>
    <col min="13" max="16384" width="11.42578125" style="6"/>
  </cols>
  <sheetData>
    <row r="1" spans="1:17" ht="12.75" customHeight="1" x14ac:dyDescent="0.3">
      <c r="A1" s="220" t="s">
        <v>209</v>
      </c>
      <c r="B1" s="220"/>
      <c r="C1" s="220"/>
      <c r="D1" s="220"/>
      <c r="E1" s="220"/>
      <c r="F1" s="220"/>
      <c r="G1" s="220"/>
      <c r="H1" s="220"/>
      <c r="I1" s="220"/>
    </row>
    <row r="2" spans="1:17" ht="30" x14ac:dyDescent="0.3">
      <c r="A2" s="297"/>
      <c r="B2" s="298"/>
      <c r="C2" s="29" t="s">
        <v>33</v>
      </c>
      <c r="D2" s="29" t="s">
        <v>34</v>
      </c>
      <c r="E2" s="29" t="s">
        <v>35</v>
      </c>
      <c r="F2" s="29" t="s">
        <v>36</v>
      </c>
    </row>
    <row r="3" spans="1:17" x14ac:dyDescent="0.3">
      <c r="A3" s="296">
        <v>2018</v>
      </c>
      <c r="B3" s="150" t="s">
        <v>29</v>
      </c>
      <c r="C3" s="151">
        <f>AVERAGE(C4:C5)</f>
        <v>32.298409814334647</v>
      </c>
      <c r="D3" s="151">
        <f>AVERAGE(D4:D5)</f>
        <v>27.676924589278102</v>
      </c>
      <c r="E3" s="151">
        <f t="shared" ref="E3:F3" si="0">AVERAGE(E4:E5)</f>
        <v>25.161532525320652</v>
      </c>
      <c r="F3" s="151">
        <f t="shared" si="0"/>
        <v>14.863133071066599</v>
      </c>
    </row>
    <row r="4" spans="1:17" x14ac:dyDescent="0.3">
      <c r="A4" s="296"/>
      <c r="B4" s="150" t="s">
        <v>37</v>
      </c>
      <c r="C4" s="151">
        <v>30.324711469399901</v>
      </c>
      <c r="D4" s="151">
        <v>27.483549663901702</v>
      </c>
      <c r="E4" s="151">
        <v>26.5972308080628</v>
      </c>
      <c r="F4" s="151">
        <v>15.594508058635601</v>
      </c>
    </row>
    <row r="5" spans="1:17" x14ac:dyDescent="0.3">
      <c r="A5" s="296"/>
      <c r="B5" s="150" t="s">
        <v>38</v>
      </c>
      <c r="C5" s="151">
        <v>34.272108159269401</v>
      </c>
      <c r="D5" s="151">
        <v>27.870299514654501</v>
      </c>
      <c r="E5" s="151">
        <v>23.7258342425785</v>
      </c>
      <c r="F5" s="151">
        <v>14.1317580834976</v>
      </c>
    </row>
    <row r="6" spans="1:17" x14ac:dyDescent="0.3">
      <c r="A6" s="296">
        <v>2024</v>
      </c>
      <c r="B6" s="150" t="s">
        <v>29</v>
      </c>
      <c r="C6" s="152">
        <v>38.6</v>
      </c>
      <c r="D6" s="152">
        <v>25.7</v>
      </c>
      <c r="E6" s="152">
        <v>20.6</v>
      </c>
      <c r="F6" s="152">
        <v>15.1</v>
      </c>
    </row>
    <row r="7" spans="1:17" x14ac:dyDescent="0.3">
      <c r="A7" s="296"/>
      <c r="B7" s="150" t="s">
        <v>37</v>
      </c>
      <c r="C7" s="152">
        <v>38.299999999999997</v>
      </c>
      <c r="D7" s="152">
        <v>25.4</v>
      </c>
      <c r="E7" s="152">
        <v>22.2</v>
      </c>
      <c r="F7" s="152">
        <v>14.1</v>
      </c>
    </row>
    <row r="8" spans="1:17" x14ac:dyDescent="0.3">
      <c r="A8" s="296"/>
      <c r="B8" s="150" t="s">
        <v>38</v>
      </c>
      <c r="C8" s="152">
        <v>38.799999999999997</v>
      </c>
      <c r="D8" s="152">
        <v>26.1</v>
      </c>
      <c r="E8" s="151">
        <v>19</v>
      </c>
      <c r="F8" s="152">
        <v>16.100000000000001</v>
      </c>
    </row>
    <row r="9" spans="1:17" ht="27.75" customHeight="1" x14ac:dyDescent="0.3">
      <c r="A9" s="293" t="s">
        <v>169</v>
      </c>
      <c r="B9" s="293"/>
      <c r="C9" s="293"/>
      <c r="D9" s="293"/>
      <c r="E9" s="293"/>
      <c r="F9" s="293"/>
      <c r="G9" s="293"/>
    </row>
    <row r="10" spans="1:17" ht="13.5" customHeight="1" x14ac:dyDescent="0.3">
      <c r="A10" s="41" t="s">
        <v>160</v>
      </c>
      <c r="B10" s="107"/>
      <c r="C10" s="107"/>
      <c r="D10" s="107"/>
      <c r="E10" s="107"/>
      <c r="F10" s="107"/>
      <c r="G10" s="107"/>
    </row>
    <row r="11" spans="1:17" ht="16.5" customHeight="1" x14ac:dyDescent="0.3">
      <c r="A11" s="22" t="s">
        <v>164</v>
      </c>
      <c r="B11" s="108"/>
      <c r="C11" s="108"/>
      <c r="D11" s="108"/>
      <c r="E11" s="108"/>
      <c r="F11" s="108"/>
      <c r="G11" s="108"/>
    </row>
    <row r="12" spans="1:17" ht="21.75" customHeight="1" x14ac:dyDescent="0.3">
      <c r="A12" s="17" t="s">
        <v>205</v>
      </c>
      <c r="B12" s="107"/>
      <c r="C12" s="107"/>
      <c r="D12" s="107"/>
      <c r="E12" s="107"/>
      <c r="F12" s="107"/>
      <c r="G12" s="107"/>
    </row>
    <row r="13" spans="1:17" ht="21.75" customHeight="1" x14ac:dyDescent="0.3">
      <c r="A13" s="17"/>
      <c r="B13" s="218"/>
      <c r="C13" s="218"/>
      <c r="D13" s="218"/>
      <c r="E13" s="218"/>
      <c r="F13" s="218"/>
      <c r="G13" s="218"/>
    </row>
    <row r="14" spans="1:17" ht="12.75" customHeight="1" x14ac:dyDescent="0.3">
      <c r="A14" s="220" t="s">
        <v>99</v>
      </c>
      <c r="B14" s="220"/>
      <c r="C14" s="220"/>
      <c r="D14" s="220"/>
      <c r="E14" s="220"/>
      <c r="F14" s="220"/>
      <c r="G14" s="220"/>
      <c r="H14" s="220"/>
      <c r="I14" s="220"/>
    </row>
    <row r="15" spans="1:17" ht="45" x14ac:dyDescent="0.3">
      <c r="A15" s="297"/>
      <c r="B15" s="298"/>
      <c r="C15" s="29" t="s">
        <v>42</v>
      </c>
      <c r="D15" s="29" t="s">
        <v>39</v>
      </c>
      <c r="E15" s="29" t="s">
        <v>40</v>
      </c>
      <c r="F15" s="30" t="s">
        <v>43</v>
      </c>
      <c r="G15" s="153" t="s">
        <v>44</v>
      </c>
      <c r="H15" s="29" t="s">
        <v>45</v>
      </c>
      <c r="I15" s="29" t="s">
        <v>46</v>
      </c>
      <c r="J15" s="29" t="s">
        <v>47</v>
      </c>
      <c r="K15" s="29" t="s">
        <v>48</v>
      </c>
      <c r="L15" s="29" t="s">
        <v>49</v>
      </c>
      <c r="M15" s="29" t="s">
        <v>50</v>
      </c>
      <c r="N15" s="29" t="s">
        <v>51</v>
      </c>
      <c r="O15" s="30" t="s">
        <v>52</v>
      </c>
      <c r="P15" s="153" t="s">
        <v>41</v>
      </c>
    </row>
    <row r="16" spans="1:17" x14ac:dyDescent="0.3">
      <c r="A16" s="296">
        <v>2018</v>
      </c>
      <c r="B16" s="150" t="s">
        <v>29</v>
      </c>
      <c r="C16" s="154">
        <f>AVERAGE(C17:C18)</f>
        <v>7.7947329436322743</v>
      </c>
      <c r="D16" s="154">
        <f t="shared" ref="D16:P16" si="1">AVERAGE(D17:D18)</f>
        <v>2.6530445874756072</v>
      </c>
      <c r="E16" s="154">
        <f t="shared" si="1"/>
        <v>4.7149013430766153</v>
      </c>
      <c r="F16" s="154">
        <f t="shared" si="1"/>
        <v>1.4009503795836638</v>
      </c>
      <c r="G16" s="154">
        <f t="shared" si="1"/>
        <v>1.0201516836076661</v>
      </c>
      <c r="H16" s="154">
        <f t="shared" si="1"/>
        <v>2.7797693322908601</v>
      </c>
      <c r="I16" s="154">
        <f t="shared" si="1"/>
        <v>3.2327305070552543</v>
      </c>
      <c r="J16" s="154">
        <f t="shared" si="1"/>
        <v>0.92910898284662702</v>
      </c>
      <c r="K16" s="154">
        <f t="shared" si="1"/>
        <v>1.6422106112096742</v>
      </c>
      <c r="L16" s="154">
        <f t="shared" si="1"/>
        <v>12.935073502609733</v>
      </c>
      <c r="M16" s="154">
        <f t="shared" si="1"/>
        <v>36.787172627236771</v>
      </c>
      <c r="N16" s="154">
        <f t="shared" si="1"/>
        <v>7.0253985824878278</v>
      </c>
      <c r="O16" s="154">
        <f t="shared" si="1"/>
        <v>1.2456425951684935</v>
      </c>
      <c r="P16" s="154">
        <f t="shared" si="1"/>
        <v>15.839112321718941</v>
      </c>
      <c r="Q16" s="88"/>
    </row>
    <row r="17" spans="1:17" x14ac:dyDescent="0.3">
      <c r="A17" s="296"/>
      <c r="B17" s="150" t="s">
        <v>37</v>
      </c>
      <c r="C17" s="154">
        <v>13.114565214955546</v>
      </c>
      <c r="D17" s="154">
        <v>2.7588535919661585</v>
      </c>
      <c r="E17" s="154">
        <v>5.9052124973481757</v>
      </c>
      <c r="F17" s="154">
        <v>0.61348905735058279</v>
      </c>
      <c r="G17" s="154">
        <v>1.6313275649172572</v>
      </c>
      <c r="H17" s="154">
        <v>1.5315660859604714</v>
      </c>
      <c r="I17" s="154">
        <v>3.2527487971766362</v>
      </c>
      <c r="J17" s="154">
        <v>1.0289994187626386</v>
      </c>
      <c r="K17" s="154">
        <v>2.7891949186178091</v>
      </c>
      <c r="L17" s="154">
        <v>22.76866319769378</v>
      </c>
      <c r="M17" s="154">
        <v>16.74606668460515</v>
      </c>
      <c r="N17" s="154">
        <v>8.0380946053961857</v>
      </c>
      <c r="O17" s="154">
        <v>2.1562403705593844</v>
      </c>
      <c r="P17" s="154">
        <v>17.664977994690226</v>
      </c>
      <c r="Q17" s="88"/>
    </row>
    <row r="18" spans="1:17" x14ac:dyDescent="0.3">
      <c r="A18" s="296"/>
      <c r="B18" s="150" t="s">
        <v>38</v>
      </c>
      <c r="C18" s="154">
        <v>2.4749006723090026</v>
      </c>
      <c r="D18" s="154">
        <v>2.5472355829850555</v>
      </c>
      <c r="E18" s="154">
        <v>3.5245901888050546</v>
      </c>
      <c r="F18" s="154">
        <v>2.1884117018167446</v>
      </c>
      <c r="G18" s="154">
        <v>0.4089758022980749</v>
      </c>
      <c r="H18" s="154">
        <v>4.0279725786212488</v>
      </c>
      <c r="I18" s="154">
        <v>3.2127122169338724</v>
      </c>
      <c r="J18" s="154">
        <v>0.82921854693061547</v>
      </c>
      <c r="K18" s="154">
        <v>0.49522630380153915</v>
      </c>
      <c r="L18" s="154">
        <v>3.1014838075256868</v>
      </c>
      <c r="M18" s="154">
        <v>56.828278569868395</v>
      </c>
      <c r="N18" s="154">
        <v>6.012702559579469</v>
      </c>
      <c r="O18" s="154">
        <v>0.33504481977760275</v>
      </c>
      <c r="P18" s="154">
        <v>14.013246648747657</v>
      </c>
      <c r="Q18" s="88"/>
    </row>
    <row r="19" spans="1:17" x14ac:dyDescent="0.3">
      <c r="A19" s="296">
        <v>2024</v>
      </c>
      <c r="B19" s="130" t="s">
        <v>29</v>
      </c>
      <c r="C19" s="154">
        <v>7</v>
      </c>
      <c r="D19" s="154">
        <v>5.0999999999999996</v>
      </c>
      <c r="E19" s="154">
        <v>5.5</v>
      </c>
      <c r="F19" s="154">
        <v>6.8</v>
      </c>
      <c r="G19" s="154">
        <v>2</v>
      </c>
      <c r="H19" s="154">
        <v>4</v>
      </c>
      <c r="I19" s="154">
        <v>2.6</v>
      </c>
      <c r="J19" s="154">
        <v>0.8</v>
      </c>
      <c r="K19" s="154">
        <v>3.1</v>
      </c>
      <c r="L19" s="154">
        <v>11.3</v>
      </c>
      <c r="M19" s="154">
        <v>27.2</v>
      </c>
      <c r="N19" s="154">
        <v>3.1</v>
      </c>
      <c r="O19" s="154">
        <v>3.5</v>
      </c>
      <c r="P19" s="154">
        <v>18.100000000000001</v>
      </c>
      <c r="Q19" s="88"/>
    </row>
    <row r="20" spans="1:17" x14ac:dyDescent="0.3">
      <c r="A20" s="296"/>
      <c r="B20" s="130" t="s">
        <v>37</v>
      </c>
      <c r="C20" s="154">
        <v>9.8000000000000007</v>
      </c>
      <c r="D20" s="154">
        <v>6.8</v>
      </c>
      <c r="E20" s="154">
        <v>6.1</v>
      </c>
      <c r="F20" s="154">
        <v>5.4</v>
      </c>
      <c r="G20" s="154">
        <v>3.3</v>
      </c>
      <c r="H20" s="154">
        <v>2.2999999999999998</v>
      </c>
      <c r="I20" s="154">
        <v>2.2999999999999998</v>
      </c>
      <c r="J20" s="154">
        <v>0.8</v>
      </c>
      <c r="K20" s="154">
        <v>4.7</v>
      </c>
      <c r="L20" s="154">
        <v>18.5</v>
      </c>
      <c r="M20" s="154">
        <v>14.1</v>
      </c>
      <c r="N20" s="154">
        <v>3.1</v>
      </c>
      <c r="O20" s="154">
        <v>5.0999999999999996</v>
      </c>
      <c r="P20" s="154">
        <v>17.600000000000001</v>
      </c>
      <c r="Q20" s="88"/>
    </row>
    <row r="21" spans="1:17" x14ac:dyDescent="0.3">
      <c r="A21" s="296"/>
      <c r="B21" s="130" t="s">
        <v>38</v>
      </c>
      <c r="C21" s="154">
        <v>4</v>
      </c>
      <c r="D21" s="154">
        <v>3.2</v>
      </c>
      <c r="E21" s="154">
        <v>4.8</v>
      </c>
      <c r="F21" s="154">
        <v>8.1999999999999993</v>
      </c>
      <c r="G21" s="154">
        <v>0.7</v>
      </c>
      <c r="H21" s="154">
        <v>5.8</v>
      </c>
      <c r="I21" s="154">
        <v>3</v>
      </c>
      <c r="J21" s="154">
        <v>0.8</v>
      </c>
      <c r="K21" s="154">
        <v>1.4</v>
      </c>
      <c r="L21" s="154">
        <v>3.6</v>
      </c>
      <c r="M21" s="154">
        <v>41.1</v>
      </c>
      <c r="N21" s="154">
        <v>3.1</v>
      </c>
      <c r="O21" s="154">
        <v>1.7</v>
      </c>
      <c r="P21" s="154">
        <v>18.600000000000001</v>
      </c>
    </row>
    <row r="22" spans="1:17" ht="15.75" customHeight="1" x14ac:dyDescent="0.3">
      <c r="A22" s="293" t="s">
        <v>170</v>
      </c>
      <c r="B22" s="293"/>
      <c r="C22" s="293"/>
      <c r="D22" s="293"/>
      <c r="E22" s="293"/>
      <c r="F22" s="293"/>
      <c r="G22" s="293"/>
      <c r="H22" s="293"/>
      <c r="I22" s="293"/>
      <c r="J22" s="293"/>
      <c r="K22" s="293"/>
      <c r="L22" s="293"/>
      <c r="M22" s="293"/>
      <c r="N22" s="293"/>
      <c r="O22" s="293"/>
      <c r="P22" s="293"/>
    </row>
    <row r="23" spans="1:17" ht="10.5" customHeight="1" x14ac:dyDescent="0.3">
      <c r="A23" s="41" t="s">
        <v>160</v>
      </c>
      <c r="B23" s="107"/>
      <c r="C23" s="107"/>
      <c r="D23" s="107"/>
      <c r="E23" s="107"/>
      <c r="F23" s="107"/>
      <c r="G23" s="107"/>
    </row>
    <row r="24" spans="1:17" x14ac:dyDescent="0.3">
      <c r="A24" s="22" t="s">
        <v>164</v>
      </c>
      <c r="B24" s="108"/>
      <c r="C24" s="108"/>
      <c r="D24" s="108"/>
      <c r="E24" s="108"/>
      <c r="F24" s="108"/>
      <c r="G24" s="108"/>
    </row>
    <row r="25" spans="1:17" x14ac:dyDescent="0.3">
      <c r="A25" s="17" t="s">
        <v>205</v>
      </c>
    </row>
    <row r="27" spans="1:17" x14ac:dyDescent="0.3">
      <c r="C27"/>
    </row>
    <row r="28" spans="1:17" x14ac:dyDescent="0.3">
      <c r="E28" s="31"/>
      <c r="F28" s="155"/>
      <c r="G28" s="156"/>
      <c r="H28" s="156"/>
      <c r="I28" s="156"/>
    </row>
    <row r="29" spans="1:17" x14ac:dyDescent="0.3">
      <c r="E29" s="31"/>
    </row>
    <row r="30" spans="1:17" x14ac:dyDescent="0.3">
      <c r="E30" s="31"/>
      <c r="F30" s="155"/>
      <c r="G30" s="156"/>
      <c r="H30" s="156"/>
      <c r="I30" s="156"/>
    </row>
    <row r="31" spans="1:17" x14ac:dyDescent="0.3">
      <c r="E31" s="31"/>
      <c r="F31" s="157"/>
      <c r="G31" s="156"/>
      <c r="H31" s="156"/>
      <c r="I31" s="156"/>
    </row>
    <row r="32" spans="1:17" x14ac:dyDescent="0.3">
      <c r="E32" s="31"/>
      <c r="F32" s="31"/>
      <c r="G32" s="156"/>
      <c r="H32" s="156"/>
      <c r="I32" s="156"/>
    </row>
    <row r="33" spans="5:9" x14ac:dyDescent="0.3">
      <c r="E33" s="31"/>
      <c r="F33" s="31"/>
      <c r="G33" s="156"/>
      <c r="H33" s="156"/>
      <c r="I33" s="156"/>
    </row>
    <row r="34" spans="5:9" x14ac:dyDescent="0.3">
      <c r="E34" s="31"/>
      <c r="F34" s="31"/>
      <c r="G34" s="156"/>
      <c r="H34" s="156"/>
      <c r="I34" s="156"/>
    </row>
    <row r="35" spans="5:9" x14ac:dyDescent="0.3">
      <c r="E35" s="31"/>
      <c r="G35" s="156"/>
      <c r="H35" s="156"/>
      <c r="I35" s="156"/>
    </row>
    <row r="36" spans="5:9" x14ac:dyDescent="0.3">
      <c r="E36" s="31"/>
      <c r="G36" s="156"/>
      <c r="H36" s="156"/>
      <c r="I36" s="156"/>
    </row>
    <row r="37" spans="5:9" x14ac:dyDescent="0.3">
      <c r="E37" s="31"/>
      <c r="G37" s="156"/>
      <c r="H37" s="156"/>
      <c r="I37" s="156"/>
    </row>
    <row r="38" spans="5:9" x14ac:dyDescent="0.3">
      <c r="G38" s="31"/>
      <c r="H38" s="31"/>
      <c r="I38" s="31"/>
    </row>
    <row r="39" spans="5:9" x14ac:dyDescent="0.3">
      <c r="G39" s="31"/>
      <c r="H39" s="31"/>
      <c r="I39" s="31"/>
    </row>
    <row r="40" spans="5:9" x14ac:dyDescent="0.3">
      <c r="G40" s="31"/>
      <c r="H40" s="31"/>
      <c r="I40" s="31"/>
    </row>
  </sheetData>
  <sortState xmlns:xlrd2="http://schemas.microsoft.com/office/spreadsheetml/2017/richdata2" ref="F28:J37">
    <sortCondition ref="F28:F37"/>
  </sortState>
  <mergeCells count="10">
    <mergeCell ref="A19:A21"/>
    <mergeCell ref="A15:B15"/>
    <mergeCell ref="A22:P22"/>
    <mergeCell ref="A14:I14"/>
    <mergeCell ref="A1:I1"/>
    <mergeCell ref="A9:G9"/>
    <mergeCell ref="A6:A8"/>
    <mergeCell ref="A2:B2"/>
    <mergeCell ref="A3:A5"/>
    <mergeCell ref="A16:A18"/>
  </mergeCells>
  <pageMargins left="0.7" right="0.7" top="0.75" bottom="0.75" header="0.3" footer="0.3"/>
  <pageSetup paperSize="9" orientation="portrait" r:id="rId1"/>
  <ignoredErrors>
    <ignoredError sqref="C3:F3 C16:P1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Figure 1</vt:lpstr>
      <vt:lpstr>Figure 2</vt:lpstr>
      <vt:lpstr>Figure 3</vt:lpstr>
      <vt:lpstr>Figure 4</vt:lpstr>
      <vt:lpstr>Figure 5 web</vt:lpstr>
      <vt:lpstr>Figure 6 web</vt:lpstr>
      <vt:lpstr>Figure 7 web</vt:lpstr>
      <vt:lpstr>Figure 8 web</vt:lpstr>
      <vt:lpstr>Figure 9 web</vt:lpstr>
      <vt:lpstr>Figure 10 web</vt:lpstr>
      <vt:lpstr>Figure 11 web</vt:lpstr>
      <vt:lpstr>Méthodologie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Sciences en fin de collège : la baisse se poursuit en 2024</dc:title>
  <dc:creator>DEPP</dc:creator>
  <cp:keywords>évaluation nationale ; évaluation pédagogique ; enseignement du second degré ; 1er cycle du secondaire ; collégien ; troisième ; Cycles des évaluations disciplinaires réalisées sur échantillons (CEDRE) ; sciences ; physique-chimie ; sciences de la vie et de la Terre ; technologie ; sexe ; performance des élèves ; baisse de performance ; baisse des résultats ; origine sociale ; IPS ; profil social du collège</cp:keywords>
  <cp:lastModifiedBy>JOHANNA SZTANKE</cp:lastModifiedBy>
  <cp:lastPrinted>2018-05-30T10:19:20Z</cp:lastPrinted>
  <dcterms:created xsi:type="dcterms:W3CDTF">2015-04-09T11:31:22Z</dcterms:created>
  <dcterms:modified xsi:type="dcterms:W3CDTF">2026-04-16T11:54:35Z</dcterms:modified>
  <cp:contentStatus>publié</cp:contentStatus>
</cp:coreProperties>
</file>