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chart3.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drawings/drawing4.xml" ContentType="application/vnd.openxmlformats-officedocument.drawing+xml"/>
  <Override PartName="/xl/charts/chart11.xml" ContentType="application/vnd.openxmlformats-officedocument.drawingml.chart+xml"/>
  <Override PartName="/xl/drawings/drawing5.xml" ContentType="application/vnd.openxmlformats-officedocument.drawingml.chartshapes+xml"/>
  <Override PartName="/xl/charts/chart12.xml" ContentType="application/vnd.openxmlformats-officedocument.drawingml.chart+xml"/>
  <Override PartName="/xl/drawings/drawing6.xml" ContentType="application/vnd.openxmlformats-officedocument.drawing+xml"/>
  <Override PartName="/xl/charts/chart13.xml" ContentType="application/vnd.openxmlformats-officedocument.drawingml.chart+xml"/>
  <Override PartName="/xl/charts/style3.xml" ContentType="application/vnd.ms-office.chartstyle+xml"/>
  <Override PartName="/xl/charts/colors3.xml" ContentType="application/vnd.ms-office.chartcolorstyle+xml"/>
  <Override PartName="/xl/charts/chart14.xml" ContentType="application/vnd.openxmlformats-officedocument.drawingml.chart+xml"/>
  <Override PartName="/xl/charts/style4.xml" ContentType="application/vnd.ms-office.chartstyle+xml"/>
  <Override PartName="/xl/charts/colors4.xml" ContentType="application/vnd.ms-office.chartcolorstyle+xml"/>
  <Override PartName="/xl/charts/chart15.xml" ContentType="application/vnd.openxmlformats-officedocument.drawingml.chart+xml"/>
  <Override PartName="/xl/charts/style5.xml" ContentType="application/vnd.ms-office.chartstyle+xml"/>
  <Override PartName="/xl/charts/colors5.xml" ContentType="application/vnd.ms-office.chartcolorstyle+xml"/>
  <Override PartName="/xl/charts/chart16.xml" ContentType="application/vnd.openxmlformats-officedocument.drawingml.chart+xml"/>
  <Override PartName="/xl/charts/style6.xml" ContentType="application/vnd.ms-office.chartstyle+xml"/>
  <Override PartName="/xl/charts/colors6.xml" ContentType="application/vnd.ms-office.chartcolorstyle+xml"/>
  <Override PartName="/xl/charts/chart17.xml" ContentType="application/vnd.openxmlformats-officedocument.drawingml.chart+xml"/>
  <Override PartName="/xl/charts/style7.xml" ContentType="application/vnd.ms-office.chartstyle+xml"/>
  <Override PartName="/xl/charts/colors7.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M:\str-depp-dve\02_PUBLICATIONS\EEC 2022 traduction\"/>
    </mc:Choice>
  </mc:AlternateContent>
  <bookViews>
    <workbookView xWindow="0" yWindow="0" windowWidth="24270" windowHeight="12300"/>
  </bookViews>
  <sheets>
    <sheet name="Table of content" sheetId="10" r:id="rId1"/>
    <sheet name="1.1" sheetId="11" r:id="rId2"/>
    <sheet name="1.2" sheetId="3" r:id="rId3"/>
    <sheet name="1.3" sheetId="7" r:id="rId4"/>
    <sheet name="1.4" sheetId="6" r:id="rId5"/>
    <sheet name="1.5" sheetId="9" r:id="rId6"/>
  </sheets>
  <definedNames>
    <definedName name="Country" localSheetId="1">#REF!</definedName>
    <definedName name="Country" localSheetId="3">#REF!</definedName>
    <definedName name="Country" localSheetId="4">#REF!</definedName>
    <definedName name="Country">#REF!</definedName>
  </definedNames>
  <calcPr calcId="162913"/>
</workbook>
</file>

<file path=xl/calcChain.xml><?xml version="1.0" encoding="utf-8"?>
<calcChain xmlns="http://schemas.openxmlformats.org/spreadsheetml/2006/main">
  <c r="E5" i="6" l="1"/>
  <c r="E6" i="6"/>
  <c r="E7" i="6"/>
  <c r="E8" i="6"/>
  <c r="E9" i="6"/>
  <c r="E10" i="6"/>
  <c r="E11" i="6"/>
  <c r="E12" i="6"/>
  <c r="E13" i="6"/>
  <c r="E14" i="6"/>
  <c r="E15" i="6"/>
  <c r="E17" i="6"/>
  <c r="E18" i="6"/>
  <c r="E19" i="6"/>
  <c r="E20" i="6"/>
  <c r="E21" i="6"/>
  <c r="E22" i="6"/>
  <c r="E23" i="6"/>
  <c r="E24" i="6"/>
  <c r="E25" i="6"/>
  <c r="E26" i="6"/>
  <c r="E27" i="6"/>
  <c r="E28" i="6"/>
  <c r="E29" i="6"/>
  <c r="E30" i="6"/>
  <c r="E31" i="6"/>
  <c r="E32" i="6"/>
  <c r="E33" i="6"/>
  <c r="C41" i="3" l="1"/>
</calcChain>
</file>

<file path=xl/sharedStrings.xml><?xml version="1.0" encoding="utf-8"?>
<sst xmlns="http://schemas.openxmlformats.org/spreadsheetml/2006/main" count="539" uniqueCount="138">
  <si>
    <t>HU</t>
  </si>
  <si>
    <t>AT</t>
  </si>
  <si>
    <t>DE</t>
  </si>
  <si>
    <t>EE</t>
  </si>
  <si>
    <t>MT</t>
  </si>
  <si>
    <t>ES</t>
  </si>
  <si>
    <t>IE</t>
  </si>
  <si>
    <t>DK</t>
  </si>
  <si>
    <t>FR</t>
  </si>
  <si>
    <t>LU</t>
  </si>
  <si>
    <t>LT</t>
  </si>
  <si>
    <t>LV</t>
  </si>
  <si>
    <t>FI</t>
  </si>
  <si>
    <t>RO</t>
  </si>
  <si>
    <t>SI</t>
  </si>
  <si>
    <t>EL</t>
  </si>
  <si>
    <t>SE</t>
  </si>
  <si>
    <t>CY</t>
  </si>
  <si>
    <t>NL</t>
  </si>
  <si>
    <t>PT</t>
  </si>
  <si>
    <t>BEfr</t>
  </si>
  <si>
    <t>BEnl</t>
  </si>
  <si>
    <t>IT</t>
  </si>
  <si>
    <t>PL</t>
  </si>
  <si>
    <t>CZ</t>
  </si>
  <si>
    <t>SK</t>
  </si>
  <si>
    <t>HR</t>
  </si>
  <si>
    <t>Total</t>
  </si>
  <si>
    <t>BG</t>
  </si>
  <si>
    <t>Flexible</t>
  </si>
  <si>
    <t>BE</t>
  </si>
  <si>
    <t>FI f.</t>
  </si>
  <si>
    <t>PT f.</t>
  </si>
  <si>
    <t>PL f.</t>
  </si>
  <si>
    <t>FR f.</t>
  </si>
  <si>
    <t>DE f.</t>
  </si>
  <si>
    <t>BE fr</t>
  </si>
  <si>
    <t>BE nl</t>
  </si>
  <si>
    <t>Education in Europe: Key figures 2022</t>
  </si>
  <si>
    <t>International comparisons have become an essential support for the management of education systems and the development of public education policies. It is therefore essential to master their quality and relevance in order to use them wisely and to draw valid interpretations from them. Through Education in Europe: Key figures, the DEPP offers a complete panorama of indicators and analyses to assess the results but also the diversity of the organisation of schooling in the European Union, and to situate France in relation to its neighbours.
As in previous editions, the following main themes are addressed: the organisation of schooling, the main actors in education (pupils, parents, teachers), the results of education systems and the social and economic impact of education. The data from Chapter 1 on the organisation of European education systems are presented here.</t>
  </si>
  <si>
    <t>Biennial publication of the ministry in charge of national education [EEC 2022].</t>
  </si>
  <si>
    <r>
      <t xml:space="preserve">DEPP, </t>
    </r>
    <r>
      <rPr>
        <i/>
        <sz val="10"/>
        <color theme="1"/>
        <rFont val="Arial"/>
        <family val="2"/>
      </rPr>
      <t>Education in Europe: Key figures 2022</t>
    </r>
  </si>
  <si>
    <t>Chapter 1: European education systems</t>
  </si>
  <si>
    <t>1.1: The diversity of education systems</t>
  </si>
  <si>
    <t>1.2: Schooling conditions</t>
  </si>
  <si>
    <t>1.3: Education expenditure</t>
  </si>
  <si>
    <t>1.4: Instruction time in primary education</t>
  </si>
  <si>
    <t>1.5: Upper secondary vocational education</t>
  </si>
  <si>
    <t>Starting age</t>
  </si>
  <si>
    <t>ISCED 0</t>
  </si>
  <si>
    <t>ISCED 1</t>
  </si>
  <si>
    <t>ISCED 2</t>
  </si>
  <si>
    <t>ISCED 3</t>
  </si>
  <si>
    <t>Compulsory training period</t>
  </si>
  <si>
    <t>ISCED 02</t>
  </si>
  <si>
    <t>Eurostat, UOE data collection, educ_uoe_enra02</t>
  </si>
  <si>
    <t>Eurostat, UOE data collection, educ_uoe_enra16</t>
  </si>
  <si>
    <t>1.2.2: Total number of pupils in ISCED 1 and ISCED 2, 2019-2020</t>
  </si>
  <si>
    <t>1.2.3: Average class size in ISCED 1 and ISCED 2, 2019-2020</t>
  </si>
  <si>
    <t>DEPP, Education in Europe: Key figures 2022.</t>
  </si>
  <si>
    <t>1.2.1: Compulsory education in Europe, 2021-2022</t>
  </si>
  <si>
    <t>OECD, UOE data collection, oecd.stat</t>
  </si>
  <si>
    <t>OECD, PISA 2018, table II.B1.4.5</t>
  </si>
  <si>
    <t>1.3.1: Annual expenditure per student on educational institutions, by ISCED level, 2019</t>
  </si>
  <si>
    <t>1.3.2: Factors affecting the salary cost per student in ISCED 1 and ISCED 2</t>
  </si>
  <si>
    <t>Student-teacher ratio (2019-2020)</t>
  </si>
  <si>
    <t>Statutory instruction time, in hours (2020-2021)</t>
  </si>
  <si>
    <t>Teachers' actual salaries (25-64 y.o.) in US $ PPP (2020-2021)</t>
  </si>
  <si>
    <t>Statutory teaching time, in hours (2020-2021)</t>
  </si>
  <si>
    <t>1.3.3: Change in public expenditure on public institutions from ISCED 1 to ISCED 4 and change in GDP between 2015 and 2019</t>
  </si>
  <si>
    <t>Change in education expenditure</t>
  </si>
  <si>
    <t>Change in GDP</t>
  </si>
  <si>
    <t xml:space="preserve">1.4.1: Average annual instruction time and years of compulsory education in ISCED 1, 2020-2021 </t>
  </si>
  <si>
    <t>Average annual instruction time (left axis)</t>
  </si>
  <si>
    <t>ISCED 1 duration (right axis)</t>
  </si>
  <si>
    <t>Total instruction time in ISCED 1 (not represented on the graph)</t>
  </si>
  <si>
    <t>Mathematics</t>
  </si>
  <si>
    <t>Foreign languages</t>
  </si>
  <si>
    <t>Natural sciences</t>
  </si>
  <si>
    <t>Other compulsory subjects</t>
  </si>
  <si>
    <t xml:space="preserve">1.4.3: Total instruction time allocated to arts education in ISCED 1, 2020-2021 </t>
  </si>
  <si>
    <t>1.4.4: Total instruction time allocated to physical education and health in ISCED 1, 2020-2021</t>
  </si>
  <si>
    <t>1.1.1: Types of organisation of education systems in Europe, 2022-2023</t>
  </si>
  <si>
    <t>1.1.2: A "single structure" system: Finland</t>
  </si>
  <si>
    <t>1.1.3: A "common core curriculum" system: France</t>
  </si>
  <si>
    <t>1.1.4: A "early tracking" system: Germany</t>
  </si>
  <si>
    <t>Official national data, OECD : Education GPS; Eurydice portal: National Education Systems.</t>
  </si>
  <si>
    <t>Common core</t>
  </si>
  <si>
    <t>Single structure</t>
  </si>
  <si>
    <t>Early tracking</t>
  </si>
  <si>
    <t>Single structure + common core</t>
  </si>
  <si>
    <t>Type</t>
  </si>
  <si>
    <t>General education (ISCED 34)</t>
  </si>
  <si>
    <t>Vocational education (ISCED 35)</t>
  </si>
  <si>
    <t>EU-27</t>
  </si>
  <si>
    <t>EU-22</t>
  </si>
  <si>
    <r>
      <t xml:space="preserve">OECD, </t>
    </r>
    <r>
      <rPr>
        <i/>
        <sz val="10"/>
        <color theme="1"/>
        <rFont val="Arial"/>
        <family val="2"/>
      </rPr>
      <t>Education at a glance 2020</t>
    </r>
    <r>
      <rPr>
        <sz val="10"/>
        <color theme="1"/>
        <rFont val="Arial"/>
        <family val="2"/>
      </rPr>
      <t>, table B7.1</t>
    </r>
  </si>
  <si>
    <t>Note: From secondary education onwards, the durations used for each level of education correspond to the general stream (the most common if there are several).</t>
  </si>
  <si>
    <t xml:space="preserve">Note: Data for Belgium, Ireland, Luxembourg and the Netherlands are not available. </t>
  </si>
  <si>
    <r>
      <t xml:space="preserve">OECD, </t>
    </r>
    <r>
      <rPr>
        <i/>
        <sz val="10"/>
        <color theme="1"/>
        <rFont val="Arial"/>
        <family val="2"/>
      </rPr>
      <t>Education at a glance 2022</t>
    </r>
    <r>
      <rPr>
        <sz val="10"/>
        <color theme="1"/>
        <rFont val="Arial"/>
        <family val="2"/>
      </rPr>
      <t>, table B2.4 and table C1.1</t>
    </r>
  </si>
  <si>
    <t>Note: Data for Estonia and Ireland are not available.</t>
  </si>
  <si>
    <t>1.5.1: Distribution of ISCED 3 students by programme orientation, 2019-2020</t>
  </si>
  <si>
    <t>EU-27 females</t>
  </si>
  <si>
    <t>EU-27 males</t>
  </si>
  <si>
    <t>DE m.</t>
  </si>
  <si>
    <t>FR m.</t>
  </si>
  <si>
    <t>PL m.</t>
  </si>
  <si>
    <t>PT m.</t>
  </si>
  <si>
    <t>FI m.</t>
  </si>
  <si>
    <t>Eurostat, UOE data collection, educ_uoe_grad02</t>
  </si>
  <si>
    <t>Business, administration and law</t>
  </si>
  <si>
    <t>Information and communication technologies</t>
  </si>
  <si>
    <t>Engineering, manufacturing and construction</t>
  </si>
  <si>
    <t>Health and welfare</t>
  </si>
  <si>
    <t>1.5.3: Mean score in Reading by programme orientation in PISA 2018</t>
  </si>
  <si>
    <t>Vocational education</t>
  </si>
  <si>
    <t>General education</t>
  </si>
  <si>
    <t>Mean score</t>
  </si>
  <si>
    <t>1.5.5: Employment rate of recent graduates of upper secondary and post-secondary non-tertiary vocational education, 2021</t>
  </si>
  <si>
    <t>Eurostat, labour force survey EU-LFS, edat_lfse_24</t>
  </si>
  <si>
    <t>Proportion of students enrolled in work-based learning programmes</t>
  </si>
  <si>
    <t>Note: Programmes combined school- and work-based programmes have less than 75% but more than 10% of the curriculum presented in the school environment (apprenticeship or sandwich programmes).</t>
  </si>
  <si>
    <t>1.5.2: Proportion of students enrolled in combined school- and work-based programmes among the students in upper secondary vocational education, 2017-2018</t>
  </si>
  <si>
    <t>1.5.4: Distribution of upper secondary vocational education graduates by gender and field of study during the 2020 academic year</t>
  </si>
  <si>
    <t>Employment rate in the total population of 20-34 year olds</t>
  </si>
  <si>
    <t>Employment rate of 20-34 year olds ISCED 35 and 45 graduates</t>
  </si>
  <si>
    <t xml:space="preserve">1.4.2: Total compulsory instruction time by subject in ISCED 1,  2020-2021 </t>
  </si>
  <si>
    <r>
      <t xml:space="preserve">Eurydice, </t>
    </r>
    <r>
      <rPr>
        <i/>
        <sz val="10"/>
        <color theme="1"/>
        <rFont val="Arial"/>
        <family val="2"/>
      </rPr>
      <t>The structure of the European education systems 2022/2023: schematic diagrams</t>
    </r>
  </si>
  <si>
    <r>
      <t xml:space="preserve">Eurydice, </t>
    </r>
    <r>
      <rPr>
        <i/>
        <sz val="10"/>
        <color theme="1"/>
        <rFont val="Arial"/>
        <family val="2"/>
      </rPr>
      <t>The structure of the European education systems 2021/2022: schematic diagrams</t>
    </r>
  </si>
  <si>
    <r>
      <t xml:space="preserve">OECD, </t>
    </r>
    <r>
      <rPr>
        <i/>
        <sz val="10"/>
        <color theme="1"/>
        <rFont val="Arial"/>
        <family val="2"/>
      </rPr>
      <t>Education at a glance 2021</t>
    </r>
    <r>
      <rPr>
        <sz val="10"/>
        <color theme="1"/>
        <rFont val="Arial"/>
        <family val="2"/>
      </rPr>
      <t xml:space="preserve">, table D1.1, table D2.1; </t>
    </r>
    <r>
      <rPr>
        <i/>
        <sz val="10"/>
        <color theme="1"/>
        <rFont val="Arial"/>
        <family val="2"/>
      </rPr>
      <t>Education at a glance 2022</t>
    </r>
    <r>
      <rPr>
        <sz val="10"/>
        <color theme="1"/>
        <rFont val="Arial"/>
        <family val="2"/>
      </rPr>
      <t>, table D3.4, table D4.1</t>
    </r>
  </si>
  <si>
    <r>
      <t xml:space="preserve">OECD, </t>
    </r>
    <r>
      <rPr>
        <i/>
        <sz val="10"/>
        <color theme="1"/>
        <rFont val="Arial"/>
        <family val="2"/>
      </rPr>
      <t>Education at a glance 2022</t>
    </r>
    <r>
      <rPr>
        <sz val="10"/>
        <color theme="1"/>
        <rFont val="Arial"/>
        <family val="2"/>
      </rPr>
      <t>, table C2.4</t>
    </r>
  </si>
  <si>
    <r>
      <t xml:space="preserve">Eurydice, </t>
    </r>
    <r>
      <rPr>
        <i/>
        <sz val="10"/>
        <color theme="1"/>
        <rFont val="Arial"/>
        <family val="2"/>
      </rPr>
      <t>Recommended annual instruction time in full-time compulsory education in Europe 2020/2021, 2021</t>
    </r>
  </si>
  <si>
    <r>
      <t xml:space="preserve"> Eurydice, </t>
    </r>
    <r>
      <rPr>
        <i/>
        <sz val="10"/>
        <color theme="1"/>
        <rFont val="Arial"/>
        <family val="2"/>
      </rPr>
      <t>Recommended annual instruction time in full-time compulsory education in Europe 2020/2021, 2021</t>
    </r>
  </si>
  <si>
    <t>Note: Countries where the organisation of instruction time is characterised by horizontal flexibility and/or countries where some subjects are included in another subject have been excluded from the figure, which explains the absence of a European average.</t>
  </si>
  <si>
    <t>Reading, writing, literature</t>
  </si>
  <si>
    <r>
      <t xml:space="preserve">Eurydice, </t>
    </r>
    <r>
      <rPr>
        <i/>
        <sz val="10"/>
        <color theme="1"/>
        <rFont val="Arial"/>
        <family val="2"/>
      </rPr>
      <t>Recommended annual instruction time in full-time compulsory education in Europe 2020/2021</t>
    </r>
  </si>
  <si>
    <r>
      <t xml:space="preserve"> Eurydice,</t>
    </r>
    <r>
      <rPr>
        <i/>
        <sz val="10"/>
        <color theme="1"/>
        <rFont val="Arial"/>
        <family val="2"/>
      </rPr>
      <t xml:space="preserve"> Recommended annual instruction time in full-time compulsory education in Europe 2020/2021</t>
    </r>
  </si>
  <si>
    <t>Note: See Definitions for "statutory instruction time" and "statutory teaching time".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</si>
</sst>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8">
    <numFmt numFmtId="164" formatCode="_-* #,##0\ _€_-;\-* #,##0\ _€_-;_-* &quot;-&quot;\ _€_-;_-@_-"/>
    <numFmt numFmtId="165" formatCode="_-* #,##0.00\ _€_-;\-* #,##0.00\ _€_-;_-* &quot;-&quot;??\ _€_-;_-@_-"/>
    <numFmt numFmtId="166" formatCode="&quot;\&quot;#,##0;&quot;\&quot;\-#,##0"/>
    <numFmt numFmtId="167" formatCode="General_)"/>
    <numFmt numFmtId="168" formatCode="&quot;£&quot;#,##0.00;\-&quot;£&quot;#,##0.00"/>
    <numFmt numFmtId="169" formatCode="&quot;£&quot;#,##0.00_);\(&quot;£&quot;#,##0.00\)"/>
    <numFmt numFmtId="170" formatCode="_(* #,##0_);_(* \(#,##0\);_(* &quot;-&quot;_);_(@_)"/>
    <numFmt numFmtId="171" formatCode="_ * #,##0.00_ ;_ * \-#,##0.00_ ;_ * &quot;-&quot;??_ ;_ @_ "/>
    <numFmt numFmtId="172" formatCode="_-* #,##0.00\ _k_r_-;\-* #,##0.00\ _k_r_-;_-* &quot;-&quot;??\ _k_r_-;_-@_-"/>
    <numFmt numFmtId="173" formatCode="_(* #,##0.00_);_(* \(#,##0.00\);_(* &quot;-&quot;??_);_(@_)"/>
    <numFmt numFmtId="174" formatCode="_-* #,##0.00\ _F_-;\-* #,##0.00\ _F_-;_-* &quot;-&quot;??\ _F_-;_-@_-"/>
    <numFmt numFmtId="175" formatCode="#,##0.000"/>
    <numFmt numFmtId="176" formatCode="#,##0.0"/>
    <numFmt numFmtId="177" formatCode="#,##0.00%;[Red]\(#,##0.00%\)"/>
    <numFmt numFmtId="178" formatCode="_(&quot;€&quot;* #,##0_);_(&quot;€&quot;* \(#,##0\);_(&quot;€&quot;* &quot;-&quot;_);_(@_)"/>
    <numFmt numFmtId="179" formatCode="_(&quot;€&quot;* #,##0.00_);_(&quot;€&quot;* \(#,##0.00\);_(&quot;€&quot;* &quot;-&quot;??_);_(@_)"/>
    <numFmt numFmtId="180" formatCode="&quot;$&quot;#,##0\ ;\(&quot;$&quot;#,##0\)"/>
    <numFmt numFmtId="181" formatCode="0.0"/>
    <numFmt numFmtId="182" formatCode="&quot;$&quot;#,##0_);\(&quot;$&quot;#,##0.0\)"/>
    <numFmt numFmtId="183" formatCode="0.00_)"/>
    <numFmt numFmtId="184" formatCode="&quot;&quot;"/>
    <numFmt numFmtId="185" formatCode="_(&quot;$&quot;* #,##0_);_(&quot;$&quot;* \(#,##0\);_(&quot;$&quot;* &quot;-&quot;_);_(@_)"/>
    <numFmt numFmtId="186" formatCode="_(&quot;$&quot;* #,##0.00_);_(&quot;$&quot;* \(#,##0.00\);_(&quot;$&quot;* &quot;-&quot;??_);_(@_)"/>
    <numFmt numFmtId="187" formatCode="_ * #,##0_ ;_ * \-#,##0_ ;_ * &quot;-&quot;_ ;_ @_ "/>
    <numFmt numFmtId="188" formatCode="_ &quot;\&quot;* #,##0_ ;_ &quot;\&quot;* \-#,##0_ ;_ &quot;\&quot;* &quot;-&quot;_ ;_ @_ "/>
    <numFmt numFmtId="189" formatCode="_ &quot;\&quot;* #,##0.00_ ;_ &quot;\&quot;* \-#,##0.00_ ;_ &quot;\&quot;* &quot;-&quot;??_ ;_ @_ "/>
    <numFmt numFmtId="190" formatCode="_-* #,##0\ _€_-;\-* #,##0\ _€_-;_-* &quot;-&quot;??\ _€_-;_-@_-"/>
    <numFmt numFmtId="191" formatCode="_-* #,##0.0\ _€_-;\-* #,##0.0\ _€_-;_-* &quot;-&quot;??\ _€_-;_-@_-"/>
  </numFmts>
  <fonts count="100">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indexed="8"/>
      <name val="Calibri"/>
      <family val="2"/>
      <charset val="128"/>
    </font>
    <font>
      <sz val="10"/>
      <name val="Arial"/>
      <family val="2"/>
    </font>
    <font>
      <sz val="10"/>
      <color indexed="24"/>
      <name val="MS Sans Serif"/>
      <family val="2"/>
    </font>
    <font>
      <sz val="12"/>
      <name val="?? ?????"/>
      <family val="3"/>
    </font>
    <font>
      <sz val="10"/>
      <color theme="1"/>
      <name val="Arial"/>
      <family val="2"/>
    </font>
    <font>
      <sz val="10"/>
      <color indexed="8"/>
      <name val="Arial"/>
      <family val="2"/>
    </font>
    <font>
      <sz val="11"/>
      <color indexed="8"/>
      <name val="Calibri"/>
      <family val="2"/>
    </font>
    <font>
      <sz val="10"/>
      <color theme="0"/>
      <name val="Arial"/>
      <family val="2"/>
    </font>
    <font>
      <sz val="10"/>
      <name val="Times New Roman"/>
      <family val="1"/>
    </font>
    <font>
      <sz val="7.5"/>
      <name val="Myriad Pro Semibold"/>
    </font>
    <font>
      <sz val="8"/>
      <name val="Arial"/>
      <family val="2"/>
    </font>
    <font>
      <b/>
      <sz val="8"/>
      <color indexed="8"/>
      <name val="MS Sans Serif"/>
      <family val="2"/>
    </font>
    <font>
      <sz val="11"/>
      <name val="µ¸¿ò"/>
      <family val="2"/>
    </font>
    <font>
      <sz val="9"/>
      <color indexed="9"/>
      <name val="Times"/>
      <family val="1"/>
    </font>
    <font>
      <sz val="8"/>
      <color indexed="8"/>
      <name val="MS Sans Serif"/>
      <family val="2"/>
    </font>
    <font>
      <b/>
      <u/>
      <sz val="8.5"/>
      <color indexed="8"/>
      <name val="MS Sans Serif"/>
      <family val="2"/>
    </font>
    <font>
      <b/>
      <sz val="8.5"/>
      <color indexed="12"/>
      <name val="MS Sans Serif"/>
      <family val="2"/>
    </font>
    <font>
      <b/>
      <sz val="8"/>
      <color indexed="12"/>
      <name val="Arial"/>
      <family val="2"/>
    </font>
    <font>
      <sz val="9"/>
      <color indexed="8"/>
      <name val="Times"/>
      <family val="1"/>
    </font>
    <font>
      <sz val="10"/>
      <name val="Helvetica"/>
      <family val="2"/>
    </font>
    <font>
      <sz val="10"/>
      <name val="MS Sans Serif"/>
      <family val="2"/>
      <charset val="177"/>
    </font>
    <font>
      <sz val="9"/>
      <name val="Times"/>
      <family val="1"/>
    </font>
    <font>
      <sz val="9"/>
      <name val="Times New Roman"/>
      <family val="1"/>
    </font>
    <font>
      <sz val="8"/>
      <color indexed="9"/>
      <name val="Myriad Pro Semibold"/>
    </font>
    <font>
      <sz val="10"/>
      <color indexed="8"/>
      <name val="MS Sans Serif"/>
      <family val="2"/>
      <charset val="177"/>
    </font>
    <font>
      <sz val="10"/>
      <color indexed="8"/>
      <name val="MS Sans Serif"/>
      <family val="2"/>
    </font>
    <font>
      <b/>
      <sz val="12"/>
      <color indexed="12"/>
      <name val="Bookman"/>
      <family val="1"/>
    </font>
    <font>
      <b/>
      <i/>
      <u/>
      <sz val="10"/>
      <color indexed="10"/>
      <name val="Bookman"/>
      <family val="1"/>
    </font>
    <font>
      <sz val="8.5"/>
      <color indexed="8"/>
      <name val="MS Sans Serif"/>
      <family val="2"/>
    </font>
    <font>
      <sz val="8"/>
      <color indexed="8"/>
      <name val="Arial"/>
      <family val="2"/>
    </font>
    <font>
      <sz val="10"/>
      <color indexed="8"/>
      <name val="Arial"/>
      <family val="2"/>
      <charset val="238"/>
    </font>
    <font>
      <b/>
      <sz val="8"/>
      <color indexed="8"/>
      <name val="MS Sans Serif"/>
      <family val="2"/>
      <charset val="177"/>
    </font>
    <font>
      <b/>
      <sz val="12"/>
      <name val="Arial"/>
      <family val="2"/>
    </font>
    <font>
      <b/>
      <sz val="15"/>
      <color theme="3"/>
      <name val="Arial"/>
      <family val="2"/>
    </font>
    <font>
      <b/>
      <sz val="13"/>
      <color theme="3"/>
      <name val="Arial"/>
      <family val="2"/>
    </font>
    <font>
      <b/>
      <sz val="13"/>
      <color indexed="56"/>
      <name val="Arial"/>
      <family val="2"/>
    </font>
    <font>
      <b/>
      <sz val="13"/>
      <color indexed="56"/>
      <name val="Calibri"/>
      <family val="2"/>
    </font>
    <font>
      <u/>
      <sz val="10"/>
      <color indexed="12"/>
      <name val="Arial"/>
      <family val="2"/>
    </font>
    <font>
      <u/>
      <sz val="10"/>
      <color indexed="36"/>
      <name val="Arial"/>
      <family val="2"/>
    </font>
    <font>
      <u/>
      <sz val="11"/>
      <color indexed="12"/>
      <name val="Arial"/>
      <family val="2"/>
    </font>
    <font>
      <u/>
      <sz val="7.5"/>
      <color indexed="12"/>
      <name val="Courier"/>
      <family val="3"/>
    </font>
    <font>
      <u/>
      <sz val="10"/>
      <color theme="10"/>
      <name val="Arial"/>
      <family val="2"/>
    </font>
    <font>
      <b/>
      <sz val="10"/>
      <name val="Arial"/>
      <family val="2"/>
    </font>
    <font>
      <b/>
      <sz val="8.5"/>
      <color indexed="8"/>
      <name val="MS Sans Serif"/>
      <family val="2"/>
    </font>
    <font>
      <sz val="8"/>
      <name val="Arial"/>
      <family val="2"/>
      <charset val="238"/>
    </font>
    <font>
      <b/>
      <i/>
      <sz val="16"/>
      <name val="Helv"/>
      <family val="2"/>
    </font>
    <font>
      <sz val="11"/>
      <color rgb="FF000000"/>
      <name val="Calibri"/>
      <family val="2"/>
    </font>
    <font>
      <sz val="8"/>
      <name val="Courier"/>
      <family val="3"/>
    </font>
    <font>
      <sz val="8"/>
      <color theme="1"/>
      <name val="Arial"/>
      <family val="2"/>
    </font>
    <font>
      <sz val="8.25"/>
      <name val="Tahoma"/>
      <family val="2"/>
    </font>
    <font>
      <sz val="10"/>
      <name val="MS Sans Serif"/>
      <family val="2"/>
    </font>
    <font>
      <sz val="10"/>
      <color indexed="8"/>
      <name val="Times"/>
      <family val="1"/>
    </font>
    <font>
      <sz val="11"/>
      <color theme="1"/>
      <name val="Czcionka tekstu podstawowego"/>
      <family val="2"/>
    </font>
    <font>
      <sz val="11"/>
      <color indexed="8"/>
      <name val="Czcionka tekstu podstawowego"/>
      <family val="2"/>
    </font>
    <font>
      <sz val="8"/>
      <color indexed="8"/>
      <name val="Myriad Pro Cond"/>
      <family val="2"/>
    </font>
    <font>
      <sz val="10"/>
      <name val="Arial"/>
      <family val="2"/>
      <charset val="186"/>
    </font>
    <font>
      <b/>
      <u/>
      <sz val="10"/>
      <color indexed="8"/>
      <name val="MS Sans Serif"/>
      <family val="2"/>
    </font>
    <font>
      <sz val="7.5"/>
      <color indexed="8"/>
      <name val="MS Sans Serif"/>
      <family val="2"/>
    </font>
    <font>
      <sz val="7"/>
      <color indexed="8"/>
      <name val="ISC Frutiger PIRLS"/>
    </font>
    <font>
      <i/>
      <sz val="6"/>
      <name val="Arial"/>
      <family val="2"/>
      <charset val="177"/>
    </font>
    <font>
      <b/>
      <sz val="10"/>
      <color indexed="8"/>
      <name val="MS Sans Serif"/>
      <family val="2"/>
    </font>
    <font>
      <b/>
      <sz val="14"/>
      <name val="Helv"/>
    </font>
    <font>
      <b/>
      <sz val="14"/>
      <name val="Helv"/>
      <family val="2"/>
    </font>
    <font>
      <b/>
      <sz val="12"/>
      <name val="Helv"/>
    </font>
    <font>
      <b/>
      <sz val="12"/>
      <name val="Helv"/>
      <family val="2"/>
    </font>
    <font>
      <i/>
      <sz val="8"/>
      <name val="Tms Rmn"/>
      <family val="2"/>
    </font>
    <font>
      <b/>
      <sz val="8"/>
      <name val="Arial"/>
      <family val="2"/>
    </font>
    <font>
      <b/>
      <sz val="8"/>
      <name val="Tms Rmn"/>
      <family val="2"/>
    </font>
    <font>
      <sz val="10"/>
      <name val="Times"/>
      <family val="1"/>
    </font>
    <font>
      <sz val="12"/>
      <name val="돋움체"/>
      <family val="3"/>
      <charset val="129"/>
    </font>
    <font>
      <sz val="11"/>
      <color theme="1"/>
      <name val="Calibri"/>
      <family val="2"/>
      <charset val="128"/>
      <scheme val="minor"/>
    </font>
    <font>
      <sz val="12"/>
      <name val="ＭＳ Ｐゴシック"/>
      <family val="3"/>
    </font>
    <font>
      <b/>
      <sz val="10"/>
      <color theme="1"/>
      <name val="Arial"/>
      <family val="2"/>
    </font>
    <font>
      <sz val="10"/>
      <color theme="1"/>
      <name val="Calibri"/>
      <family val="2"/>
      <scheme val="minor"/>
    </font>
    <font>
      <i/>
      <sz val="10"/>
      <color theme="1"/>
      <name val="Arial"/>
      <family val="2"/>
    </font>
    <font>
      <sz val="11"/>
      <color theme="1"/>
      <name val="Arial"/>
      <family val="2"/>
    </font>
    <font>
      <b/>
      <sz val="10"/>
      <color theme="0"/>
      <name val="Arial"/>
      <family val="2"/>
    </font>
    <font>
      <b/>
      <sz val="20"/>
      <color rgb="FFA558A0"/>
      <name val="Arial"/>
      <family val="2"/>
    </font>
    <font>
      <b/>
      <u/>
      <sz val="10"/>
      <color theme="4"/>
      <name val="Arial"/>
      <family val="2"/>
    </font>
    <font>
      <sz val="10"/>
      <color rgb="FF00B0F0"/>
      <name val="Arial"/>
      <family val="2"/>
    </font>
    <font>
      <sz val="10"/>
      <color rgb="FF00B0F0"/>
      <name val="Calibri"/>
      <family val="2"/>
      <scheme val="minor"/>
    </font>
    <font>
      <sz val="10"/>
      <color rgb="FFFF00FF"/>
      <name val="Arial"/>
      <family val="2"/>
    </font>
  </fonts>
  <fills count="66">
    <fill>
      <patternFill patternType="none"/>
    </fill>
    <fill>
      <patternFill patternType="gray125"/>
    </fill>
    <fill>
      <patternFill patternType="solid">
        <fgColor theme="4" tint="0.79992065187536243"/>
        <bgColor indexed="64"/>
      </patternFill>
    </fill>
    <fill>
      <patternFill patternType="solid">
        <fgColor theme="4" tint="0.79989013336588644"/>
        <bgColor indexed="64"/>
      </patternFill>
    </fill>
    <fill>
      <patternFill patternType="solid">
        <fgColor indexed="31"/>
        <bgColor indexed="64"/>
      </patternFill>
    </fill>
    <fill>
      <patternFill patternType="solid">
        <fgColor theme="5" tint="0.79992065187536243"/>
        <bgColor indexed="64"/>
      </patternFill>
    </fill>
    <fill>
      <patternFill patternType="solid">
        <fgColor theme="5" tint="0.79989013336588644"/>
        <bgColor indexed="64"/>
      </patternFill>
    </fill>
    <fill>
      <patternFill patternType="solid">
        <fgColor indexed="45"/>
        <bgColor indexed="64"/>
      </patternFill>
    </fill>
    <fill>
      <patternFill patternType="solid">
        <fgColor theme="6" tint="0.79992065187536243"/>
        <bgColor indexed="64"/>
      </patternFill>
    </fill>
    <fill>
      <patternFill patternType="solid">
        <fgColor theme="6" tint="0.79989013336588644"/>
        <bgColor indexed="64"/>
      </patternFill>
    </fill>
    <fill>
      <patternFill patternType="solid">
        <fgColor indexed="42"/>
        <bgColor indexed="64"/>
      </patternFill>
    </fill>
    <fill>
      <patternFill patternType="solid">
        <fgColor theme="7" tint="0.79992065187536243"/>
        <bgColor indexed="64"/>
      </patternFill>
    </fill>
    <fill>
      <patternFill patternType="solid">
        <fgColor theme="7" tint="0.79989013336588644"/>
        <bgColor indexed="64"/>
      </patternFill>
    </fill>
    <fill>
      <patternFill patternType="solid">
        <fgColor indexed="46"/>
        <bgColor indexed="64"/>
      </patternFill>
    </fill>
    <fill>
      <patternFill patternType="solid">
        <fgColor theme="8" tint="0.79992065187536243"/>
        <bgColor indexed="64"/>
      </patternFill>
    </fill>
    <fill>
      <patternFill patternType="solid">
        <fgColor theme="8" tint="0.79989013336588644"/>
        <bgColor indexed="64"/>
      </patternFill>
    </fill>
    <fill>
      <patternFill patternType="solid">
        <fgColor indexed="27"/>
        <bgColor indexed="64"/>
      </patternFill>
    </fill>
    <fill>
      <patternFill patternType="solid">
        <fgColor theme="9" tint="0.79992065187536243"/>
        <bgColor indexed="64"/>
      </patternFill>
    </fill>
    <fill>
      <patternFill patternType="solid">
        <fgColor theme="9" tint="0.79989013336588644"/>
        <bgColor indexed="64"/>
      </patternFill>
    </fill>
    <fill>
      <patternFill patternType="solid">
        <fgColor indexed="47"/>
        <bgColor indexed="64"/>
      </patternFill>
    </fill>
    <fill>
      <patternFill patternType="solid">
        <fgColor theme="4" tint="0.59993285927915285"/>
        <bgColor indexed="64"/>
      </patternFill>
    </fill>
    <fill>
      <patternFill patternType="solid">
        <fgColor theme="4" tint="0.59990234076967686"/>
        <bgColor indexed="64"/>
      </patternFill>
    </fill>
    <fill>
      <patternFill patternType="solid">
        <fgColor indexed="44"/>
        <bgColor indexed="64"/>
      </patternFill>
    </fill>
    <fill>
      <patternFill patternType="solid">
        <fgColor theme="5" tint="0.59993285927915285"/>
        <bgColor indexed="64"/>
      </patternFill>
    </fill>
    <fill>
      <patternFill patternType="solid">
        <fgColor theme="5" tint="0.59990234076967686"/>
        <bgColor indexed="64"/>
      </patternFill>
    </fill>
    <fill>
      <patternFill patternType="solid">
        <fgColor indexed="29"/>
        <bgColor indexed="64"/>
      </patternFill>
    </fill>
    <fill>
      <patternFill patternType="solid">
        <fgColor theme="6" tint="0.59993285927915285"/>
        <bgColor indexed="64"/>
      </patternFill>
    </fill>
    <fill>
      <patternFill patternType="solid">
        <fgColor theme="6" tint="0.59990234076967686"/>
        <bgColor indexed="64"/>
      </patternFill>
    </fill>
    <fill>
      <patternFill patternType="solid">
        <fgColor indexed="11"/>
        <bgColor indexed="64"/>
      </patternFill>
    </fill>
    <fill>
      <patternFill patternType="solid">
        <fgColor theme="7" tint="0.59993285927915285"/>
        <bgColor indexed="64"/>
      </patternFill>
    </fill>
    <fill>
      <patternFill patternType="solid">
        <fgColor theme="7" tint="0.59990234076967686"/>
        <bgColor indexed="64"/>
      </patternFill>
    </fill>
    <fill>
      <patternFill patternType="solid">
        <fgColor theme="8" tint="0.59993285927915285"/>
        <bgColor indexed="64"/>
      </patternFill>
    </fill>
    <fill>
      <patternFill patternType="solid">
        <fgColor theme="8" tint="0.59990234076967686"/>
        <bgColor indexed="64"/>
      </patternFill>
    </fill>
    <fill>
      <patternFill patternType="solid">
        <fgColor theme="9" tint="0.59993285927915285"/>
        <bgColor indexed="64"/>
      </patternFill>
    </fill>
    <fill>
      <patternFill patternType="solid">
        <fgColor theme="9" tint="0.59990234076967686"/>
        <bgColor indexed="64"/>
      </patternFill>
    </fill>
    <fill>
      <patternFill patternType="solid">
        <fgColor indexed="51"/>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FFC7CE"/>
        <bgColor indexed="64"/>
      </patternFill>
    </fill>
    <fill>
      <patternFill patternType="solid">
        <fgColor indexed="63"/>
        <bgColor indexed="64"/>
      </patternFill>
    </fill>
    <fill>
      <patternFill patternType="solid">
        <fgColor indexed="44"/>
        <bgColor indexed="8"/>
      </patternFill>
    </fill>
    <fill>
      <patternFill patternType="solid">
        <fgColor rgb="FFF2F2F2"/>
        <bgColor indexed="64"/>
      </patternFill>
    </fill>
    <fill>
      <patternFill patternType="solid">
        <fgColor rgb="FFA5A5A5"/>
        <bgColor indexed="64"/>
      </patternFill>
    </fill>
    <fill>
      <patternFill patternType="solid">
        <fgColor indexed="10"/>
        <bgColor indexed="64"/>
      </patternFill>
    </fill>
    <fill>
      <patternFill patternType="solid">
        <fgColor indexed="22"/>
        <bgColor indexed="64"/>
      </patternFill>
    </fill>
    <fill>
      <patternFill patternType="solid">
        <fgColor indexed="22"/>
        <bgColor indexed="10"/>
      </patternFill>
    </fill>
    <fill>
      <patternFill patternType="solid">
        <fgColor indexed="8"/>
        <bgColor indexed="64"/>
      </patternFill>
    </fill>
    <fill>
      <patternFill patternType="solid">
        <fgColor indexed="9"/>
        <bgColor indexed="64"/>
      </patternFill>
    </fill>
    <fill>
      <patternFill patternType="solid">
        <fgColor rgb="FFC6EFCE"/>
        <bgColor indexed="64"/>
      </patternFill>
    </fill>
    <fill>
      <patternFill patternType="solid">
        <fgColor indexed="22"/>
        <bgColor indexed="8"/>
      </patternFill>
    </fill>
    <fill>
      <patternFill patternType="solid">
        <fgColor rgb="FFFFFFCC"/>
        <bgColor indexed="64"/>
      </patternFill>
    </fill>
    <fill>
      <patternFill patternType="solid">
        <fgColor indexed="26"/>
        <bgColor indexed="64"/>
      </patternFill>
    </fill>
    <fill>
      <patternFill patternType="solid">
        <fgColor rgb="FFFFCC99"/>
        <bgColor indexed="64"/>
      </patternFill>
    </fill>
    <fill>
      <patternFill patternType="solid">
        <fgColor rgb="FFFFEB9C"/>
        <bgColor indexed="64"/>
      </patternFill>
    </fill>
    <fill>
      <patternFill patternType="solid">
        <fgColor rgb="FFC0C0C0"/>
        <bgColor indexed="64"/>
      </patternFill>
    </fill>
    <fill>
      <patternFill patternType="solid">
        <fgColor theme="0"/>
        <bgColor indexed="64"/>
      </patternFill>
    </fill>
  </fills>
  <borders count="39">
    <border>
      <left/>
      <right/>
      <top/>
      <bottom/>
      <diagonal/>
    </border>
    <border>
      <left/>
      <right/>
      <top/>
      <bottom style="thick">
        <color theme="4"/>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double">
        <color auto="1"/>
      </left>
      <right style="double">
        <color auto="1"/>
      </right>
      <top style="double">
        <color auto="1"/>
      </top>
      <bottom style="double">
        <color auto="1"/>
      </bottom>
      <diagonal/>
    </border>
    <border>
      <left style="thick">
        <color auto="1"/>
      </left>
      <right style="thick">
        <color auto="1"/>
      </right>
      <top/>
      <bottom/>
      <diagonal/>
    </border>
    <border>
      <left/>
      <right style="thin">
        <color indexed="8"/>
      </right>
      <top style="thin">
        <color indexed="8"/>
      </top>
      <bottom style="thin">
        <color indexed="8"/>
      </bottom>
      <diagonal/>
    </border>
    <border>
      <left/>
      <right style="thin">
        <color indexed="9"/>
      </right>
      <top/>
      <bottom/>
      <diagonal/>
    </border>
    <border>
      <left style="thin">
        <color auto="1"/>
      </left>
      <right style="thin">
        <color auto="1"/>
      </right>
      <top style="thin">
        <color auto="1"/>
      </top>
      <bottom style="thin">
        <color auto="1"/>
      </bottom>
      <diagonal/>
    </border>
    <border>
      <left style="thin">
        <color auto="1"/>
      </left>
      <right/>
      <top/>
      <bottom/>
      <diagonal/>
    </border>
    <border>
      <left style="thin">
        <color indexed="9"/>
      </left>
      <right style="thin">
        <color indexed="9"/>
      </right>
      <top/>
      <bottom/>
      <diagonal/>
    </border>
    <border>
      <left/>
      <right/>
      <top style="medium">
        <color auto="1"/>
      </top>
      <bottom style="medium">
        <color auto="1"/>
      </bottom>
      <diagonal/>
    </border>
    <border>
      <left/>
      <right/>
      <top style="thin">
        <color auto="1"/>
      </top>
      <bottom style="thin">
        <color auto="1"/>
      </bottom>
      <diagonal/>
    </border>
    <border>
      <left/>
      <right/>
      <top/>
      <bottom style="thick">
        <color theme="4" tint="0.49992370372631001"/>
      </bottom>
      <diagonal/>
    </border>
    <border>
      <left/>
      <right/>
      <top/>
      <bottom style="thick">
        <color theme="4" tint="0.49989318521683401"/>
      </bottom>
      <diagonal/>
    </border>
    <border>
      <left/>
      <right/>
      <top/>
      <bottom style="thick">
        <color indexed="22"/>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bottom/>
      <diagonal/>
    </border>
    <border>
      <left/>
      <right/>
      <top/>
      <bottom style="thin">
        <color auto="1"/>
      </bottom>
      <diagonal/>
    </border>
    <border>
      <left style="thin">
        <color auto="1"/>
      </left>
      <right style="thin">
        <color auto="1"/>
      </right>
      <top/>
      <bottom style="thin">
        <color auto="1"/>
      </bottom>
      <diagonal/>
    </border>
    <border>
      <left style="thin">
        <color indexed="8"/>
      </left>
      <right/>
      <top style="thin">
        <color indexed="8"/>
      </top>
      <bottom style="thin">
        <color indexed="8"/>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ck">
        <color indexed="63"/>
      </top>
      <bottom/>
      <diagonal/>
    </border>
    <border>
      <left style="thin">
        <color rgb="FFA558A0"/>
      </left>
      <right/>
      <top style="thin">
        <color rgb="FFA558A0"/>
      </top>
      <bottom/>
      <diagonal/>
    </border>
    <border>
      <left/>
      <right/>
      <top style="thin">
        <color rgb="FFA558A0"/>
      </top>
      <bottom/>
      <diagonal/>
    </border>
    <border>
      <left/>
      <right style="thin">
        <color rgb="FFA558A0"/>
      </right>
      <top style="thin">
        <color rgb="FFA558A0"/>
      </top>
      <bottom/>
      <diagonal/>
    </border>
    <border>
      <left style="thin">
        <color rgb="FFA558A0"/>
      </left>
      <right/>
      <top/>
      <bottom/>
      <diagonal/>
    </border>
    <border>
      <left/>
      <right style="thin">
        <color rgb="FFA558A0"/>
      </right>
      <top/>
      <bottom/>
      <diagonal/>
    </border>
    <border>
      <left style="thin">
        <color rgb="FFA558A0"/>
      </left>
      <right/>
      <top/>
      <bottom style="thin">
        <color rgb="FFA558A0"/>
      </bottom>
      <diagonal/>
    </border>
    <border>
      <left/>
      <right/>
      <top/>
      <bottom style="thin">
        <color rgb="FFA558A0"/>
      </bottom>
      <diagonal/>
    </border>
    <border>
      <left/>
      <right style="thin">
        <color rgb="FFA558A0"/>
      </right>
      <top/>
      <bottom style="thin">
        <color rgb="FFA558A0"/>
      </bottom>
      <diagonal/>
    </border>
  </borders>
  <cellStyleXfs count="3192">
    <xf numFmtId="0" fontId="0" fillId="0" borderId="0"/>
    <xf numFmtId="0" fontId="18" fillId="0" borderId="0">
      <alignment vertical="center"/>
    </xf>
    <xf numFmtId="0" fontId="19" fillId="0" borderId="0"/>
    <xf numFmtId="9"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3" fontId="20" fillId="0" borderId="0" applyFont="0" applyFill="0" applyBorder="0" applyAlignment="0" applyProtection="0"/>
    <xf numFmtId="0" fontId="21" fillId="0" borderId="0"/>
    <xf numFmtId="0" fontId="22" fillId="2" borderId="0" applyNumberFormat="0" applyBorder="0" applyAlignment="0" applyProtection="0"/>
    <xf numFmtId="0" fontId="22" fillId="2" borderId="0" applyNumberFormat="0" applyBorder="0" applyAlignment="0" applyProtection="0"/>
    <xf numFmtId="0" fontId="22" fillId="3" borderId="0" applyNumberFormat="0" applyBorder="0" applyAlignment="0" applyProtection="0"/>
    <xf numFmtId="0" fontId="23" fillId="4" borderId="0" applyNumberFormat="0" applyBorder="0" applyAlignment="0" applyProtection="0"/>
    <xf numFmtId="0" fontId="22" fillId="3" borderId="0" applyNumberFormat="0" applyBorder="0" applyAlignment="0" applyProtection="0"/>
    <xf numFmtId="0" fontId="23" fillId="4" borderId="0" applyNumberFormat="0" applyBorder="0" applyAlignment="0" applyProtection="0"/>
    <xf numFmtId="0" fontId="22" fillId="5" borderId="0" applyNumberFormat="0" applyBorder="0" applyAlignment="0" applyProtection="0"/>
    <xf numFmtId="0" fontId="22" fillId="5" borderId="0" applyNumberFormat="0" applyBorder="0" applyAlignment="0" applyProtection="0"/>
    <xf numFmtId="0" fontId="22" fillId="6" borderId="0" applyNumberFormat="0" applyBorder="0" applyAlignment="0" applyProtection="0"/>
    <xf numFmtId="0" fontId="23" fillId="7" borderId="0" applyNumberFormat="0" applyBorder="0" applyAlignment="0" applyProtection="0"/>
    <xf numFmtId="0" fontId="22" fillId="6" borderId="0" applyNumberFormat="0" applyBorder="0" applyAlignment="0" applyProtection="0"/>
    <xf numFmtId="0" fontId="23" fillId="7" borderId="0" applyNumberFormat="0" applyBorder="0" applyAlignment="0" applyProtection="0"/>
    <xf numFmtId="0" fontId="22" fillId="8" borderId="0" applyNumberFormat="0" applyBorder="0" applyAlignment="0" applyProtection="0"/>
    <xf numFmtId="0" fontId="22" fillId="8" borderId="0" applyNumberFormat="0" applyBorder="0" applyAlignment="0" applyProtection="0"/>
    <xf numFmtId="0" fontId="22" fillId="9" borderId="0" applyNumberFormat="0" applyBorder="0" applyAlignment="0" applyProtection="0"/>
    <xf numFmtId="0" fontId="23" fillId="10" borderId="0" applyNumberFormat="0" applyBorder="0" applyAlignment="0" applyProtection="0"/>
    <xf numFmtId="0" fontId="22" fillId="9" borderId="0" applyNumberFormat="0" applyBorder="0" applyAlignment="0" applyProtection="0"/>
    <xf numFmtId="0" fontId="23" fillId="10" borderId="0" applyNumberFormat="0" applyBorder="0" applyAlignment="0" applyProtection="0"/>
    <xf numFmtId="0" fontId="22" fillId="11" borderId="0" applyNumberFormat="0" applyBorder="0" applyAlignment="0" applyProtection="0"/>
    <xf numFmtId="0" fontId="22" fillId="11" borderId="0" applyNumberFormat="0" applyBorder="0" applyAlignment="0" applyProtection="0"/>
    <xf numFmtId="0" fontId="22" fillId="12" borderId="0" applyNumberFormat="0" applyBorder="0" applyAlignment="0" applyProtection="0"/>
    <xf numFmtId="0" fontId="23" fillId="13" borderId="0" applyNumberFormat="0" applyBorder="0" applyAlignment="0" applyProtection="0"/>
    <xf numFmtId="0" fontId="22" fillId="12" borderId="0" applyNumberFormat="0" applyBorder="0" applyAlignment="0" applyProtection="0"/>
    <xf numFmtId="0" fontId="23" fillId="13" borderId="0" applyNumberFormat="0" applyBorder="0" applyAlignment="0" applyProtection="0"/>
    <xf numFmtId="0" fontId="22" fillId="14" borderId="0" applyNumberFormat="0" applyBorder="0" applyAlignment="0" applyProtection="0"/>
    <xf numFmtId="0" fontId="22" fillId="14" borderId="0" applyNumberFormat="0" applyBorder="0" applyAlignment="0" applyProtection="0"/>
    <xf numFmtId="0" fontId="22" fillId="15" borderId="0" applyNumberFormat="0" applyBorder="0" applyAlignment="0" applyProtection="0"/>
    <xf numFmtId="0" fontId="23" fillId="16" borderId="0" applyNumberFormat="0" applyBorder="0" applyAlignment="0" applyProtection="0"/>
    <xf numFmtId="0" fontId="22" fillId="15" borderId="0" applyNumberFormat="0" applyBorder="0" applyAlignment="0" applyProtection="0"/>
    <xf numFmtId="0" fontId="23" fillId="16" borderId="0" applyNumberFormat="0" applyBorder="0" applyAlignment="0" applyProtection="0"/>
    <xf numFmtId="0" fontId="22" fillId="17" borderId="0" applyNumberFormat="0" applyBorder="0" applyAlignment="0" applyProtection="0"/>
    <xf numFmtId="0" fontId="22" fillId="17" borderId="0" applyNumberFormat="0" applyBorder="0" applyAlignment="0" applyProtection="0"/>
    <xf numFmtId="0" fontId="22" fillId="18" borderId="0" applyNumberFormat="0" applyBorder="0" applyAlignment="0" applyProtection="0"/>
    <xf numFmtId="0" fontId="23" fillId="19" borderId="0" applyNumberFormat="0" applyBorder="0" applyAlignment="0" applyProtection="0"/>
    <xf numFmtId="0" fontId="22" fillId="18" borderId="0" applyNumberFormat="0" applyBorder="0" applyAlignment="0" applyProtection="0"/>
    <xf numFmtId="0" fontId="23" fillId="19"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24"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24"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24"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24"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24" fillId="16"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24" fillId="19"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1" borderId="0" applyNumberFormat="0" applyBorder="0" applyAlignment="0" applyProtection="0"/>
    <xf numFmtId="0" fontId="23" fillId="22" borderId="0" applyNumberFormat="0" applyBorder="0" applyAlignment="0" applyProtection="0"/>
    <xf numFmtId="0" fontId="22" fillId="21" borderId="0" applyNumberFormat="0" applyBorder="0" applyAlignment="0" applyProtection="0"/>
    <xf numFmtId="0" fontId="23" fillId="22" borderId="0" applyNumberFormat="0" applyBorder="0" applyAlignment="0" applyProtection="0"/>
    <xf numFmtId="0" fontId="22" fillId="23" borderId="0" applyNumberFormat="0" applyBorder="0" applyAlignment="0" applyProtection="0"/>
    <xf numFmtId="0" fontId="22" fillId="23" borderId="0" applyNumberFormat="0" applyBorder="0" applyAlignment="0" applyProtection="0"/>
    <xf numFmtId="0" fontId="22" fillId="24" borderId="0" applyNumberFormat="0" applyBorder="0" applyAlignment="0" applyProtection="0"/>
    <xf numFmtId="0" fontId="23" fillId="25" borderId="0" applyNumberFormat="0" applyBorder="0" applyAlignment="0" applyProtection="0"/>
    <xf numFmtId="0" fontId="22" fillId="24" borderId="0" applyNumberFormat="0" applyBorder="0" applyAlignment="0" applyProtection="0"/>
    <xf numFmtId="0" fontId="23" fillId="25" borderId="0" applyNumberFormat="0" applyBorder="0" applyAlignment="0" applyProtection="0"/>
    <xf numFmtId="0" fontId="22" fillId="26" borderId="0" applyNumberFormat="0" applyBorder="0" applyAlignment="0" applyProtection="0"/>
    <xf numFmtId="0" fontId="22" fillId="26" borderId="0" applyNumberFormat="0" applyBorder="0" applyAlignment="0" applyProtection="0"/>
    <xf numFmtId="0" fontId="22" fillId="27" borderId="0" applyNumberFormat="0" applyBorder="0" applyAlignment="0" applyProtection="0"/>
    <xf numFmtId="0" fontId="23" fillId="28" borderId="0" applyNumberFormat="0" applyBorder="0" applyAlignment="0" applyProtection="0"/>
    <xf numFmtId="0" fontId="22" fillId="27" borderId="0" applyNumberFormat="0" applyBorder="0" applyAlignment="0" applyProtection="0"/>
    <xf numFmtId="0" fontId="23" fillId="28" borderId="0" applyNumberFormat="0" applyBorder="0" applyAlignment="0" applyProtection="0"/>
    <xf numFmtId="0" fontId="22" fillId="29" borderId="0" applyNumberFormat="0" applyBorder="0" applyAlignment="0" applyProtection="0"/>
    <xf numFmtId="0" fontId="22" fillId="29" borderId="0" applyNumberFormat="0" applyBorder="0" applyAlignment="0" applyProtection="0"/>
    <xf numFmtId="0" fontId="22" fillId="30" borderId="0" applyNumberFormat="0" applyBorder="0" applyAlignment="0" applyProtection="0"/>
    <xf numFmtId="0" fontId="23" fillId="13" borderId="0" applyNumberFormat="0" applyBorder="0" applyAlignment="0" applyProtection="0"/>
    <xf numFmtId="0" fontId="22" fillId="30" borderId="0" applyNumberFormat="0" applyBorder="0" applyAlignment="0" applyProtection="0"/>
    <xf numFmtId="0" fontId="23" fillId="13" borderId="0" applyNumberFormat="0" applyBorder="0" applyAlignment="0" applyProtection="0"/>
    <xf numFmtId="0" fontId="22" fillId="31" borderId="0" applyNumberFormat="0" applyBorder="0" applyAlignment="0" applyProtection="0"/>
    <xf numFmtId="0" fontId="22" fillId="31" borderId="0" applyNumberFormat="0" applyBorder="0" applyAlignment="0" applyProtection="0"/>
    <xf numFmtId="0" fontId="22" fillId="32" borderId="0" applyNumberFormat="0" applyBorder="0" applyAlignment="0" applyProtection="0"/>
    <xf numFmtId="0" fontId="23" fillId="22" borderId="0" applyNumberFormat="0" applyBorder="0" applyAlignment="0" applyProtection="0"/>
    <xf numFmtId="0" fontId="22" fillId="32" borderId="0" applyNumberFormat="0" applyBorder="0" applyAlignment="0" applyProtection="0"/>
    <xf numFmtId="0" fontId="23" fillId="22" borderId="0" applyNumberFormat="0" applyBorder="0" applyAlignment="0" applyProtection="0"/>
    <xf numFmtId="0" fontId="22" fillId="33" borderId="0" applyNumberFormat="0" applyBorder="0" applyAlignment="0" applyProtection="0"/>
    <xf numFmtId="0" fontId="22" fillId="33" borderId="0" applyNumberFormat="0" applyBorder="0" applyAlignment="0" applyProtection="0"/>
    <xf numFmtId="0" fontId="22" fillId="34" borderId="0" applyNumberFormat="0" applyBorder="0" applyAlignment="0" applyProtection="0"/>
    <xf numFmtId="0" fontId="23" fillId="35" borderId="0" applyNumberFormat="0" applyBorder="0" applyAlignment="0" applyProtection="0"/>
    <xf numFmtId="0" fontId="22" fillId="34" borderId="0" applyNumberFormat="0" applyBorder="0" applyAlignment="0" applyProtection="0"/>
    <xf numFmtId="0" fontId="23" fillId="35"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24"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24"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24" fillId="28"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24" fillId="13"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4" fillId="22"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24" fillId="35" borderId="0" applyNumberFormat="0" applyBorder="0" applyAlignment="0" applyProtection="0"/>
    <xf numFmtId="0" fontId="25" fillId="36" borderId="0" applyNumberFormat="0" applyBorder="0" applyAlignment="0" applyProtection="0"/>
    <xf numFmtId="0" fontId="17" fillId="36" borderId="0" applyNumberFormat="0" applyBorder="0" applyAlignment="0" applyProtection="0"/>
    <xf numFmtId="0" fontId="25" fillId="37" borderId="0" applyNumberFormat="0" applyBorder="0" applyAlignment="0" applyProtection="0"/>
    <xf numFmtId="0" fontId="17" fillId="37" borderId="0" applyNumberFormat="0" applyBorder="0" applyAlignment="0" applyProtection="0"/>
    <xf numFmtId="0" fontId="17" fillId="38" borderId="0" applyNumberFormat="0" applyBorder="0" applyAlignment="0" applyProtection="0"/>
    <xf numFmtId="0" fontId="17" fillId="39" borderId="0" applyNumberFormat="0" applyBorder="0" applyAlignment="0" applyProtection="0"/>
    <xf numFmtId="0" fontId="17" fillId="40" borderId="0" applyNumberFormat="0" applyBorder="0" applyAlignment="0" applyProtection="0"/>
    <xf numFmtId="0" fontId="17" fillId="41" borderId="0" applyNumberFormat="0" applyBorder="0" applyAlignment="0" applyProtection="0"/>
    <xf numFmtId="0" fontId="17" fillId="42" borderId="0" applyNumberFormat="0" applyBorder="0" applyAlignment="0" applyProtection="0"/>
    <xf numFmtId="0" fontId="17" fillId="43" borderId="0" applyNumberFormat="0" applyBorder="0" applyAlignment="0" applyProtection="0"/>
    <xf numFmtId="0" fontId="17" fillId="44" borderId="0" applyNumberFormat="0" applyBorder="0" applyAlignment="0" applyProtection="0"/>
    <xf numFmtId="0" fontId="17" fillId="45" borderId="0" applyNumberFormat="0" applyBorder="0" applyAlignment="0" applyProtection="0"/>
    <xf numFmtId="0" fontId="17" fillId="46" borderId="0" applyNumberFormat="0" applyBorder="0" applyAlignment="0" applyProtection="0"/>
    <xf numFmtId="0" fontId="17" fillId="47" borderId="0" applyNumberFormat="0" applyBorder="0" applyAlignment="0" applyProtection="0"/>
    <xf numFmtId="0" fontId="26" fillId="0" borderId="10">
      <alignment horizontal="center" vertical="center"/>
    </xf>
    <xf numFmtId="0" fontId="26" fillId="0" borderId="10">
      <alignment horizontal="center" vertical="center"/>
    </xf>
    <xf numFmtId="0" fontId="26" fillId="0" borderId="10">
      <alignment horizontal="center" vertical="center"/>
    </xf>
    <xf numFmtId="0" fontId="26" fillId="0" borderId="10">
      <alignment horizontal="center" vertical="center"/>
    </xf>
    <xf numFmtId="0" fontId="26" fillId="0" borderId="10">
      <alignment horizontal="center" vertical="center"/>
    </xf>
    <xf numFmtId="0" fontId="26" fillId="0" borderId="10">
      <alignment horizontal="center" vertical="center"/>
    </xf>
    <xf numFmtId="0" fontId="26" fillId="0" borderId="10">
      <alignment horizontal="center" vertical="center"/>
    </xf>
    <xf numFmtId="0" fontId="26" fillId="0" borderId="10">
      <alignment horizontal="center" vertical="center"/>
    </xf>
    <xf numFmtId="0" fontId="26" fillId="0" borderId="10">
      <alignment horizontal="center" vertical="center"/>
    </xf>
    <xf numFmtId="0" fontId="26" fillId="0" borderId="10">
      <alignment horizontal="center" vertical="center"/>
    </xf>
    <xf numFmtId="0" fontId="7" fillId="48" borderId="0" applyNumberFormat="0" applyBorder="0" applyAlignment="0" applyProtection="0"/>
    <xf numFmtId="0" fontId="27" fillId="0" borderId="0" applyBorder="0">
      <alignment horizontal="left"/>
    </xf>
    <xf numFmtId="0" fontId="28" fillId="49" borderId="11"/>
    <xf numFmtId="0" fontId="28" fillId="49" borderId="11"/>
    <xf numFmtId="0" fontId="28" fillId="4" borderId="11"/>
    <xf numFmtId="0" fontId="28" fillId="4" borderId="11"/>
    <xf numFmtId="0" fontId="28" fillId="4" borderId="11"/>
    <xf numFmtId="0" fontId="28" fillId="4" borderId="11"/>
    <xf numFmtId="0" fontId="28" fillId="4" borderId="11"/>
    <xf numFmtId="0" fontId="28" fillId="4" borderId="11"/>
    <xf numFmtId="0" fontId="28" fillId="4" borderId="11"/>
    <xf numFmtId="0" fontId="28" fillId="4" borderId="11"/>
    <xf numFmtId="0" fontId="28" fillId="4" borderId="11"/>
    <xf numFmtId="0" fontId="28" fillId="4" borderId="11"/>
    <xf numFmtId="0" fontId="28" fillId="4" borderId="11"/>
    <xf numFmtId="0" fontId="28" fillId="4" borderId="11"/>
    <xf numFmtId="0" fontId="28" fillId="4" borderId="11"/>
    <xf numFmtId="0" fontId="28" fillId="4" borderId="11"/>
    <xf numFmtId="0" fontId="28" fillId="4" borderId="11"/>
    <xf numFmtId="0" fontId="28" fillId="4" borderId="11"/>
    <xf numFmtId="0" fontId="28" fillId="4" borderId="11"/>
    <xf numFmtId="0" fontId="28" fillId="4" borderId="11"/>
    <xf numFmtId="0" fontId="28" fillId="4" borderId="11"/>
    <xf numFmtId="0" fontId="28" fillId="4" borderId="11"/>
    <xf numFmtId="0" fontId="28" fillId="4" borderId="11"/>
    <xf numFmtId="0" fontId="28" fillId="4" borderId="11"/>
    <xf numFmtId="0" fontId="28" fillId="4" borderId="11"/>
    <xf numFmtId="0" fontId="28" fillId="4" borderId="11"/>
    <xf numFmtId="0" fontId="28" fillId="49" borderId="11"/>
    <xf numFmtId="0" fontId="29" fillId="50" borderId="12">
      <alignment horizontal="right" vertical="top" wrapText="1"/>
    </xf>
    <xf numFmtId="0" fontId="29" fillId="22" borderId="12">
      <alignment horizontal="right" vertical="top" wrapText="1"/>
    </xf>
    <xf numFmtId="0" fontId="30" fillId="0" borderId="0"/>
    <xf numFmtId="167" fontId="31" fillId="0" borderId="0">
      <alignment vertical="top"/>
    </xf>
    <xf numFmtId="0" fontId="11" fillId="51" borderId="3" applyNumberFormat="0" applyAlignment="0" applyProtection="0"/>
    <xf numFmtId="0" fontId="28" fillId="0" borderId="9"/>
    <xf numFmtId="0" fontId="28" fillId="0" borderId="9"/>
    <xf numFmtId="0" fontId="28" fillId="0" borderId="9"/>
    <xf numFmtId="0" fontId="28" fillId="0" borderId="9"/>
    <xf numFmtId="0" fontId="28" fillId="0" borderId="9"/>
    <xf numFmtId="0" fontId="28" fillId="0" borderId="9"/>
    <xf numFmtId="0" fontId="28" fillId="0" borderId="9"/>
    <xf numFmtId="0" fontId="28" fillId="0" borderId="9"/>
    <xf numFmtId="0" fontId="28" fillId="0" borderId="11"/>
    <xf numFmtId="0" fontId="28" fillId="0" borderId="11"/>
    <xf numFmtId="0" fontId="28" fillId="0" borderId="11"/>
    <xf numFmtId="0" fontId="28" fillId="0" borderId="11"/>
    <xf numFmtId="0" fontId="28" fillId="0" borderId="11"/>
    <xf numFmtId="0" fontId="28" fillId="0" borderId="11"/>
    <xf numFmtId="0" fontId="28" fillId="0" borderId="9"/>
    <xf numFmtId="0" fontId="28" fillId="0" borderId="9"/>
    <xf numFmtId="0" fontId="28" fillId="0" borderId="9"/>
    <xf numFmtId="0" fontId="28" fillId="0" borderId="9"/>
    <xf numFmtId="0" fontId="28" fillId="0" borderId="9"/>
    <xf numFmtId="0" fontId="28" fillId="0" borderId="9"/>
    <xf numFmtId="0" fontId="28" fillId="0" borderId="9"/>
    <xf numFmtId="0" fontId="28" fillId="0" borderId="9"/>
    <xf numFmtId="0" fontId="28" fillId="0" borderId="9"/>
    <xf numFmtId="0" fontId="28" fillId="0" borderId="9"/>
    <xf numFmtId="0" fontId="28" fillId="0" borderId="9"/>
    <xf numFmtId="0" fontId="28" fillId="0" borderId="9"/>
    <xf numFmtId="0" fontId="28" fillId="0" borderId="9"/>
    <xf numFmtId="0" fontId="28" fillId="0" borderId="9"/>
    <xf numFmtId="0" fontId="28" fillId="0" borderId="9"/>
    <xf numFmtId="0" fontId="28" fillId="0" borderId="9"/>
    <xf numFmtId="0" fontId="28" fillId="0" borderId="9"/>
    <xf numFmtId="0" fontId="28" fillId="0" borderId="9"/>
    <xf numFmtId="0" fontId="28" fillId="0" borderId="9"/>
    <xf numFmtId="0" fontId="28" fillId="0" borderId="9"/>
    <xf numFmtId="0" fontId="28" fillId="0" borderId="9"/>
    <xf numFmtId="0" fontId="28" fillId="0" borderId="9"/>
    <xf numFmtId="0" fontId="28" fillId="0" borderId="9"/>
    <xf numFmtId="0" fontId="28" fillId="0" borderId="9"/>
    <xf numFmtId="0" fontId="28" fillId="0" borderId="9"/>
    <xf numFmtId="0" fontId="28" fillId="0" borderId="9"/>
    <xf numFmtId="0" fontId="28" fillId="0" borderId="9"/>
    <xf numFmtId="0" fontId="28" fillId="0" borderId="9"/>
    <xf numFmtId="0" fontId="28" fillId="0" borderId="9"/>
    <xf numFmtId="0" fontId="28" fillId="0" borderId="9"/>
    <xf numFmtId="0" fontId="28" fillId="0" borderId="9"/>
    <xf numFmtId="0" fontId="28" fillId="0" borderId="9"/>
    <xf numFmtId="0" fontId="28" fillId="0" borderId="9"/>
    <xf numFmtId="0" fontId="28" fillId="0" borderId="9"/>
    <xf numFmtId="0" fontId="28" fillId="0" borderId="9"/>
    <xf numFmtId="0" fontId="28" fillId="0" borderId="9"/>
    <xf numFmtId="0" fontId="28" fillId="0" borderId="9"/>
    <xf numFmtId="0" fontId="28" fillId="0" borderId="9"/>
    <xf numFmtId="0" fontId="28" fillId="0" borderId="9"/>
    <xf numFmtId="0" fontId="28" fillId="0" borderId="9"/>
    <xf numFmtId="0" fontId="28" fillId="0" borderId="9"/>
    <xf numFmtId="0" fontId="28" fillId="0" borderId="9"/>
    <xf numFmtId="0" fontId="28" fillId="0" borderId="9"/>
    <xf numFmtId="0" fontId="28" fillId="0" borderId="9"/>
    <xf numFmtId="0" fontId="28" fillId="0" borderId="9"/>
    <xf numFmtId="0" fontId="28" fillId="0" borderId="9"/>
    <xf numFmtId="0" fontId="28" fillId="0" borderId="9"/>
    <xf numFmtId="0" fontId="28" fillId="0" borderId="9"/>
    <xf numFmtId="0" fontId="28" fillId="0" borderId="11"/>
    <xf numFmtId="0" fontId="13" fillId="52" borderId="6" applyNumberFormat="0" applyAlignment="0" applyProtection="0"/>
    <xf numFmtId="0" fontId="32" fillId="53" borderId="13">
      <alignment horizontal="left" vertical="top" wrapText="1"/>
    </xf>
    <xf numFmtId="0" fontId="32" fillId="53" borderId="13">
      <alignment horizontal="left" vertical="top" wrapText="1"/>
    </xf>
    <xf numFmtId="0" fontId="32" fillId="53" borderId="13">
      <alignment horizontal="left" vertical="top" wrapText="1"/>
    </xf>
    <xf numFmtId="0" fontId="32" fillId="53" borderId="13">
      <alignment horizontal="left" vertical="top" wrapText="1"/>
    </xf>
    <xf numFmtId="0" fontId="32" fillId="53" borderId="13">
      <alignment horizontal="left" vertical="top" wrapText="1"/>
    </xf>
    <xf numFmtId="0" fontId="32" fillId="53" borderId="13">
      <alignment horizontal="left" vertical="top" wrapText="1"/>
    </xf>
    <xf numFmtId="0" fontId="32" fillId="53" borderId="13">
      <alignment horizontal="left" vertical="top" wrapText="1"/>
    </xf>
    <xf numFmtId="0" fontId="33" fillId="54" borderId="0">
      <alignment horizontal="center"/>
    </xf>
    <xf numFmtId="0" fontId="34" fillId="54" borderId="0">
      <alignment horizontal="center" vertical="center"/>
    </xf>
    <xf numFmtId="0" fontId="19" fillId="55" borderId="0">
      <alignment horizontal="center" wrapText="1"/>
    </xf>
    <xf numFmtId="0" fontId="19" fillId="54" borderId="0">
      <alignment horizontal="center" wrapText="1"/>
    </xf>
    <xf numFmtId="0" fontId="19" fillId="54" borderId="0">
      <alignment horizontal="center" wrapText="1"/>
    </xf>
    <xf numFmtId="0" fontId="19" fillId="54" borderId="0">
      <alignment horizontal="center" wrapText="1"/>
    </xf>
    <xf numFmtId="0" fontId="19" fillId="54" borderId="0">
      <alignment horizontal="center" wrapText="1"/>
    </xf>
    <xf numFmtId="0" fontId="19" fillId="54" borderId="0">
      <alignment horizontal="center" wrapText="1"/>
    </xf>
    <xf numFmtId="0" fontId="19" fillId="54" borderId="0">
      <alignment horizontal="center" wrapText="1"/>
    </xf>
    <xf numFmtId="0" fontId="19" fillId="54" borderId="0">
      <alignment horizontal="center" wrapText="1"/>
    </xf>
    <xf numFmtId="0" fontId="19" fillId="54" borderId="0">
      <alignment horizontal="center" wrapText="1"/>
    </xf>
    <xf numFmtId="0" fontId="19" fillId="54" borderId="0">
      <alignment horizontal="center" wrapText="1"/>
    </xf>
    <xf numFmtId="0" fontId="19" fillId="54" borderId="0">
      <alignment horizontal="center" wrapText="1"/>
    </xf>
    <xf numFmtId="0" fontId="19" fillId="54" borderId="0">
      <alignment horizontal="center" wrapText="1"/>
    </xf>
    <xf numFmtId="0" fontId="19" fillId="54" borderId="0">
      <alignment horizontal="center" wrapText="1"/>
    </xf>
    <xf numFmtId="0" fontId="19" fillId="54" borderId="0">
      <alignment horizontal="center" wrapText="1"/>
    </xf>
    <xf numFmtId="0" fontId="19" fillId="54" borderId="0">
      <alignment horizontal="center" wrapText="1"/>
    </xf>
    <xf numFmtId="0" fontId="19" fillId="54" borderId="0">
      <alignment horizontal="center" wrapText="1"/>
    </xf>
    <xf numFmtId="0" fontId="19" fillId="54" borderId="0">
      <alignment horizontal="center" wrapText="1"/>
    </xf>
    <xf numFmtId="0" fontId="19" fillId="54" borderId="0">
      <alignment horizontal="center" wrapText="1"/>
    </xf>
    <xf numFmtId="0" fontId="19" fillId="54" borderId="0">
      <alignment horizontal="center" wrapText="1"/>
    </xf>
    <xf numFmtId="0" fontId="19" fillId="54" borderId="0">
      <alignment horizontal="center" wrapText="1"/>
    </xf>
    <xf numFmtId="0" fontId="19" fillId="54" borderId="0">
      <alignment horizontal="center" wrapText="1"/>
    </xf>
    <xf numFmtId="0" fontId="19" fillId="54" borderId="0">
      <alignment horizontal="center" wrapText="1"/>
    </xf>
    <xf numFmtId="0" fontId="19" fillId="54" borderId="0">
      <alignment horizontal="center" wrapText="1"/>
    </xf>
    <xf numFmtId="0" fontId="19" fillId="54" borderId="0">
      <alignment horizontal="center" wrapText="1"/>
    </xf>
    <xf numFmtId="0" fontId="19" fillId="54" borderId="0">
      <alignment horizontal="center" wrapText="1"/>
    </xf>
    <xf numFmtId="0" fontId="19" fillId="54" borderId="0">
      <alignment horizontal="center" wrapText="1"/>
    </xf>
    <xf numFmtId="0" fontId="19" fillId="54" borderId="0">
      <alignment horizontal="center" wrapText="1"/>
    </xf>
    <xf numFmtId="0" fontId="19" fillId="54" borderId="0">
      <alignment horizontal="center" wrapText="1"/>
    </xf>
    <xf numFmtId="0" fontId="19" fillId="54" borderId="0">
      <alignment horizontal="center" wrapText="1"/>
    </xf>
    <xf numFmtId="0" fontId="19" fillId="54" borderId="0">
      <alignment horizontal="center" wrapText="1"/>
    </xf>
    <xf numFmtId="0" fontId="19" fillId="54" borderId="0">
      <alignment horizontal="center" wrapText="1"/>
    </xf>
    <xf numFmtId="0" fontId="19" fillId="54" borderId="0">
      <alignment horizontal="center" wrapText="1"/>
    </xf>
    <xf numFmtId="0" fontId="19" fillId="54" borderId="0">
      <alignment horizontal="center" wrapText="1"/>
    </xf>
    <xf numFmtId="0" fontId="35" fillId="54" borderId="0">
      <alignment horizontal="center"/>
    </xf>
    <xf numFmtId="168" fontId="26" fillId="0" borderId="0" applyFont="0" applyFill="0" applyBorder="0" applyProtection="0">
      <alignment horizontal="right" vertical="top"/>
    </xf>
    <xf numFmtId="169" fontId="26" fillId="0" borderId="0" applyFont="0" applyFill="0" applyBorder="0" applyProtection="0">
      <alignment horizontal="right" vertical="top"/>
    </xf>
    <xf numFmtId="164" fontId="22"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 fontId="36" fillId="0" borderId="0">
      <alignment vertical="top"/>
    </xf>
    <xf numFmtId="171" fontId="19" fillId="0" borderId="0" applyFont="0" applyFill="0" applyBorder="0" applyAlignment="0" applyProtection="0"/>
    <xf numFmtId="172" fontId="37" fillId="0" borderId="0" applyFont="0" applyFill="0" applyBorder="0" applyAlignment="0" applyProtection="0"/>
    <xf numFmtId="173" fontId="19" fillId="0" borderId="0" applyFont="0" applyFill="0" applyBorder="0" applyAlignment="0" applyProtection="0"/>
    <xf numFmtId="173" fontId="19" fillId="0" borderId="0" applyFont="0" applyFill="0" applyBorder="0" applyAlignment="0" applyProtection="0"/>
    <xf numFmtId="173" fontId="19" fillId="0" borderId="0" applyFont="0" applyFill="0" applyBorder="0" applyAlignment="0" applyProtection="0"/>
    <xf numFmtId="174" fontId="19" fillId="0" borderId="0" applyFont="0" applyFill="0" applyBorder="0" applyAlignment="0" applyProtection="0"/>
    <xf numFmtId="174" fontId="19" fillId="0" borderId="0" applyFont="0" applyFill="0" applyBorder="0" applyAlignment="0" applyProtection="0"/>
    <xf numFmtId="173" fontId="38" fillId="0" borderId="0" applyFont="0" applyFill="0" applyBorder="0" applyAlignment="0" applyProtection="0"/>
    <xf numFmtId="173" fontId="26" fillId="0" borderId="0" applyFont="0" applyFill="0" applyBorder="0" applyAlignment="0" applyProtection="0"/>
    <xf numFmtId="173" fontId="22" fillId="0" borderId="0" applyFont="0" applyFill="0" applyBorder="0" applyAlignment="0" applyProtection="0"/>
    <xf numFmtId="173" fontId="22" fillId="0" borderId="0" applyFont="0" applyFill="0" applyBorder="0" applyAlignment="0" applyProtection="0"/>
    <xf numFmtId="173" fontId="22" fillId="0" borderId="0" applyFont="0" applyFill="0" applyBorder="0" applyAlignment="0" applyProtection="0"/>
    <xf numFmtId="173" fontId="22" fillId="0" borderId="0" applyFont="0" applyFill="0" applyBorder="0" applyAlignment="0" applyProtection="0"/>
    <xf numFmtId="173" fontId="22" fillId="0" borderId="0" applyFont="0" applyFill="0" applyBorder="0" applyAlignment="0" applyProtection="0"/>
    <xf numFmtId="173" fontId="22" fillId="0" borderId="0" applyFont="0" applyFill="0" applyBorder="0" applyAlignment="0" applyProtection="0"/>
    <xf numFmtId="173" fontId="22" fillId="0" borderId="0" applyFont="0" applyFill="0" applyBorder="0" applyAlignment="0" applyProtection="0"/>
    <xf numFmtId="173" fontId="22" fillId="0" borderId="0" applyFont="0" applyFill="0" applyBorder="0" applyAlignment="0" applyProtection="0"/>
    <xf numFmtId="173" fontId="22" fillId="0" borderId="0" applyFont="0" applyFill="0" applyBorder="0" applyAlignment="0" applyProtection="0"/>
    <xf numFmtId="173" fontId="22" fillId="0" borderId="0" applyFont="0" applyFill="0" applyBorder="0" applyAlignment="0" applyProtection="0"/>
    <xf numFmtId="173" fontId="22" fillId="0" borderId="0" applyFont="0" applyFill="0" applyBorder="0" applyAlignment="0" applyProtection="0"/>
    <xf numFmtId="173" fontId="22" fillId="0" borderId="0" applyFont="0" applyFill="0" applyBorder="0" applyAlignment="0" applyProtection="0"/>
    <xf numFmtId="173" fontId="22" fillId="0" borderId="0" applyFont="0" applyFill="0" applyBorder="0" applyAlignment="0" applyProtection="0"/>
    <xf numFmtId="173" fontId="22" fillId="0" borderId="0" applyFont="0" applyFill="0" applyBorder="0" applyAlignment="0" applyProtection="0"/>
    <xf numFmtId="173" fontId="19" fillId="0" borderId="0" applyFont="0" applyFill="0" applyBorder="0" applyAlignment="0" applyProtection="0"/>
    <xf numFmtId="173" fontId="19" fillId="0" borderId="0" applyFont="0" applyFill="0" applyBorder="0" applyAlignment="0" applyProtection="0"/>
    <xf numFmtId="3" fontId="36" fillId="0" borderId="0" applyFill="0" applyBorder="0">
      <alignment horizontal="right" vertical="top"/>
    </xf>
    <xf numFmtId="0" fontId="39" fillId="0" borderId="0">
      <alignment horizontal="right" vertical="top"/>
    </xf>
    <xf numFmtId="175" fontId="36" fillId="0" borderId="0" applyFill="0" applyBorder="0">
      <alignment horizontal="right" vertical="top"/>
    </xf>
    <xf numFmtId="3" fontId="36" fillId="0" borderId="0" applyFill="0" applyBorder="0">
      <alignment horizontal="right" vertical="top"/>
    </xf>
    <xf numFmtId="176" fontId="31" fillId="0" borderId="0" applyFont="0" applyFill="0" applyBorder="0">
      <alignment horizontal="right" vertical="top"/>
    </xf>
    <xf numFmtId="177" fontId="40" fillId="0" borderId="0" applyFont="0" applyFill="0" applyBorder="0" applyProtection="0"/>
    <xf numFmtId="175" fontId="36" fillId="0" borderId="0">
      <alignment horizontal="right" vertical="top"/>
    </xf>
    <xf numFmtId="3" fontId="19" fillId="0" borderId="0" applyFont="0" applyFill="0" applyBorder="0" applyAlignment="0" applyProtection="0"/>
    <xf numFmtId="0" fontId="41" fillId="56" borderId="14">
      <alignment horizontal="left" vertical="center" wrapText="1"/>
    </xf>
    <xf numFmtId="178" fontId="19" fillId="0" borderId="0" applyFont="0" applyFill="0" applyBorder="0" applyAlignment="0" applyProtection="0"/>
    <xf numFmtId="178"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80" fontId="19" fillId="0" borderId="0" applyFont="0" applyFill="0" applyBorder="0" applyAlignment="0" applyProtection="0"/>
    <xf numFmtId="0" fontId="42" fillId="57" borderId="11" applyBorder="0">
      <protection locked="0"/>
    </xf>
    <xf numFmtId="0" fontId="43" fillId="57" borderId="11" applyBorder="0">
      <protection locked="0"/>
    </xf>
    <xf numFmtId="0" fontId="43" fillId="57" borderId="11" applyBorder="0">
      <protection locked="0"/>
    </xf>
    <xf numFmtId="0" fontId="43" fillId="57" borderId="11" applyBorder="0">
      <protection locked="0"/>
    </xf>
    <xf numFmtId="0" fontId="43" fillId="57" borderId="11" applyBorder="0">
      <protection locked="0"/>
    </xf>
    <xf numFmtId="0" fontId="43" fillId="57" borderId="11" applyBorder="0">
      <protection locked="0"/>
    </xf>
    <xf numFmtId="0" fontId="43" fillId="57" borderId="15">
      <protection locked="0"/>
    </xf>
    <xf numFmtId="0" fontId="43" fillId="57" borderId="15">
      <protection locked="0"/>
    </xf>
    <xf numFmtId="0" fontId="43" fillId="57" borderId="15">
      <protection locked="0"/>
    </xf>
    <xf numFmtId="0" fontId="42" fillId="57" borderId="11" applyBorder="0">
      <protection locked="0"/>
    </xf>
    <xf numFmtId="0" fontId="42" fillId="57" borderId="11" applyBorder="0">
      <protection locked="0"/>
    </xf>
    <xf numFmtId="0" fontId="43" fillId="57" borderId="11" applyBorder="0">
      <protection locked="0"/>
    </xf>
    <xf numFmtId="0" fontId="19" fillId="0" borderId="0" applyFont="0" applyFill="0" applyBorder="0" applyAlignment="0" applyProtection="0"/>
    <xf numFmtId="170" fontId="26" fillId="0" borderId="0" applyFont="0" applyFill="0" applyBorder="0" applyAlignment="0" applyProtection="0"/>
    <xf numFmtId="173" fontId="26" fillId="0" borderId="0" applyFont="0" applyFill="0" applyBorder="0" applyAlignment="0" applyProtection="0"/>
    <xf numFmtId="0" fontId="44" fillId="0" borderId="0">
      <alignment horizontal="centerContinuous"/>
    </xf>
    <xf numFmtId="0" fontId="44" fillId="0" borderId="0"/>
    <xf numFmtId="0" fontId="45" fillId="0" borderId="0"/>
    <xf numFmtId="181" fontId="26" fillId="0" borderId="0" applyBorder="0"/>
    <xf numFmtId="181" fontId="26" fillId="0" borderId="16"/>
    <xf numFmtId="181" fontId="26" fillId="0" borderId="16"/>
    <xf numFmtId="181" fontId="26" fillId="0" borderId="16"/>
    <xf numFmtId="181" fontId="26" fillId="0" borderId="16"/>
    <xf numFmtId="0" fontId="46" fillId="57" borderId="11">
      <protection locked="0"/>
    </xf>
    <xf numFmtId="0" fontId="19" fillId="57" borderId="15"/>
    <xf numFmtId="0" fontId="19" fillId="57" borderId="15"/>
    <xf numFmtId="0" fontId="19" fillId="57" borderId="15"/>
    <xf numFmtId="0" fontId="19" fillId="57" borderId="15"/>
    <xf numFmtId="0" fontId="19" fillId="57" borderId="15"/>
    <xf numFmtId="0" fontId="19" fillId="57" borderId="15"/>
    <xf numFmtId="0" fontId="19" fillId="57" borderId="15"/>
    <xf numFmtId="0" fontId="19" fillId="57" borderId="15"/>
    <xf numFmtId="0" fontId="19" fillId="57" borderId="15"/>
    <xf numFmtId="0" fontId="19" fillId="57" borderId="15"/>
    <xf numFmtId="0" fontId="19" fillId="57" borderId="15"/>
    <xf numFmtId="0" fontId="19" fillId="57" borderId="15"/>
    <xf numFmtId="0" fontId="19" fillId="57" borderId="15"/>
    <xf numFmtId="0" fontId="19" fillId="57" borderId="15"/>
    <xf numFmtId="0" fontId="19" fillId="54" borderId="0"/>
    <xf numFmtId="0" fontId="19" fillId="54" borderId="0"/>
    <xf numFmtId="0" fontId="15" fillId="0" borderId="0" applyNumberFormat="0" applyFill="0" applyBorder="0" applyAlignment="0" applyProtection="0"/>
    <xf numFmtId="2" fontId="19" fillId="0" borderId="0" applyFont="0" applyFill="0" applyBorder="0" applyAlignment="0" applyProtection="0"/>
    <xf numFmtId="0" fontId="47" fillId="54" borderId="15">
      <alignment horizontal="left"/>
    </xf>
    <xf numFmtId="0" fontId="47" fillId="54" borderId="15">
      <alignment horizontal="left"/>
    </xf>
    <xf numFmtId="0" fontId="47" fillId="54" borderId="15">
      <alignment horizontal="left"/>
    </xf>
    <xf numFmtId="0" fontId="47" fillId="54" borderId="15">
      <alignment horizontal="left"/>
    </xf>
    <xf numFmtId="0" fontId="47" fillId="54" borderId="15">
      <alignment horizontal="left"/>
    </xf>
    <xf numFmtId="0" fontId="47" fillId="54" borderId="15">
      <alignment horizontal="left"/>
    </xf>
    <xf numFmtId="0" fontId="47" fillId="54" borderId="15">
      <alignment horizontal="left"/>
    </xf>
    <xf numFmtId="0" fontId="47" fillId="54" borderId="15">
      <alignment horizontal="left"/>
    </xf>
    <xf numFmtId="0" fontId="47" fillId="54" borderId="15">
      <alignment horizontal="left"/>
    </xf>
    <xf numFmtId="0" fontId="47" fillId="54" borderId="15">
      <alignment horizontal="left"/>
    </xf>
    <xf numFmtId="0" fontId="47" fillId="54" borderId="15">
      <alignment horizontal="left"/>
    </xf>
    <xf numFmtId="0" fontId="47" fillId="54" borderId="15">
      <alignment horizontal="left"/>
    </xf>
    <xf numFmtId="0" fontId="47" fillId="54" borderId="15">
      <alignment horizontal="left"/>
    </xf>
    <xf numFmtId="0" fontId="47" fillId="54" borderId="15">
      <alignment horizontal="left"/>
    </xf>
    <xf numFmtId="0" fontId="23" fillId="54" borderId="0">
      <alignment horizontal="left"/>
    </xf>
    <xf numFmtId="0" fontId="23" fillId="54" borderId="0">
      <alignment horizontal="left"/>
    </xf>
    <xf numFmtId="0" fontId="23" fillId="54" borderId="0">
      <alignment horizontal="left"/>
    </xf>
    <xf numFmtId="0" fontId="23" fillId="54" borderId="0">
      <alignment horizontal="left"/>
    </xf>
    <xf numFmtId="0" fontId="48" fillId="54" borderId="0">
      <alignment horizontal="left"/>
    </xf>
    <xf numFmtId="0" fontId="23" fillId="54" borderId="0">
      <alignment horizontal="left"/>
    </xf>
    <xf numFmtId="0" fontId="6" fillId="58" borderId="0" applyNumberFormat="0" applyBorder="0" applyAlignment="0" applyProtection="0"/>
    <xf numFmtId="0" fontId="28" fillId="54" borderId="0" applyNumberFormat="0" applyBorder="0" applyAlignment="0" applyProtection="0"/>
    <xf numFmtId="0" fontId="49" fillId="59" borderId="0">
      <alignment horizontal="right" vertical="top" wrapText="1"/>
    </xf>
    <xf numFmtId="0" fontId="29" fillId="59" borderId="0">
      <alignment horizontal="right" vertical="top" wrapText="1"/>
    </xf>
    <xf numFmtId="0" fontId="29" fillId="54" borderId="0">
      <alignment horizontal="right" vertical="top" wrapText="1"/>
    </xf>
    <xf numFmtId="0" fontId="29" fillId="54" borderId="0">
      <alignment horizontal="right" vertical="top" wrapText="1"/>
    </xf>
    <xf numFmtId="0" fontId="29" fillId="54" borderId="0">
      <alignment horizontal="right" vertical="top" wrapText="1"/>
    </xf>
    <xf numFmtId="0" fontId="29" fillId="59" borderId="0">
      <alignment horizontal="right" vertical="top" wrapText="1"/>
    </xf>
    <xf numFmtId="0" fontId="29" fillId="59" borderId="0">
      <alignment horizontal="right" vertical="top" textRotation="90" wrapText="1"/>
    </xf>
    <xf numFmtId="0" fontId="29" fillId="54" borderId="0">
      <alignment horizontal="right" vertical="top" wrapText="1"/>
    </xf>
    <xf numFmtId="0" fontId="29" fillId="59" borderId="0">
      <alignment horizontal="right" vertical="top" textRotation="90" wrapText="1"/>
    </xf>
    <xf numFmtId="0" fontId="41" fillId="56" borderId="17">
      <alignment horizontal="center" vertical="center" wrapText="1"/>
    </xf>
    <xf numFmtId="0" fontId="50" fillId="0" borderId="18" applyNumberFormat="0" applyAlignment="0" applyProtection="0">
      <alignment horizontal="left" vertical="center"/>
    </xf>
    <xf numFmtId="0" fontId="50" fillId="0" borderId="18" applyNumberFormat="0" applyProtection="0"/>
    <xf numFmtId="0" fontId="50" fillId="0" borderId="19">
      <alignment horizontal="left" vertical="center"/>
    </xf>
    <xf numFmtId="0" fontId="50" fillId="0" borderId="19">
      <alignment horizontal="left" vertical="center"/>
    </xf>
    <xf numFmtId="0" fontId="50" fillId="0" borderId="19">
      <alignment horizontal="left" vertical="center"/>
    </xf>
    <xf numFmtId="0" fontId="50" fillId="0" borderId="19">
      <alignment horizontal="left" vertical="center"/>
    </xf>
    <xf numFmtId="0" fontId="50" fillId="0" borderId="19">
      <alignment horizontal="left" vertical="center"/>
    </xf>
    <xf numFmtId="0" fontId="51" fillId="0" borderId="1" applyNumberFormat="0" applyFill="0" applyAlignment="0" applyProtection="0"/>
    <xf numFmtId="0" fontId="3" fillId="0" borderId="1" applyNumberFormat="0" applyFill="0" applyAlignment="0" applyProtection="0"/>
    <xf numFmtId="0" fontId="52" fillId="0" borderId="20" applyNumberFormat="0" applyFill="0" applyAlignment="0" applyProtection="0"/>
    <xf numFmtId="0" fontId="52" fillId="0" borderId="21" applyNumberFormat="0" applyFill="0" applyAlignment="0" applyProtection="0"/>
    <xf numFmtId="0" fontId="53" fillId="0" borderId="22" applyNumberFormat="0" applyFill="0" applyAlignment="0" applyProtection="0"/>
    <xf numFmtId="0" fontId="4" fillId="0" borderId="20" applyNumberFormat="0" applyFill="0" applyAlignment="0" applyProtection="0"/>
    <xf numFmtId="0" fontId="4" fillId="0" borderId="21" applyNumberFormat="0" applyFill="0" applyAlignment="0" applyProtection="0"/>
    <xf numFmtId="0" fontId="54" fillId="0" borderId="22" applyNumberFormat="0" applyFill="0" applyAlignment="0" applyProtection="0"/>
    <xf numFmtId="0" fontId="5" fillId="0" borderId="2" applyNumberFormat="0" applyFill="0" applyAlignment="0" applyProtection="0"/>
    <xf numFmtId="0" fontId="5" fillId="0" borderId="0" applyNumberFormat="0" applyFill="0" applyBorder="0" applyAlignment="0" applyProtection="0"/>
    <xf numFmtId="182" fontId="40" fillId="0" borderId="0">
      <protection locked="0"/>
    </xf>
    <xf numFmtId="182" fontId="40" fillId="0" borderId="0">
      <protection locked="0"/>
    </xf>
    <xf numFmtId="0" fontId="55" fillId="0" borderId="0" applyNumberFormat="0" applyFill="0" applyBorder="0">
      <protection locked="0"/>
    </xf>
    <xf numFmtId="0" fontId="56" fillId="0" borderId="0" applyNumberFormat="0" applyFill="0" applyBorder="0">
      <protection locked="0"/>
    </xf>
    <xf numFmtId="0" fontId="22" fillId="60" borderId="7" applyNumberFormat="0" applyFont="0" applyAlignment="0" applyProtection="0"/>
    <xf numFmtId="0" fontId="22" fillId="60" borderId="7" applyNumberFormat="0" applyFont="0" applyAlignment="0" applyProtection="0"/>
    <xf numFmtId="0" fontId="23" fillId="61" borderId="23" applyNumberFormat="0" applyFont="0" applyAlignment="0" applyProtection="0"/>
    <xf numFmtId="0" fontId="22" fillId="60" borderId="7" applyNumberFormat="0" applyFont="0" applyAlignment="0" applyProtection="0"/>
    <xf numFmtId="0" fontId="22" fillId="60" borderId="7" applyNumberFormat="0" applyFont="0" applyAlignment="0" applyProtection="0"/>
    <xf numFmtId="0" fontId="23" fillId="61" borderId="23" applyNumberFormat="0" applyFont="0" applyAlignment="0" applyProtection="0"/>
    <xf numFmtId="0" fontId="57" fillId="0" borderId="0" applyNumberFormat="0" applyFill="0" applyBorder="0">
      <protection locked="0"/>
    </xf>
    <xf numFmtId="0" fontId="58" fillId="0" borderId="0" applyNumberFormat="0" applyFill="0" applyBorder="0">
      <protection locked="0"/>
    </xf>
    <xf numFmtId="0" fontId="59" fillId="0" borderId="0" applyNumberFormat="0" applyFill="0" applyBorder="0" applyAlignment="0" applyProtection="0"/>
    <xf numFmtId="0" fontId="59" fillId="0" borderId="0" applyNumberFormat="0" applyFill="0" applyBorder="0">
      <protection locked="0"/>
    </xf>
    <xf numFmtId="0" fontId="28" fillId="57" borderId="15" applyNumberFormat="0" applyBorder="0" applyAlignment="0" applyProtection="0"/>
    <xf numFmtId="0" fontId="28" fillId="57" borderId="15" applyNumberFormat="0" applyBorder="0" applyAlignment="0" applyProtection="0"/>
    <xf numFmtId="0" fontId="28" fillId="57" borderId="15" applyNumberFormat="0" applyBorder="0" applyAlignment="0" applyProtection="0"/>
    <xf numFmtId="0" fontId="9" fillId="62" borderId="3" applyNumberFormat="0" applyAlignment="0" applyProtection="0"/>
    <xf numFmtId="0" fontId="60" fillId="55" borderId="0">
      <alignment horizontal="center"/>
    </xf>
    <xf numFmtId="0" fontId="60" fillId="54" borderId="0">
      <alignment horizontal="center"/>
    </xf>
    <xf numFmtId="0" fontId="60" fillId="54" borderId="0">
      <alignment horizontal="center"/>
    </xf>
    <xf numFmtId="0" fontId="60" fillId="54" borderId="0">
      <alignment horizontal="center"/>
    </xf>
    <xf numFmtId="0" fontId="60" fillId="54" borderId="0">
      <alignment horizontal="center"/>
    </xf>
    <xf numFmtId="0" fontId="60" fillId="54" borderId="0">
      <alignment horizontal="center"/>
    </xf>
    <xf numFmtId="0" fontId="60" fillId="54" borderId="0">
      <alignment horizontal="center"/>
    </xf>
    <xf numFmtId="0" fontId="60" fillId="54" borderId="0">
      <alignment horizontal="center"/>
    </xf>
    <xf numFmtId="0" fontId="60" fillId="54" borderId="0">
      <alignment horizontal="center"/>
    </xf>
    <xf numFmtId="0" fontId="60" fillId="54" borderId="0">
      <alignment horizontal="center"/>
    </xf>
    <xf numFmtId="0" fontId="19" fillId="54" borderId="15">
      <alignment horizontal="centerContinuous" wrapText="1"/>
    </xf>
    <xf numFmtId="0" fontId="19" fillId="54" borderId="15">
      <alignment horizontal="centerContinuous" wrapText="1"/>
    </xf>
    <xf numFmtId="0" fontId="19" fillId="54" borderId="15">
      <alignment horizontal="centerContinuous" wrapText="1"/>
    </xf>
    <xf numFmtId="0" fontId="19" fillId="54" borderId="15">
      <alignment horizontal="centerContinuous" wrapText="1"/>
    </xf>
    <xf numFmtId="0" fontId="19" fillId="54" borderId="15">
      <alignment horizontal="centerContinuous" wrapText="1"/>
    </xf>
    <xf numFmtId="0" fontId="19" fillId="54" borderId="15">
      <alignment horizontal="centerContinuous" wrapText="1"/>
    </xf>
    <xf numFmtId="0" fontId="19" fillId="54" borderId="15">
      <alignment horizontal="centerContinuous" wrapText="1"/>
    </xf>
    <xf numFmtId="0" fontId="19" fillId="54" borderId="15">
      <alignment horizontal="centerContinuous" wrapText="1"/>
    </xf>
    <xf numFmtId="0" fontId="19" fillId="54" borderId="15">
      <alignment horizontal="centerContinuous" wrapText="1"/>
    </xf>
    <xf numFmtId="0" fontId="19" fillId="54" borderId="15">
      <alignment horizontal="centerContinuous" wrapText="1"/>
    </xf>
    <xf numFmtId="0" fontId="19" fillId="54" borderId="15">
      <alignment horizontal="centerContinuous" wrapText="1"/>
    </xf>
    <xf numFmtId="0" fontId="19" fillId="54" borderId="15">
      <alignment horizontal="centerContinuous" wrapText="1"/>
    </xf>
    <xf numFmtId="0" fontId="19" fillId="54" borderId="15">
      <alignment horizontal="centerContinuous" wrapText="1"/>
    </xf>
    <xf numFmtId="0" fontId="61" fillId="53" borderId="0">
      <alignment horizontal="center" wrapText="1"/>
    </xf>
    <xf numFmtId="0" fontId="19" fillId="54" borderId="15">
      <alignment horizontal="centerContinuous"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62"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62" fillId="54" borderId="19">
      <alignment wrapText="1"/>
    </xf>
    <xf numFmtId="0" fontId="62" fillId="54" borderId="19">
      <alignment wrapText="1"/>
    </xf>
    <xf numFmtId="0" fontId="28" fillId="54" borderId="19">
      <alignment wrapText="1"/>
    </xf>
    <xf numFmtId="0" fontId="28" fillId="54" borderId="24"/>
    <xf numFmtId="0" fontId="62" fillId="54" borderId="24"/>
    <xf numFmtId="0" fontId="28" fillId="54" borderId="24"/>
    <xf numFmtId="0" fontId="28" fillId="54" borderId="24"/>
    <xf numFmtId="0" fontId="28" fillId="54" borderId="24"/>
    <xf numFmtId="0" fontId="28" fillId="54" borderId="24"/>
    <xf numFmtId="0" fontId="28" fillId="54" borderId="24"/>
    <xf numFmtId="0" fontId="28" fillId="54" borderId="24"/>
    <xf numFmtId="0" fontId="28" fillId="54" borderId="24"/>
    <xf numFmtId="0" fontId="28" fillId="54" borderId="24"/>
    <xf numFmtId="0" fontId="28" fillId="54" borderId="24"/>
    <xf numFmtId="0" fontId="28" fillId="54" borderId="24"/>
    <xf numFmtId="0" fontId="28" fillId="54" borderId="24"/>
    <xf numFmtId="0" fontId="28" fillId="54" borderId="24"/>
    <xf numFmtId="0" fontId="28" fillId="54" borderId="24"/>
    <xf numFmtId="0" fontId="28" fillId="54" borderId="24"/>
    <xf numFmtId="0" fontId="28" fillId="54" borderId="25"/>
    <xf numFmtId="0" fontId="62" fillId="54" borderId="25"/>
    <xf numFmtId="0" fontId="28" fillId="54" borderId="25"/>
    <xf numFmtId="0" fontId="28" fillId="54" borderId="25"/>
    <xf numFmtId="0" fontId="28" fillId="54" borderId="25"/>
    <xf numFmtId="0" fontId="28" fillId="54" borderId="25"/>
    <xf numFmtId="0" fontId="28" fillId="54" borderId="25"/>
    <xf numFmtId="0" fontId="28" fillId="54" borderId="25"/>
    <xf numFmtId="0" fontId="28" fillId="54" borderId="25"/>
    <xf numFmtId="0" fontId="28" fillId="54" borderId="25"/>
    <xf numFmtId="0" fontId="28" fillId="54" borderId="25"/>
    <xf numFmtId="0" fontId="28" fillId="54" borderId="25"/>
    <xf numFmtId="0" fontId="28" fillId="54" borderId="25"/>
    <xf numFmtId="0" fontId="28" fillId="54" borderId="25"/>
    <xf numFmtId="0" fontId="28" fillId="54" borderId="25"/>
    <xf numFmtId="0" fontId="28" fillId="54" borderId="25"/>
    <xf numFmtId="0" fontId="28" fillId="54" borderId="25"/>
    <xf numFmtId="0" fontId="28" fillId="54" borderId="25"/>
    <xf numFmtId="0" fontId="28" fillId="54" borderId="25"/>
    <xf numFmtId="0" fontId="28" fillId="54" borderId="25"/>
    <xf numFmtId="0" fontId="28" fillId="54" borderId="25"/>
    <xf numFmtId="0" fontId="28" fillId="54" borderId="25"/>
    <xf numFmtId="0" fontId="28" fillId="54" borderId="25"/>
    <xf numFmtId="0" fontId="28" fillId="54" borderId="25"/>
    <xf numFmtId="0" fontId="28" fillId="54" borderId="26">
      <alignment horizontal="center" wrapText="1"/>
    </xf>
    <xf numFmtId="0" fontId="28" fillId="54" borderId="26">
      <alignment horizontal="center" wrapText="1"/>
    </xf>
    <xf numFmtId="0" fontId="28" fillId="54" borderId="26">
      <alignment horizontal="center" wrapText="1"/>
    </xf>
    <xf numFmtId="0" fontId="28" fillId="54" borderId="26">
      <alignment horizontal="center" wrapText="1"/>
    </xf>
    <xf numFmtId="0" fontId="28" fillId="54" borderId="26">
      <alignment horizontal="center" wrapText="1"/>
    </xf>
    <xf numFmtId="0" fontId="28" fillId="54" borderId="26">
      <alignment horizontal="center" wrapText="1"/>
    </xf>
    <xf numFmtId="0" fontId="28" fillId="54" borderId="26">
      <alignment horizontal="center" wrapText="1"/>
    </xf>
    <xf numFmtId="0" fontId="28" fillId="54" borderId="26">
      <alignment horizontal="center" wrapText="1"/>
    </xf>
    <xf numFmtId="0" fontId="28" fillId="54" borderId="26">
      <alignment horizontal="center" wrapText="1"/>
    </xf>
    <xf numFmtId="0" fontId="28" fillId="54" borderId="26">
      <alignment horizontal="center" wrapText="1"/>
    </xf>
    <xf numFmtId="0" fontId="28" fillId="54" borderId="26">
      <alignment horizontal="center" wrapText="1"/>
    </xf>
    <xf numFmtId="0" fontId="28" fillId="54" borderId="26">
      <alignment horizontal="center" wrapText="1"/>
    </xf>
    <xf numFmtId="0" fontId="28" fillId="54" borderId="26">
      <alignment horizontal="center" wrapText="1"/>
    </xf>
    <xf numFmtId="0" fontId="32" fillId="53" borderId="27">
      <alignment horizontal="left" vertical="top" wrapText="1"/>
    </xf>
    <xf numFmtId="0" fontId="32" fillId="53" borderId="27">
      <alignment horizontal="left" vertical="top" wrapText="1"/>
    </xf>
    <xf numFmtId="0" fontId="32" fillId="53" borderId="27">
      <alignment horizontal="left" vertical="top" wrapText="1"/>
    </xf>
    <xf numFmtId="0" fontId="12" fillId="0" borderId="5" applyNumberFormat="0" applyFill="0" applyAlignment="0" applyProtection="0"/>
    <xf numFmtId="0" fontId="19" fillId="0" borderId="0" applyFont="0" applyFill="0" applyBorder="0" applyAlignment="0" applyProtection="0"/>
    <xf numFmtId="0" fontId="8" fillId="63" borderId="0" applyNumberFormat="0" applyBorder="0" applyAlignment="0" applyProtection="0"/>
    <xf numFmtId="0" fontId="22" fillId="0" borderId="0"/>
    <xf numFmtId="0" fontId="22" fillId="0" borderId="0"/>
    <xf numFmtId="0" fontId="23" fillId="0" borderId="0"/>
    <xf numFmtId="0" fontId="22" fillId="0" borderId="0"/>
    <xf numFmtId="0" fontId="22" fillId="0" borderId="0"/>
    <xf numFmtId="0" fontId="23" fillId="0" borderId="0"/>
    <xf numFmtId="183" fontId="63" fillId="0" borderId="0"/>
    <xf numFmtId="0" fontId="22" fillId="0" borderId="0"/>
    <xf numFmtId="0" fontId="22" fillId="0" borderId="0"/>
    <xf numFmtId="0" fontId="23" fillId="0" borderId="0"/>
    <xf numFmtId="0" fontId="19" fillId="0" borderId="0"/>
    <xf numFmtId="0" fontId="23" fillId="0" borderId="0"/>
    <xf numFmtId="0" fontId="1" fillId="0" borderId="0"/>
    <xf numFmtId="0" fontId="19" fillId="0" borderId="0"/>
    <xf numFmtId="0" fontId="22" fillId="0" borderId="0"/>
    <xf numFmtId="0" fontId="23" fillId="0" borderId="0"/>
    <xf numFmtId="0" fontId="1" fillId="0" borderId="0"/>
    <xf numFmtId="0" fontId="22" fillId="0" borderId="0"/>
    <xf numFmtId="0" fontId="24" fillId="0" borderId="0"/>
    <xf numFmtId="0" fontId="22" fillId="0" borderId="0"/>
    <xf numFmtId="0" fontId="22" fillId="0" borderId="0"/>
    <xf numFmtId="0" fontId="23" fillId="0" borderId="0"/>
    <xf numFmtId="0" fontId="22" fillId="0" borderId="0"/>
    <xf numFmtId="0" fontId="22" fillId="0" borderId="0"/>
    <xf numFmtId="0" fontId="23" fillId="0" borderId="0"/>
    <xf numFmtId="0" fontId="22" fillId="0" borderId="0"/>
    <xf numFmtId="0" fontId="22" fillId="0" borderId="0"/>
    <xf numFmtId="0" fontId="23" fillId="0" borderId="0"/>
    <xf numFmtId="0" fontId="24" fillId="0" borderId="0"/>
    <xf numFmtId="0" fontId="22" fillId="0" borderId="0"/>
    <xf numFmtId="0" fontId="1" fillId="0" borderId="0"/>
    <xf numFmtId="0" fontId="23" fillId="0" borderId="0"/>
    <xf numFmtId="0" fontId="1" fillId="0" borderId="0"/>
    <xf numFmtId="0" fontId="1" fillId="0" borderId="0"/>
    <xf numFmtId="0" fontId="19" fillId="0" borderId="0"/>
    <xf numFmtId="0" fontId="24" fillId="0" borderId="0"/>
    <xf numFmtId="0" fontId="24" fillId="0" borderId="0"/>
    <xf numFmtId="0" fontId="1" fillId="0" borderId="0"/>
    <xf numFmtId="0" fontId="19" fillId="0" borderId="0"/>
    <xf numFmtId="0" fontId="24" fillId="0" borderId="0"/>
    <xf numFmtId="0" fontId="19" fillId="0" borderId="0"/>
    <xf numFmtId="0" fontId="19" fillId="0" borderId="0"/>
    <xf numFmtId="0" fontId="23" fillId="0" borderId="0"/>
    <xf numFmtId="0" fontId="22" fillId="0" borderId="0"/>
    <xf numFmtId="0" fontId="23" fillId="0" borderId="0"/>
    <xf numFmtId="0" fontId="1" fillId="0" borderId="0"/>
    <xf numFmtId="0" fontId="1" fillId="0" borderId="0"/>
    <xf numFmtId="0" fontId="24" fillId="0" borderId="0"/>
    <xf numFmtId="0" fontId="19" fillId="0" borderId="0"/>
    <xf numFmtId="0" fontId="22" fillId="0" borderId="0"/>
    <xf numFmtId="0" fontId="22" fillId="0" borderId="0"/>
    <xf numFmtId="0" fontId="22" fillId="0" borderId="0"/>
    <xf numFmtId="0" fontId="23" fillId="0" borderId="0"/>
    <xf numFmtId="0" fontId="22" fillId="0" borderId="0"/>
    <xf numFmtId="0" fontId="23" fillId="0" borderId="0"/>
    <xf numFmtId="0" fontId="22" fillId="0" borderId="0"/>
    <xf numFmtId="0" fontId="22" fillId="0" borderId="0"/>
    <xf numFmtId="0" fontId="22" fillId="0" borderId="0"/>
    <xf numFmtId="0" fontId="23" fillId="0" borderId="0"/>
    <xf numFmtId="0" fontId="22" fillId="0" borderId="0"/>
    <xf numFmtId="0" fontId="23" fillId="0" borderId="0"/>
    <xf numFmtId="0" fontId="22" fillId="0" borderId="0"/>
    <xf numFmtId="0" fontId="22" fillId="0" borderId="0"/>
    <xf numFmtId="0" fontId="22" fillId="0" borderId="0"/>
    <xf numFmtId="0" fontId="23" fillId="0" borderId="0"/>
    <xf numFmtId="0" fontId="22" fillId="0" borderId="0"/>
    <xf numFmtId="0" fontId="23" fillId="0" borderId="0"/>
    <xf numFmtId="0" fontId="22" fillId="0" borderId="0"/>
    <xf numFmtId="0" fontId="22" fillId="0" borderId="0"/>
    <xf numFmtId="0" fontId="22" fillId="0" borderId="0"/>
    <xf numFmtId="0" fontId="23" fillId="0" borderId="0"/>
    <xf numFmtId="0" fontId="22" fillId="0" borderId="0"/>
    <xf numFmtId="0" fontId="23" fillId="0" borderId="0"/>
    <xf numFmtId="0" fontId="22" fillId="0" borderId="0"/>
    <xf numFmtId="0" fontId="22" fillId="0" borderId="0"/>
    <xf numFmtId="0" fontId="22" fillId="0" borderId="0"/>
    <xf numFmtId="0" fontId="23" fillId="0" borderId="0"/>
    <xf numFmtId="0" fontId="22" fillId="0" borderId="0"/>
    <xf numFmtId="0" fontId="23" fillId="0" borderId="0"/>
    <xf numFmtId="0" fontId="22" fillId="0" borderId="0"/>
    <xf numFmtId="0" fontId="22" fillId="0" borderId="0"/>
    <xf numFmtId="0" fontId="22" fillId="0" borderId="0"/>
    <xf numFmtId="0" fontId="23" fillId="0" borderId="0"/>
    <xf numFmtId="0" fontId="22" fillId="0" borderId="0"/>
    <xf numFmtId="0" fontId="23" fillId="0" borderId="0"/>
    <xf numFmtId="0" fontId="22" fillId="0" borderId="0"/>
    <xf numFmtId="0" fontId="22" fillId="0" borderId="0"/>
    <xf numFmtId="0" fontId="22" fillId="0" borderId="0"/>
    <xf numFmtId="0" fontId="23" fillId="0" borderId="0"/>
    <xf numFmtId="0" fontId="22" fillId="0" borderId="0"/>
    <xf numFmtId="0" fontId="23" fillId="0" borderId="0"/>
    <xf numFmtId="0" fontId="19" fillId="0" borderId="0"/>
    <xf numFmtId="0" fontId="37" fillId="0" borderId="0"/>
    <xf numFmtId="0" fontId="1" fillId="0" borderId="0"/>
    <xf numFmtId="0" fontId="19" fillId="0" borderId="0"/>
    <xf numFmtId="0" fontId="24" fillId="0" borderId="0"/>
    <xf numFmtId="0" fontId="19" fillId="0" borderId="0"/>
    <xf numFmtId="0" fontId="19" fillId="0" borderId="0"/>
    <xf numFmtId="0" fontId="64" fillId="0" borderId="0"/>
    <xf numFmtId="0" fontId="19" fillId="0" borderId="0"/>
    <xf numFmtId="0" fontId="65" fillId="0" borderId="0"/>
    <xf numFmtId="0" fontId="22" fillId="0" borderId="0"/>
    <xf numFmtId="0" fontId="22" fillId="0" borderId="0"/>
    <xf numFmtId="0" fontId="19" fillId="0" borderId="0"/>
    <xf numFmtId="0" fontId="23" fillId="0" borderId="0"/>
    <xf numFmtId="0" fontId="19" fillId="0" borderId="0"/>
    <xf numFmtId="0" fontId="65" fillId="0" borderId="0"/>
    <xf numFmtId="0" fontId="22" fillId="0" borderId="0"/>
    <xf numFmtId="0" fontId="22" fillId="0" borderId="0"/>
    <xf numFmtId="0" fontId="23" fillId="0" borderId="0"/>
    <xf numFmtId="0" fontId="19" fillId="0" borderId="0"/>
    <xf numFmtId="0" fontId="19" fillId="0" borderId="0" applyNumberFormat="0" applyFill="0" applyBorder="0" applyAlignment="0" applyProtection="0"/>
    <xf numFmtId="0" fontId="19" fillId="0" borderId="0" applyNumberFormat="0" applyFill="0" applyBorder="0" applyAlignment="0" applyProtection="0"/>
    <xf numFmtId="0" fontId="19" fillId="0" borderId="0"/>
    <xf numFmtId="0" fontId="1" fillId="0" borderId="0"/>
    <xf numFmtId="0" fontId="19" fillId="0" borderId="0"/>
    <xf numFmtId="0" fontId="19" fillId="0" borderId="0"/>
    <xf numFmtId="0" fontId="19" fillId="0" borderId="0"/>
    <xf numFmtId="0" fontId="19" fillId="0" borderId="0"/>
    <xf numFmtId="0" fontId="19" fillId="0" borderId="0"/>
    <xf numFmtId="0" fontId="19" fillId="0" borderId="0"/>
    <xf numFmtId="0" fontId="64" fillId="0" borderId="0"/>
    <xf numFmtId="0" fontId="19" fillId="0" borderId="0"/>
    <xf numFmtId="0" fontId="22" fillId="0" borderId="0"/>
    <xf numFmtId="0" fontId="22" fillId="0" borderId="0"/>
    <xf numFmtId="0" fontId="22" fillId="0" borderId="0"/>
    <xf numFmtId="0" fontId="23" fillId="0" borderId="0"/>
    <xf numFmtId="0" fontId="19" fillId="0" borderId="0"/>
    <xf numFmtId="0" fontId="22" fillId="0" borderId="0"/>
    <xf numFmtId="0" fontId="22" fillId="0" borderId="0"/>
    <xf numFmtId="0" fontId="23" fillId="0" borderId="0"/>
    <xf numFmtId="0" fontId="22" fillId="0" borderId="0"/>
    <xf numFmtId="0" fontId="23" fillId="0" borderId="0"/>
    <xf numFmtId="0" fontId="22" fillId="0" borderId="0"/>
    <xf numFmtId="0" fontId="22" fillId="0" borderId="0"/>
    <xf numFmtId="0" fontId="22" fillId="0" borderId="0"/>
    <xf numFmtId="0" fontId="19" fillId="0" borderId="0"/>
    <xf numFmtId="0" fontId="22" fillId="0" borderId="0"/>
    <xf numFmtId="0" fontId="22" fillId="0" borderId="0"/>
    <xf numFmtId="0" fontId="23" fillId="0" borderId="0"/>
    <xf numFmtId="0" fontId="22" fillId="0" borderId="0"/>
    <xf numFmtId="0" fontId="22" fillId="0" borderId="0"/>
    <xf numFmtId="0" fontId="23" fillId="0" borderId="0"/>
    <xf numFmtId="0" fontId="22" fillId="0" borderId="0"/>
    <xf numFmtId="0" fontId="22" fillId="0" borderId="0"/>
    <xf numFmtId="0" fontId="22" fillId="0" borderId="0"/>
    <xf numFmtId="0" fontId="22" fillId="0" borderId="0"/>
    <xf numFmtId="0" fontId="23" fillId="0" borderId="0"/>
    <xf numFmtId="0" fontId="22" fillId="0" borderId="0"/>
    <xf numFmtId="0" fontId="22" fillId="0" borderId="0"/>
    <xf numFmtId="0" fontId="23" fillId="0" borderId="0"/>
    <xf numFmtId="0" fontId="22" fillId="0" borderId="0"/>
    <xf numFmtId="0" fontId="22" fillId="0" borderId="0"/>
    <xf numFmtId="0" fontId="23" fillId="0" borderId="0"/>
    <xf numFmtId="0" fontId="22" fillId="0" borderId="0"/>
    <xf numFmtId="0" fontId="22" fillId="0" borderId="0"/>
    <xf numFmtId="0" fontId="19" fillId="0" borderId="0"/>
    <xf numFmtId="0" fontId="23" fillId="0" borderId="0"/>
    <xf numFmtId="0" fontId="19" fillId="0" borderId="0"/>
    <xf numFmtId="0" fontId="23" fillId="0" borderId="0"/>
    <xf numFmtId="0" fontId="22" fillId="0" borderId="0"/>
    <xf numFmtId="0" fontId="22" fillId="0" borderId="0"/>
    <xf numFmtId="0" fontId="19" fillId="0" borderId="0"/>
    <xf numFmtId="0" fontId="23" fillId="0" borderId="0"/>
    <xf numFmtId="0" fontId="19" fillId="0" borderId="0"/>
    <xf numFmtId="0" fontId="23" fillId="0" borderId="0"/>
    <xf numFmtId="0" fontId="22" fillId="0" borderId="0"/>
    <xf numFmtId="0" fontId="22" fillId="0" borderId="0"/>
    <xf numFmtId="0" fontId="19" fillId="0" borderId="0" applyNumberFormat="0" applyFill="0" applyBorder="0" applyAlignment="0" applyProtection="0"/>
    <xf numFmtId="0" fontId="23" fillId="0" borderId="0"/>
    <xf numFmtId="0" fontId="66" fillId="0" borderId="0"/>
    <xf numFmtId="0" fontId="23" fillId="0" borderId="0"/>
    <xf numFmtId="0" fontId="22" fillId="0" borderId="0"/>
    <xf numFmtId="0" fontId="22" fillId="0" borderId="0"/>
    <xf numFmtId="0" fontId="65" fillId="0" borderId="0"/>
    <xf numFmtId="0" fontId="23" fillId="0" borderId="0"/>
    <xf numFmtId="0" fontId="22" fillId="0" borderId="0"/>
    <xf numFmtId="0" fontId="22" fillId="0" borderId="0"/>
    <xf numFmtId="0" fontId="22" fillId="0" borderId="0"/>
    <xf numFmtId="0" fontId="23" fillId="0" borderId="0"/>
    <xf numFmtId="0" fontId="22" fillId="0" borderId="0"/>
    <xf numFmtId="0" fontId="23" fillId="0" borderId="0"/>
    <xf numFmtId="0" fontId="19" fillId="0" borderId="0"/>
    <xf numFmtId="0" fontId="67" fillId="0" borderId="0">
      <alignment vertical="top"/>
      <protection locked="0"/>
    </xf>
    <xf numFmtId="0" fontId="19" fillId="0" borderId="0"/>
    <xf numFmtId="0" fontId="19" fillId="0" borderId="0"/>
    <xf numFmtId="0" fontId="22" fillId="0" borderId="0"/>
    <xf numFmtId="0" fontId="66" fillId="0" borderId="0"/>
    <xf numFmtId="0" fontId="22" fillId="0" borderId="0"/>
    <xf numFmtId="0" fontId="19" fillId="0" borderId="0"/>
    <xf numFmtId="0" fontId="19" fillId="0" borderId="0"/>
    <xf numFmtId="0" fontId="38" fillId="0" borderId="0"/>
    <xf numFmtId="0" fontId="22" fillId="0" borderId="0"/>
    <xf numFmtId="0" fontId="22" fillId="0" borderId="0"/>
    <xf numFmtId="0" fontId="23" fillId="0" borderId="0"/>
    <xf numFmtId="0" fontId="19" fillId="0" borderId="0"/>
    <xf numFmtId="0" fontId="22" fillId="0" borderId="0"/>
    <xf numFmtId="0" fontId="37" fillId="0" borderId="0"/>
    <xf numFmtId="0" fontId="22" fillId="0" borderId="0"/>
    <xf numFmtId="0" fontId="19" fillId="0" borderId="0"/>
    <xf numFmtId="0" fontId="19" fillId="0" borderId="0"/>
    <xf numFmtId="0" fontId="22" fillId="0" borderId="0"/>
    <xf numFmtId="0" fontId="23" fillId="0" borderId="0"/>
    <xf numFmtId="0" fontId="22" fillId="0" borderId="0"/>
    <xf numFmtId="0" fontId="19" fillId="0" borderId="0"/>
    <xf numFmtId="0" fontId="23" fillId="0" borderId="0"/>
    <xf numFmtId="0" fontId="19" fillId="0" borderId="0"/>
    <xf numFmtId="0" fontId="19" fillId="0" borderId="0"/>
    <xf numFmtId="0" fontId="68" fillId="0" borderId="0"/>
    <xf numFmtId="0" fontId="19" fillId="0" borderId="0"/>
    <xf numFmtId="0" fontId="19" fillId="0" borderId="0"/>
    <xf numFmtId="0" fontId="19" fillId="0" borderId="0"/>
    <xf numFmtId="0" fontId="19" fillId="0" borderId="0"/>
    <xf numFmtId="0" fontId="22" fillId="0" borderId="0"/>
    <xf numFmtId="0" fontId="22" fillId="0" borderId="0"/>
    <xf numFmtId="0" fontId="23" fillId="0" borderId="0"/>
    <xf numFmtId="0" fontId="22" fillId="0" borderId="0"/>
    <xf numFmtId="0" fontId="22" fillId="0" borderId="0"/>
    <xf numFmtId="0" fontId="23" fillId="0" borderId="0"/>
    <xf numFmtId="0" fontId="22" fillId="0" borderId="0"/>
    <xf numFmtId="0" fontId="22" fillId="0" borderId="0"/>
    <xf numFmtId="0" fontId="23" fillId="0" borderId="0"/>
    <xf numFmtId="0" fontId="22" fillId="0" borderId="0"/>
    <xf numFmtId="0" fontId="22" fillId="0" borderId="0"/>
    <xf numFmtId="0" fontId="23" fillId="0" borderId="0"/>
    <xf numFmtId="0" fontId="19" fillId="0" borderId="0"/>
    <xf numFmtId="0" fontId="19" fillId="0" borderId="0"/>
    <xf numFmtId="0" fontId="19" fillId="0" borderId="0" applyNumberFormat="0" applyFill="0" applyBorder="0" applyAlignment="0" applyProtection="0"/>
    <xf numFmtId="0" fontId="19" fillId="0" borderId="0" applyNumberFormat="0" applyFill="0" applyBorder="0" applyAlignment="0" applyProtection="0"/>
    <xf numFmtId="0" fontId="22" fillId="0" borderId="0"/>
    <xf numFmtId="0" fontId="22" fillId="0" borderId="0"/>
    <xf numFmtId="0" fontId="23" fillId="0" borderId="0"/>
    <xf numFmtId="0" fontId="19" fillId="0" borderId="0"/>
    <xf numFmtId="0" fontId="1" fillId="0" borderId="0"/>
    <xf numFmtId="0" fontId="1" fillId="0" borderId="0"/>
    <xf numFmtId="0" fontId="1" fillId="0" borderId="0"/>
    <xf numFmtId="0" fontId="1" fillId="0" borderId="0"/>
    <xf numFmtId="0" fontId="1" fillId="0" borderId="0"/>
    <xf numFmtId="0" fontId="24" fillId="0" borderId="0"/>
    <xf numFmtId="0" fontId="1" fillId="0" borderId="0"/>
    <xf numFmtId="0" fontId="24" fillId="0" borderId="0"/>
    <xf numFmtId="0" fontId="1" fillId="0" borderId="0"/>
    <xf numFmtId="0" fontId="1" fillId="0" borderId="0"/>
    <xf numFmtId="0" fontId="24" fillId="0" borderId="0"/>
    <xf numFmtId="0" fontId="1" fillId="0" borderId="0"/>
    <xf numFmtId="0" fontId="24" fillId="0" borderId="0"/>
    <xf numFmtId="0" fontId="1" fillId="0" borderId="0"/>
    <xf numFmtId="0" fontId="22" fillId="0" borderId="0"/>
    <xf numFmtId="0" fontId="24" fillId="0" borderId="0"/>
    <xf numFmtId="0" fontId="19" fillId="0" borderId="0"/>
    <xf numFmtId="0" fontId="19" fillId="0" borderId="0"/>
    <xf numFmtId="0" fontId="22" fillId="0" borderId="0"/>
    <xf numFmtId="0" fontId="19" fillId="0" borderId="0"/>
    <xf numFmtId="0" fontId="23" fillId="0" borderId="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23" fillId="0" borderId="0"/>
    <xf numFmtId="0" fontId="1" fillId="0" borderId="0"/>
    <xf numFmtId="0" fontId="26" fillId="0" borderId="0"/>
    <xf numFmtId="0" fontId="22" fillId="0" borderId="0"/>
    <xf numFmtId="0" fontId="22" fillId="0" borderId="0"/>
    <xf numFmtId="0" fontId="23" fillId="0" borderId="0"/>
    <xf numFmtId="0" fontId="22" fillId="0" borderId="0"/>
    <xf numFmtId="0" fontId="22" fillId="0" borderId="0"/>
    <xf numFmtId="0" fontId="23" fillId="0" borderId="0"/>
    <xf numFmtId="0" fontId="22" fillId="0" borderId="0"/>
    <xf numFmtId="0" fontId="22" fillId="0" borderId="0"/>
    <xf numFmtId="0" fontId="23" fillId="0" borderId="0"/>
    <xf numFmtId="0" fontId="22" fillId="0" borderId="0"/>
    <xf numFmtId="0" fontId="22" fillId="0" borderId="0"/>
    <xf numFmtId="0" fontId="23" fillId="0" borderId="0"/>
    <xf numFmtId="0" fontId="22" fillId="0" borderId="0"/>
    <xf numFmtId="0" fontId="22" fillId="0" borderId="0"/>
    <xf numFmtId="0" fontId="23" fillId="0" borderId="0"/>
    <xf numFmtId="0" fontId="19" fillId="0" borderId="0"/>
    <xf numFmtId="0" fontId="23" fillId="0" borderId="0"/>
    <xf numFmtId="0" fontId="19" fillId="0" borderId="0"/>
    <xf numFmtId="0" fontId="19" fillId="0" borderId="0"/>
    <xf numFmtId="0" fontId="23" fillId="0" borderId="0"/>
    <xf numFmtId="0" fontId="19" fillId="0" borderId="0"/>
    <xf numFmtId="0" fontId="24" fillId="0" borderId="0"/>
    <xf numFmtId="0" fontId="19" fillId="0" borderId="0"/>
    <xf numFmtId="0" fontId="1" fillId="0" borderId="0"/>
    <xf numFmtId="0" fontId="1" fillId="0" borderId="0"/>
    <xf numFmtId="0" fontId="1" fillId="0" borderId="0"/>
    <xf numFmtId="0" fontId="1" fillId="0" borderId="0"/>
    <xf numFmtId="0" fontId="24" fillId="0" borderId="0"/>
    <xf numFmtId="0" fontId="1" fillId="0" borderId="0"/>
    <xf numFmtId="0" fontId="24" fillId="0" borderId="0"/>
    <xf numFmtId="0" fontId="1" fillId="0" borderId="0"/>
    <xf numFmtId="0" fontId="1" fillId="0" borderId="0"/>
    <xf numFmtId="0" fontId="24" fillId="0" borderId="0"/>
    <xf numFmtId="0" fontId="1" fillId="0" borderId="0"/>
    <xf numFmtId="0" fontId="24" fillId="0" borderId="0"/>
    <xf numFmtId="0" fontId="1" fillId="0" borderId="0"/>
    <xf numFmtId="0" fontId="1" fillId="0" borderId="0"/>
    <xf numFmtId="0" fontId="1" fillId="0" borderId="0"/>
    <xf numFmtId="0" fontId="24" fillId="0" borderId="0"/>
    <xf numFmtId="0" fontId="1" fillId="0" borderId="0"/>
    <xf numFmtId="0" fontId="24" fillId="0" borderId="0"/>
    <xf numFmtId="0" fontId="1" fillId="0" borderId="0"/>
    <xf numFmtId="0" fontId="1" fillId="0" borderId="0"/>
    <xf numFmtId="0" fontId="24" fillId="0" borderId="0"/>
    <xf numFmtId="0" fontId="1" fillId="0" borderId="0"/>
    <xf numFmtId="0" fontId="1" fillId="0" borderId="0"/>
    <xf numFmtId="0" fontId="24" fillId="0" borderId="0"/>
    <xf numFmtId="0" fontId="1" fillId="0" borderId="0"/>
    <xf numFmtId="0" fontId="1" fillId="0" borderId="0"/>
    <xf numFmtId="0" fontId="64" fillId="0" borderId="0"/>
    <xf numFmtId="0" fontId="22" fillId="0" borderId="0"/>
    <xf numFmtId="0" fontId="22" fillId="0" borderId="0"/>
    <xf numFmtId="0" fontId="23" fillId="0" borderId="0"/>
    <xf numFmtId="0" fontId="65" fillId="0" borderId="0"/>
    <xf numFmtId="0" fontId="24" fillId="0" borderId="0"/>
    <xf numFmtId="0" fontId="22" fillId="0" borderId="0"/>
    <xf numFmtId="0" fontId="1" fillId="0" borderId="0"/>
    <xf numFmtId="0" fontId="68" fillId="0" borderId="0"/>
    <xf numFmtId="0" fontId="65" fillId="0" borderId="0"/>
    <xf numFmtId="0" fontId="68" fillId="0" borderId="0"/>
    <xf numFmtId="0" fontId="68" fillId="0" borderId="0"/>
    <xf numFmtId="0" fontId="68" fillId="0" borderId="0"/>
    <xf numFmtId="0" fontId="68" fillId="0" borderId="0"/>
    <xf numFmtId="0" fontId="19" fillId="0" borderId="0"/>
    <xf numFmtId="0" fontId="1" fillId="0" borderId="0"/>
    <xf numFmtId="0" fontId="1" fillId="0" borderId="0"/>
    <xf numFmtId="0" fontId="1" fillId="0" borderId="0"/>
    <xf numFmtId="0" fontId="24" fillId="0" borderId="0"/>
    <xf numFmtId="0" fontId="1" fillId="0" borderId="0"/>
    <xf numFmtId="0" fontId="24" fillId="0" borderId="0"/>
    <xf numFmtId="0" fontId="1" fillId="0" borderId="0"/>
    <xf numFmtId="0" fontId="1" fillId="0" borderId="0"/>
    <xf numFmtId="0" fontId="68" fillId="0" borderId="0"/>
    <xf numFmtId="0" fontId="68" fillId="0" borderId="0"/>
    <xf numFmtId="0" fontId="68" fillId="0" borderId="0"/>
    <xf numFmtId="0" fontId="68" fillId="0" borderId="0"/>
    <xf numFmtId="0" fontId="19" fillId="0" borderId="0"/>
    <xf numFmtId="0" fontId="24" fillId="0" borderId="0"/>
    <xf numFmtId="0" fontId="1" fillId="0" borderId="0"/>
    <xf numFmtId="0" fontId="68" fillId="0" borderId="0"/>
    <xf numFmtId="0" fontId="68" fillId="0" borderId="0"/>
    <xf numFmtId="0" fontId="68" fillId="0" borderId="0"/>
    <xf numFmtId="0" fontId="68" fillId="0" borderId="0"/>
    <xf numFmtId="0" fontId="68" fillId="0" borderId="0"/>
    <xf numFmtId="0" fontId="19" fillId="0" borderId="0"/>
    <xf numFmtId="0" fontId="24" fillId="0" borderId="0"/>
    <xf numFmtId="0" fontId="19" fillId="0" borderId="0"/>
    <xf numFmtId="0" fontId="68" fillId="0" borderId="0"/>
    <xf numFmtId="0" fontId="68" fillId="0" borderId="0"/>
    <xf numFmtId="0" fontId="68" fillId="0" borderId="0"/>
    <xf numFmtId="0" fontId="68" fillId="0" borderId="0"/>
    <xf numFmtId="0" fontId="68" fillId="0" borderId="0"/>
    <xf numFmtId="0" fontId="19" fillId="0" borderId="0"/>
    <xf numFmtId="0" fontId="68" fillId="0" borderId="0"/>
    <xf numFmtId="0" fontId="68" fillId="0" borderId="0"/>
    <xf numFmtId="0" fontId="68" fillId="0" borderId="0"/>
    <xf numFmtId="0" fontId="68" fillId="0" borderId="0"/>
    <xf numFmtId="0" fontId="24" fillId="0" borderId="0"/>
    <xf numFmtId="0" fontId="64" fillId="0" borderId="0"/>
    <xf numFmtId="0" fontId="65" fillId="0" borderId="0"/>
    <xf numFmtId="0" fontId="24" fillId="0" borderId="0"/>
    <xf numFmtId="0" fontId="19" fillId="0" borderId="0"/>
    <xf numFmtId="1" fontId="31" fillId="0" borderId="0">
      <alignment vertical="top" wrapText="1"/>
    </xf>
    <xf numFmtId="1" fontId="69" fillId="0" borderId="0" applyFill="0" applyBorder="0" applyProtection="0"/>
    <xf numFmtId="1" fontId="40" fillId="0" borderId="0" applyFont="0" applyFill="0" applyBorder="0" applyProtection="0">
      <alignment vertical="center"/>
    </xf>
    <xf numFmtId="1" fontId="39" fillId="0" borderId="0">
      <alignment horizontal="right" vertical="top"/>
    </xf>
    <xf numFmtId="0" fontId="68" fillId="0" borderId="0"/>
    <xf numFmtId="0" fontId="1" fillId="0" borderId="0"/>
    <xf numFmtId="0" fontId="70" fillId="0" borderId="0"/>
    <xf numFmtId="0" fontId="1" fillId="0" borderId="0"/>
    <xf numFmtId="0" fontId="70" fillId="0" borderId="0"/>
    <xf numFmtId="0" fontId="1" fillId="0" borderId="0"/>
    <xf numFmtId="0" fontId="71" fillId="0" borderId="0"/>
    <xf numFmtId="0" fontId="24" fillId="0" borderId="0"/>
    <xf numFmtId="0" fontId="70" fillId="0" borderId="0"/>
    <xf numFmtId="0" fontId="70" fillId="0" borderId="0"/>
    <xf numFmtId="0" fontId="71" fillId="0" borderId="0"/>
    <xf numFmtId="0" fontId="70" fillId="0" borderId="0"/>
    <xf numFmtId="0" fontId="70" fillId="0" borderId="0"/>
    <xf numFmtId="0" fontId="71" fillId="0" borderId="0"/>
    <xf numFmtId="0" fontId="70" fillId="0" borderId="0"/>
    <xf numFmtId="0" fontId="70" fillId="0" borderId="0"/>
    <xf numFmtId="0" fontId="71" fillId="0" borderId="0"/>
    <xf numFmtId="0" fontId="70" fillId="0" borderId="0"/>
    <xf numFmtId="0" fontId="70" fillId="0" borderId="0"/>
    <xf numFmtId="0" fontId="71" fillId="0" borderId="0"/>
    <xf numFmtId="0" fontId="70" fillId="0" borderId="0"/>
    <xf numFmtId="0" fontId="70" fillId="0" borderId="0"/>
    <xf numFmtId="0" fontId="71" fillId="0" borderId="0"/>
    <xf numFmtId="0" fontId="70" fillId="0" borderId="0"/>
    <xf numFmtId="0" fontId="70" fillId="0" borderId="0"/>
    <xf numFmtId="0" fontId="71" fillId="0" borderId="0"/>
    <xf numFmtId="0" fontId="71" fillId="0" borderId="0"/>
    <xf numFmtId="0" fontId="70" fillId="0" borderId="0"/>
    <xf numFmtId="0" fontId="70" fillId="0" borderId="0"/>
    <xf numFmtId="0" fontId="71" fillId="0" borderId="0"/>
    <xf numFmtId="0" fontId="70" fillId="0" borderId="0"/>
    <xf numFmtId="0" fontId="70" fillId="0" borderId="0"/>
    <xf numFmtId="0" fontId="71" fillId="0" borderId="0"/>
    <xf numFmtId="0" fontId="70" fillId="0" borderId="0"/>
    <xf numFmtId="0" fontId="1" fillId="0" borderId="0"/>
    <xf numFmtId="0" fontId="70" fillId="0" borderId="0"/>
    <xf numFmtId="0" fontId="70" fillId="0" borderId="0"/>
    <xf numFmtId="0" fontId="71" fillId="0" borderId="0"/>
    <xf numFmtId="0" fontId="70" fillId="0" borderId="0"/>
    <xf numFmtId="0" fontId="71" fillId="0" borderId="0"/>
    <xf numFmtId="0" fontId="1" fillId="0" borderId="0"/>
    <xf numFmtId="0" fontId="1" fillId="0" borderId="0"/>
    <xf numFmtId="0" fontId="1" fillId="0" borderId="0"/>
    <xf numFmtId="0" fontId="70" fillId="0" borderId="0"/>
    <xf numFmtId="0" fontId="36" fillId="0" borderId="0" applyNumberFormat="0" applyFill="0" applyBorder="0">
      <alignment vertical="top"/>
    </xf>
    <xf numFmtId="0" fontId="23" fillId="60" borderId="7" applyNumberFormat="0" applyFont="0" applyAlignment="0" applyProtection="0"/>
    <xf numFmtId="0" fontId="23" fillId="60" borderId="7" applyNumberFormat="0" applyFont="0" applyAlignment="0" applyProtection="0"/>
    <xf numFmtId="0" fontId="23" fillId="61" borderId="23" applyNumberFormat="0" applyFont="0" applyAlignment="0" applyProtection="0"/>
    <xf numFmtId="0" fontId="23" fillId="60" borderId="7" applyNumberFormat="0" applyFont="0" applyAlignment="0" applyProtection="0"/>
    <xf numFmtId="0" fontId="23" fillId="60" borderId="7" applyNumberFormat="0" applyFont="0" applyAlignment="0" applyProtection="0"/>
    <xf numFmtId="0" fontId="23" fillId="61" borderId="23" applyNumberFormat="0" applyFont="0" applyAlignment="0" applyProtection="0"/>
    <xf numFmtId="0" fontId="23" fillId="60" borderId="7" applyNumberFormat="0" applyFont="0" applyAlignment="0" applyProtection="0"/>
    <xf numFmtId="0" fontId="23" fillId="60" borderId="7" applyNumberFormat="0" applyFont="0" applyAlignment="0" applyProtection="0"/>
    <xf numFmtId="0" fontId="23" fillId="61" borderId="23" applyNumberFormat="0" applyFont="0" applyAlignment="0" applyProtection="0"/>
    <xf numFmtId="0" fontId="23" fillId="60" borderId="7" applyNumberFormat="0" applyFont="0" applyAlignment="0" applyProtection="0"/>
    <xf numFmtId="0" fontId="23" fillId="60" borderId="7" applyNumberFormat="0" applyFont="0" applyAlignment="0" applyProtection="0"/>
    <xf numFmtId="0" fontId="23" fillId="61" borderId="23" applyNumberFormat="0" applyFont="0" applyAlignment="0" applyProtection="0"/>
    <xf numFmtId="0" fontId="23" fillId="60" borderId="7" applyNumberFormat="0" applyFont="0" applyAlignment="0" applyProtection="0"/>
    <xf numFmtId="0" fontId="23" fillId="60" borderId="7" applyNumberFormat="0" applyFont="0" applyAlignment="0" applyProtection="0"/>
    <xf numFmtId="0" fontId="23" fillId="61" borderId="23" applyNumberFormat="0" applyFont="0" applyAlignment="0" applyProtection="0"/>
    <xf numFmtId="0" fontId="23" fillId="60" borderId="7" applyNumberFormat="0" applyFont="0" applyAlignment="0" applyProtection="0"/>
    <xf numFmtId="0" fontId="23" fillId="60" borderId="7" applyNumberFormat="0" applyFont="0" applyAlignment="0" applyProtection="0"/>
    <xf numFmtId="0" fontId="23" fillId="61" borderId="23" applyNumberFormat="0" applyFont="0" applyAlignment="0" applyProtection="0"/>
    <xf numFmtId="0" fontId="23" fillId="60" borderId="7" applyNumberFormat="0" applyFont="0" applyAlignment="0" applyProtection="0"/>
    <xf numFmtId="0" fontId="23" fillId="60" borderId="7" applyNumberFormat="0" applyFont="0" applyAlignment="0" applyProtection="0"/>
    <xf numFmtId="0" fontId="23" fillId="61" borderId="23" applyNumberFormat="0" applyFont="0" applyAlignment="0" applyProtection="0"/>
    <xf numFmtId="0" fontId="23" fillId="60" borderId="7" applyNumberFormat="0" applyFont="0" applyAlignment="0" applyProtection="0"/>
    <xf numFmtId="0" fontId="23" fillId="60" borderId="7" applyNumberFormat="0" applyFont="0" applyAlignment="0" applyProtection="0"/>
    <xf numFmtId="0" fontId="23" fillId="61" borderId="23" applyNumberFormat="0" applyFont="0" applyAlignment="0" applyProtection="0"/>
    <xf numFmtId="0" fontId="23" fillId="60" borderId="7" applyNumberFormat="0" applyFont="0" applyAlignment="0" applyProtection="0"/>
    <xf numFmtId="0" fontId="23" fillId="60" borderId="7" applyNumberFormat="0" applyFont="0" applyAlignment="0" applyProtection="0"/>
    <xf numFmtId="0" fontId="23" fillId="61" borderId="23" applyNumberFormat="0" applyFont="0" applyAlignment="0" applyProtection="0"/>
    <xf numFmtId="0" fontId="23" fillId="60" borderId="7" applyNumberFormat="0" applyFont="0" applyAlignment="0" applyProtection="0"/>
    <xf numFmtId="0" fontId="23" fillId="60" borderId="7" applyNumberFormat="0" applyFont="0" applyAlignment="0" applyProtection="0"/>
    <xf numFmtId="0" fontId="23" fillId="61" borderId="23" applyNumberFormat="0" applyFont="0" applyAlignment="0" applyProtection="0"/>
    <xf numFmtId="0" fontId="23" fillId="60" borderId="7" applyNumberFormat="0" applyFont="0" applyAlignment="0" applyProtection="0"/>
    <xf numFmtId="0" fontId="23" fillId="60" borderId="7" applyNumberFormat="0" applyFont="0" applyAlignment="0" applyProtection="0"/>
    <xf numFmtId="0" fontId="23" fillId="61" borderId="23" applyNumberFormat="0" applyFont="0" applyAlignment="0" applyProtection="0"/>
    <xf numFmtId="0" fontId="23" fillId="60" borderId="7" applyNumberFormat="0" applyFont="0" applyAlignment="0" applyProtection="0"/>
    <xf numFmtId="0" fontId="23" fillId="60" borderId="7" applyNumberFormat="0" applyFont="0" applyAlignment="0" applyProtection="0"/>
    <xf numFmtId="0" fontId="23" fillId="61" borderId="23" applyNumberFormat="0" applyFont="0" applyAlignment="0" applyProtection="0"/>
    <xf numFmtId="0" fontId="23" fillId="60" borderId="7" applyNumberFormat="0" applyFont="0" applyAlignment="0" applyProtection="0"/>
    <xf numFmtId="0" fontId="23" fillId="60" borderId="7" applyNumberFormat="0" applyFont="0" applyAlignment="0" applyProtection="0"/>
    <xf numFmtId="0" fontId="23" fillId="61" borderId="23" applyNumberFormat="0" applyFont="0" applyAlignment="0" applyProtection="0"/>
    <xf numFmtId="0" fontId="23" fillId="60" borderId="7" applyNumberFormat="0" applyFont="0" applyAlignment="0" applyProtection="0"/>
    <xf numFmtId="0" fontId="23" fillId="60" borderId="7" applyNumberFormat="0" applyFont="0" applyAlignment="0" applyProtection="0"/>
    <xf numFmtId="0" fontId="23" fillId="61" borderId="23" applyNumberFormat="0" applyFont="0" applyAlignment="0" applyProtection="0"/>
    <xf numFmtId="0" fontId="23" fillId="60" borderId="7" applyNumberFormat="0" applyFont="0" applyAlignment="0" applyProtection="0"/>
    <xf numFmtId="0" fontId="23" fillId="60" borderId="7" applyNumberFormat="0" applyFont="0" applyAlignment="0" applyProtection="0"/>
    <xf numFmtId="0" fontId="23" fillId="61" borderId="23" applyNumberFormat="0" applyFont="0" applyAlignment="0" applyProtection="0"/>
    <xf numFmtId="0" fontId="23" fillId="60" borderId="7" applyNumberFormat="0" applyFont="0" applyAlignment="0" applyProtection="0"/>
    <xf numFmtId="0" fontId="23" fillId="60" borderId="7" applyNumberFormat="0" applyFont="0" applyAlignment="0" applyProtection="0"/>
    <xf numFmtId="0" fontId="23" fillId="61" borderId="23" applyNumberFormat="0" applyFont="0" applyAlignment="0" applyProtection="0"/>
    <xf numFmtId="0" fontId="23" fillId="60" borderId="7" applyNumberFormat="0" applyFont="0" applyAlignment="0" applyProtection="0"/>
    <xf numFmtId="0" fontId="23" fillId="60" borderId="7" applyNumberFormat="0" applyFont="0" applyAlignment="0" applyProtection="0"/>
    <xf numFmtId="0" fontId="23" fillId="61" borderId="23" applyNumberFormat="0" applyFont="0" applyAlignment="0" applyProtection="0"/>
    <xf numFmtId="0" fontId="23" fillId="60" borderId="7" applyNumberFormat="0" applyFont="0" applyAlignment="0" applyProtection="0"/>
    <xf numFmtId="0" fontId="23" fillId="60" borderId="7" applyNumberFormat="0" applyFont="0" applyAlignment="0" applyProtection="0"/>
    <xf numFmtId="0" fontId="23" fillId="61" borderId="23" applyNumberFormat="0" applyFont="0" applyAlignment="0" applyProtection="0"/>
    <xf numFmtId="0" fontId="1" fillId="60" borderId="7" applyNumberFormat="0" applyFont="0" applyAlignment="0" applyProtection="0"/>
    <xf numFmtId="0" fontId="23" fillId="60" borderId="7" applyNumberFormat="0" applyFont="0" applyAlignment="0" applyProtection="0"/>
    <xf numFmtId="0" fontId="23" fillId="60" borderId="7" applyNumberFormat="0" applyFont="0" applyAlignment="0" applyProtection="0"/>
    <xf numFmtId="0" fontId="23" fillId="61" borderId="23" applyNumberFormat="0" applyFont="0" applyAlignment="0" applyProtection="0"/>
    <xf numFmtId="0" fontId="23" fillId="60" borderId="7" applyNumberFormat="0" applyFont="0" applyAlignment="0" applyProtection="0"/>
    <xf numFmtId="0" fontId="23" fillId="60" borderId="7" applyNumberFormat="0" applyFont="0" applyAlignment="0" applyProtection="0"/>
    <xf numFmtId="0" fontId="23" fillId="61" borderId="23" applyNumberFormat="0" applyFont="0" applyAlignment="0" applyProtection="0"/>
    <xf numFmtId="0" fontId="23" fillId="60" borderId="7" applyNumberFormat="0" applyFont="0" applyAlignment="0" applyProtection="0"/>
    <xf numFmtId="0" fontId="23" fillId="60" borderId="7" applyNumberFormat="0" applyFont="0" applyAlignment="0" applyProtection="0"/>
    <xf numFmtId="0" fontId="23" fillId="61" borderId="23" applyNumberFormat="0" applyFont="0" applyAlignment="0" applyProtection="0"/>
    <xf numFmtId="0" fontId="23" fillId="60" borderId="7" applyNumberFormat="0" applyFont="0" applyAlignment="0" applyProtection="0"/>
    <xf numFmtId="0" fontId="23" fillId="60" borderId="7" applyNumberFormat="0" applyFont="0" applyAlignment="0" applyProtection="0"/>
    <xf numFmtId="0" fontId="23" fillId="61" borderId="23" applyNumberFormat="0" applyFont="0" applyAlignment="0" applyProtection="0"/>
    <xf numFmtId="0" fontId="23" fillId="60" borderId="7" applyNumberFormat="0" applyFont="0" applyAlignment="0" applyProtection="0"/>
    <xf numFmtId="0" fontId="23" fillId="60" borderId="7" applyNumberFormat="0" applyFont="0" applyAlignment="0" applyProtection="0"/>
    <xf numFmtId="0" fontId="23" fillId="61" borderId="23" applyNumberFormat="0" applyFont="0" applyAlignment="0" applyProtection="0"/>
    <xf numFmtId="0" fontId="23" fillId="60" borderId="7" applyNumberFormat="0" applyFont="0" applyAlignment="0" applyProtection="0"/>
    <xf numFmtId="0" fontId="23" fillId="60" borderId="7" applyNumberFormat="0" applyFont="0" applyAlignment="0" applyProtection="0"/>
    <xf numFmtId="0" fontId="23" fillId="61" borderId="23" applyNumberFormat="0" applyFont="0" applyAlignment="0" applyProtection="0"/>
    <xf numFmtId="0" fontId="23" fillId="60" borderId="7" applyNumberFormat="0" applyFont="0" applyAlignment="0" applyProtection="0"/>
    <xf numFmtId="0" fontId="23" fillId="60" borderId="7" applyNumberFormat="0" applyFont="0" applyAlignment="0" applyProtection="0"/>
    <xf numFmtId="0" fontId="23" fillId="61" borderId="23" applyNumberFormat="0" applyFont="0" applyAlignment="0" applyProtection="0"/>
    <xf numFmtId="0" fontId="24" fillId="61" borderId="23" applyNumberFormat="0" applyFont="0" applyAlignment="0" applyProtection="0"/>
    <xf numFmtId="0" fontId="23" fillId="60" borderId="7" applyNumberFormat="0" applyFont="0" applyAlignment="0" applyProtection="0"/>
    <xf numFmtId="0" fontId="23" fillId="60" borderId="7" applyNumberFormat="0" applyFont="0" applyAlignment="0" applyProtection="0"/>
    <xf numFmtId="0" fontId="23" fillId="61" borderId="23" applyNumberFormat="0" applyFont="0" applyAlignment="0" applyProtection="0"/>
    <xf numFmtId="0" fontId="23" fillId="60" borderId="7" applyNumberFormat="0" applyFont="0" applyAlignment="0" applyProtection="0"/>
    <xf numFmtId="0" fontId="23" fillId="60" borderId="7" applyNumberFormat="0" applyFont="0" applyAlignment="0" applyProtection="0"/>
    <xf numFmtId="0" fontId="23" fillId="61" borderId="23" applyNumberFormat="0" applyFont="0" applyAlignment="0" applyProtection="0"/>
    <xf numFmtId="0" fontId="23" fillId="60" borderId="7" applyNumberFormat="0" applyFont="0" applyAlignment="0" applyProtection="0"/>
    <xf numFmtId="0" fontId="23" fillId="60" borderId="7" applyNumberFormat="0" applyFont="0" applyAlignment="0" applyProtection="0"/>
    <xf numFmtId="0" fontId="23" fillId="61" borderId="23" applyNumberFormat="0" applyFont="0" applyAlignment="0" applyProtection="0"/>
    <xf numFmtId="0" fontId="23" fillId="60" borderId="7" applyNumberFormat="0" applyFont="0" applyAlignment="0" applyProtection="0"/>
    <xf numFmtId="0" fontId="23" fillId="60" borderId="7" applyNumberFormat="0" applyFont="0" applyAlignment="0" applyProtection="0"/>
    <xf numFmtId="0" fontId="23" fillId="61" borderId="23" applyNumberFormat="0" applyFont="0" applyAlignment="0" applyProtection="0"/>
    <xf numFmtId="0" fontId="23" fillId="60" borderId="7" applyNumberFormat="0" applyFont="0" applyAlignment="0" applyProtection="0"/>
    <xf numFmtId="0" fontId="23" fillId="60" borderId="7" applyNumberFormat="0" applyFont="0" applyAlignment="0" applyProtection="0"/>
    <xf numFmtId="0" fontId="23" fillId="61" borderId="23" applyNumberFormat="0" applyFont="0" applyAlignment="0" applyProtection="0"/>
    <xf numFmtId="0" fontId="23" fillId="60" borderId="7" applyNumberFormat="0" applyFont="0" applyAlignment="0" applyProtection="0"/>
    <xf numFmtId="0" fontId="23" fillId="60" borderId="7" applyNumberFormat="0" applyFont="0" applyAlignment="0" applyProtection="0"/>
    <xf numFmtId="0" fontId="23" fillId="61" borderId="23" applyNumberFormat="0" applyFont="0" applyAlignment="0" applyProtection="0"/>
    <xf numFmtId="0" fontId="23" fillId="60" borderId="7" applyNumberFormat="0" applyFont="0" applyAlignment="0" applyProtection="0"/>
    <xf numFmtId="0" fontId="23" fillId="60" borderId="7" applyNumberFormat="0" applyFont="0" applyAlignment="0" applyProtection="0"/>
    <xf numFmtId="0" fontId="23" fillId="61" borderId="23" applyNumberFormat="0" applyFont="0" applyAlignment="0" applyProtection="0"/>
    <xf numFmtId="0" fontId="23" fillId="60" borderId="7" applyNumberFormat="0" applyFont="0" applyAlignment="0" applyProtection="0"/>
    <xf numFmtId="0" fontId="23" fillId="60" borderId="7" applyNumberFormat="0" applyFont="0" applyAlignment="0" applyProtection="0"/>
    <xf numFmtId="0" fontId="23" fillId="61" borderId="23" applyNumberFormat="0" applyFont="0" applyAlignment="0" applyProtection="0"/>
    <xf numFmtId="0" fontId="23" fillId="60" borderId="7" applyNumberFormat="0" applyFont="0" applyAlignment="0" applyProtection="0"/>
    <xf numFmtId="0" fontId="23" fillId="60" borderId="7" applyNumberFormat="0" applyFont="0" applyAlignment="0" applyProtection="0"/>
    <xf numFmtId="0" fontId="23" fillId="61" borderId="23" applyNumberFormat="0" applyFont="0" applyAlignment="0" applyProtection="0"/>
    <xf numFmtId="0" fontId="23" fillId="60" borderId="7" applyNumberFormat="0" applyFont="0" applyAlignment="0" applyProtection="0"/>
    <xf numFmtId="0" fontId="23" fillId="60" borderId="7" applyNumberFormat="0" applyFont="0" applyAlignment="0" applyProtection="0"/>
    <xf numFmtId="0" fontId="23" fillId="61" borderId="23" applyNumberFormat="0" applyFont="0" applyAlignment="0" applyProtection="0"/>
    <xf numFmtId="0" fontId="23" fillId="60" borderId="7" applyNumberFormat="0" applyFont="0" applyAlignment="0" applyProtection="0"/>
    <xf numFmtId="0" fontId="23" fillId="60" borderId="7" applyNumberFormat="0" applyFont="0" applyAlignment="0" applyProtection="0"/>
    <xf numFmtId="0" fontId="23" fillId="61" borderId="23" applyNumberFormat="0" applyFont="0" applyAlignment="0" applyProtection="0"/>
    <xf numFmtId="0" fontId="23" fillId="60" borderId="7" applyNumberFormat="0" applyFont="0" applyAlignment="0" applyProtection="0"/>
    <xf numFmtId="0" fontId="23" fillId="60" borderId="7" applyNumberFormat="0" applyFont="0" applyAlignment="0" applyProtection="0"/>
    <xf numFmtId="0" fontId="23" fillId="61" borderId="23" applyNumberFormat="0" applyFont="0" applyAlignment="0" applyProtection="0"/>
    <xf numFmtId="0" fontId="23" fillId="60" borderId="7" applyNumberFormat="0" applyFont="0" applyAlignment="0" applyProtection="0"/>
    <xf numFmtId="0" fontId="23" fillId="60" borderId="7" applyNumberFormat="0" applyFont="0" applyAlignment="0" applyProtection="0"/>
    <xf numFmtId="0" fontId="23" fillId="61" borderId="23" applyNumberFormat="0" applyFont="0" applyAlignment="0" applyProtection="0"/>
    <xf numFmtId="0" fontId="23" fillId="60" borderId="7" applyNumberFormat="0" applyFont="0" applyAlignment="0" applyProtection="0"/>
    <xf numFmtId="0" fontId="23" fillId="60" borderId="7" applyNumberFormat="0" applyFont="0" applyAlignment="0" applyProtection="0"/>
    <xf numFmtId="0" fontId="23" fillId="61" borderId="23" applyNumberFormat="0" applyFont="0" applyAlignment="0" applyProtection="0"/>
    <xf numFmtId="0" fontId="23" fillId="60" borderId="7" applyNumberFormat="0" applyFont="0" applyAlignment="0" applyProtection="0"/>
    <xf numFmtId="0" fontId="23" fillId="60" borderId="7" applyNumberFormat="0" applyFont="0" applyAlignment="0" applyProtection="0"/>
    <xf numFmtId="0" fontId="23" fillId="61" borderId="23" applyNumberFormat="0" applyFont="0" applyAlignment="0" applyProtection="0"/>
    <xf numFmtId="0" fontId="23" fillId="60" borderId="7" applyNumberFormat="0" applyFont="0" applyAlignment="0" applyProtection="0"/>
    <xf numFmtId="0" fontId="23" fillId="60" borderId="7" applyNumberFormat="0" applyFont="0" applyAlignment="0" applyProtection="0"/>
    <xf numFmtId="0" fontId="23" fillId="61" borderId="23" applyNumberFormat="0" applyFont="0" applyAlignment="0" applyProtection="0"/>
    <xf numFmtId="0" fontId="23" fillId="60" borderId="7" applyNumberFormat="0" applyFont="0" applyAlignment="0" applyProtection="0"/>
    <xf numFmtId="0" fontId="23" fillId="60" borderId="7" applyNumberFormat="0" applyFont="0" applyAlignment="0" applyProtection="0"/>
    <xf numFmtId="0" fontId="23" fillId="61" borderId="23" applyNumberFormat="0" applyFont="0" applyAlignment="0" applyProtection="0"/>
    <xf numFmtId="0" fontId="23" fillId="60" borderId="7" applyNumberFormat="0" applyFont="0" applyAlignment="0" applyProtection="0"/>
    <xf numFmtId="0" fontId="23" fillId="60" borderId="7" applyNumberFormat="0" applyFont="0" applyAlignment="0" applyProtection="0"/>
    <xf numFmtId="0" fontId="23" fillId="61" borderId="23" applyNumberFormat="0" applyFont="0" applyAlignment="0" applyProtection="0"/>
    <xf numFmtId="0" fontId="23" fillId="60" borderId="7" applyNumberFormat="0" applyFont="0" applyAlignment="0" applyProtection="0"/>
    <xf numFmtId="0" fontId="23" fillId="60" borderId="7" applyNumberFormat="0" applyFont="0" applyAlignment="0" applyProtection="0"/>
    <xf numFmtId="0" fontId="23" fillId="61" borderId="23" applyNumberFormat="0" applyFont="0" applyAlignment="0" applyProtection="0"/>
    <xf numFmtId="0" fontId="23" fillId="60" borderId="7" applyNumberFormat="0" applyFont="0" applyAlignment="0" applyProtection="0"/>
    <xf numFmtId="0" fontId="23" fillId="60" borderId="7" applyNumberFormat="0" applyFont="0" applyAlignment="0" applyProtection="0"/>
    <xf numFmtId="0" fontId="23" fillId="61" borderId="23" applyNumberFormat="0" applyFont="0" applyAlignment="0" applyProtection="0"/>
    <xf numFmtId="0" fontId="23" fillId="60" borderId="7" applyNumberFormat="0" applyFont="0" applyAlignment="0" applyProtection="0"/>
    <xf numFmtId="0" fontId="23" fillId="60" borderId="7" applyNumberFormat="0" applyFont="0" applyAlignment="0" applyProtection="0"/>
    <xf numFmtId="0" fontId="23" fillId="61" borderId="23" applyNumberFormat="0" applyFont="0" applyAlignment="0" applyProtection="0"/>
    <xf numFmtId="0" fontId="23" fillId="60" borderId="7" applyNumberFormat="0" applyFont="0" applyAlignment="0" applyProtection="0"/>
    <xf numFmtId="0" fontId="23" fillId="60" borderId="7" applyNumberFormat="0" applyFont="0" applyAlignment="0" applyProtection="0"/>
    <xf numFmtId="0" fontId="23" fillId="61" borderId="23" applyNumberFormat="0" applyFont="0" applyAlignment="0" applyProtection="0"/>
    <xf numFmtId="0" fontId="23" fillId="60" borderId="7" applyNumberFormat="0" applyFont="0" applyAlignment="0" applyProtection="0"/>
    <xf numFmtId="0" fontId="23" fillId="60" borderId="7" applyNumberFormat="0" applyFont="0" applyAlignment="0" applyProtection="0"/>
    <xf numFmtId="0" fontId="23" fillId="61" borderId="23" applyNumberFormat="0" applyFont="0" applyAlignment="0" applyProtection="0"/>
    <xf numFmtId="0" fontId="23" fillId="60" borderId="7" applyNumberFormat="0" applyFont="0" applyAlignment="0" applyProtection="0"/>
    <xf numFmtId="0" fontId="23" fillId="60" borderId="7" applyNumberFormat="0" applyFont="0" applyAlignment="0" applyProtection="0"/>
    <xf numFmtId="0" fontId="23" fillId="61" borderId="23" applyNumberFormat="0" applyFont="0" applyAlignment="0" applyProtection="0"/>
    <xf numFmtId="0" fontId="23" fillId="60" borderId="7" applyNumberFormat="0" applyFont="0" applyAlignment="0" applyProtection="0"/>
    <xf numFmtId="0" fontId="23" fillId="60" borderId="7" applyNumberFormat="0" applyFont="0" applyAlignment="0" applyProtection="0"/>
    <xf numFmtId="0" fontId="23" fillId="61" borderId="23" applyNumberFormat="0" applyFont="0" applyAlignment="0" applyProtection="0"/>
    <xf numFmtId="0" fontId="23" fillId="60" borderId="7" applyNumberFormat="0" applyFont="0" applyAlignment="0" applyProtection="0"/>
    <xf numFmtId="0" fontId="23" fillId="60" borderId="7" applyNumberFormat="0" applyFont="0" applyAlignment="0" applyProtection="0"/>
    <xf numFmtId="0" fontId="23" fillId="61" borderId="23" applyNumberFormat="0" applyFont="0" applyAlignment="0" applyProtection="0"/>
    <xf numFmtId="0" fontId="23" fillId="60" borderId="7" applyNumberFormat="0" applyFont="0" applyAlignment="0" applyProtection="0"/>
    <xf numFmtId="0" fontId="23" fillId="60" borderId="7" applyNumberFormat="0" applyFont="0" applyAlignment="0" applyProtection="0"/>
    <xf numFmtId="0" fontId="23" fillId="61" borderId="23" applyNumberFormat="0" applyFont="0" applyAlignment="0" applyProtection="0"/>
    <xf numFmtId="0" fontId="23" fillId="60" borderId="7" applyNumberFormat="0" applyFont="0" applyAlignment="0" applyProtection="0"/>
    <xf numFmtId="0" fontId="23" fillId="60" borderId="7" applyNumberFormat="0" applyFont="0" applyAlignment="0" applyProtection="0"/>
    <xf numFmtId="0" fontId="23" fillId="61" borderId="23" applyNumberFormat="0" applyFont="0" applyAlignment="0" applyProtection="0"/>
    <xf numFmtId="0" fontId="23" fillId="60" borderId="7" applyNumberFormat="0" applyFont="0" applyAlignment="0" applyProtection="0"/>
    <xf numFmtId="0" fontId="23" fillId="60" borderId="7" applyNumberFormat="0" applyFont="0" applyAlignment="0" applyProtection="0"/>
    <xf numFmtId="0" fontId="23" fillId="61" borderId="23" applyNumberFormat="0" applyFont="0" applyAlignment="0" applyProtection="0"/>
    <xf numFmtId="0" fontId="23" fillId="60" borderId="7" applyNumberFormat="0" applyFont="0" applyAlignment="0" applyProtection="0"/>
    <xf numFmtId="0" fontId="23" fillId="60" borderId="7" applyNumberFormat="0" applyFont="0" applyAlignment="0" applyProtection="0"/>
    <xf numFmtId="0" fontId="23" fillId="61" borderId="23" applyNumberFormat="0" applyFont="0" applyAlignment="0" applyProtection="0"/>
    <xf numFmtId="0" fontId="23" fillId="60" borderId="7" applyNumberFormat="0" applyFont="0" applyAlignment="0" applyProtection="0"/>
    <xf numFmtId="0" fontId="23" fillId="60" borderId="7" applyNumberFormat="0" applyFont="0" applyAlignment="0" applyProtection="0"/>
    <xf numFmtId="0" fontId="23" fillId="61" borderId="23" applyNumberFormat="0" applyFont="0" applyAlignment="0" applyProtection="0"/>
    <xf numFmtId="0" fontId="23" fillId="60" borderId="7" applyNumberFormat="0" applyFont="0" applyAlignment="0" applyProtection="0"/>
    <xf numFmtId="0" fontId="23" fillId="60" borderId="7" applyNumberFormat="0" applyFont="0" applyAlignment="0" applyProtection="0"/>
    <xf numFmtId="0" fontId="23" fillId="61" borderId="23" applyNumberFormat="0" applyFont="0" applyAlignment="0" applyProtection="0"/>
    <xf numFmtId="0" fontId="23" fillId="60" borderId="7" applyNumberFormat="0" applyFont="0" applyAlignment="0" applyProtection="0"/>
    <xf numFmtId="0" fontId="23" fillId="60" borderId="7" applyNumberFormat="0" applyFont="0" applyAlignment="0" applyProtection="0"/>
    <xf numFmtId="0" fontId="23" fillId="61" borderId="23" applyNumberFormat="0" applyFont="0" applyAlignment="0" applyProtection="0"/>
    <xf numFmtId="0" fontId="23" fillId="60" borderId="7" applyNumberFormat="0" applyFont="0" applyAlignment="0" applyProtection="0"/>
    <xf numFmtId="0" fontId="23" fillId="60" borderId="7" applyNumberFormat="0" applyFont="0" applyAlignment="0" applyProtection="0"/>
    <xf numFmtId="0" fontId="23" fillId="61" borderId="23" applyNumberFormat="0" applyFont="0" applyAlignment="0" applyProtection="0"/>
    <xf numFmtId="0" fontId="23" fillId="60" borderId="7" applyNumberFormat="0" applyFont="0" applyAlignment="0" applyProtection="0"/>
    <xf numFmtId="0" fontId="23" fillId="60" borderId="7" applyNumberFormat="0" applyFont="0" applyAlignment="0" applyProtection="0"/>
    <xf numFmtId="0" fontId="23" fillId="61" borderId="23" applyNumberFormat="0" applyFont="0" applyAlignment="0" applyProtection="0"/>
    <xf numFmtId="0" fontId="23" fillId="60" borderId="7" applyNumberFormat="0" applyFont="0" applyAlignment="0" applyProtection="0"/>
    <xf numFmtId="0" fontId="23" fillId="60" borderId="7" applyNumberFormat="0" applyFont="0" applyAlignment="0" applyProtection="0"/>
    <xf numFmtId="0" fontId="23" fillId="61" borderId="23" applyNumberFormat="0" applyFont="0" applyAlignment="0" applyProtection="0"/>
    <xf numFmtId="0" fontId="23" fillId="60" borderId="7" applyNumberFormat="0" applyFont="0" applyAlignment="0" applyProtection="0"/>
    <xf numFmtId="0" fontId="23" fillId="60" borderId="7" applyNumberFormat="0" applyFont="0" applyAlignment="0" applyProtection="0"/>
    <xf numFmtId="0" fontId="23" fillId="61" borderId="23" applyNumberFormat="0" applyFont="0" applyAlignment="0" applyProtection="0"/>
    <xf numFmtId="0" fontId="23" fillId="60" borderId="7" applyNumberFormat="0" applyFont="0" applyAlignment="0" applyProtection="0"/>
    <xf numFmtId="0" fontId="23" fillId="60" borderId="7" applyNumberFormat="0" applyFont="0" applyAlignment="0" applyProtection="0"/>
    <xf numFmtId="0" fontId="23" fillId="61" borderId="23" applyNumberFormat="0" applyFont="0" applyAlignment="0" applyProtection="0"/>
    <xf numFmtId="0" fontId="23" fillId="60" borderId="7" applyNumberFormat="0" applyFont="0" applyAlignment="0" applyProtection="0"/>
    <xf numFmtId="0" fontId="23" fillId="60" borderId="7" applyNumberFormat="0" applyFont="0" applyAlignment="0" applyProtection="0"/>
    <xf numFmtId="0" fontId="23" fillId="61" borderId="23" applyNumberFormat="0" applyFont="0" applyAlignment="0" applyProtection="0"/>
    <xf numFmtId="0" fontId="23" fillId="60" borderId="7" applyNumberFormat="0" applyFont="0" applyAlignment="0" applyProtection="0"/>
    <xf numFmtId="0" fontId="23" fillId="60" borderId="7" applyNumberFormat="0" applyFont="0" applyAlignment="0" applyProtection="0"/>
    <xf numFmtId="0" fontId="23" fillId="61" borderId="23" applyNumberFormat="0" applyFont="0" applyAlignment="0" applyProtection="0"/>
    <xf numFmtId="0" fontId="23" fillId="60" borderId="7" applyNumberFormat="0" applyFont="0" applyAlignment="0" applyProtection="0"/>
    <xf numFmtId="0" fontId="23" fillId="60" borderId="7" applyNumberFormat="0" applyFont="0" applyAlignment="0" applyProtection="0"/>
    <xf numFmtId="0" fontId="23" fillId="61" borderId="23" applyNumberFormat="0" applyFont="0" applyAlignment="0" applyProtection="0"/>
    <xf numFmtId="0" fontId="23" fillId="60" borderId="7" applyNumberFormat="0" applyFont="0" applyAlignment="0" applyProtection="0"/>
    <xf numFmtId="0" fontId="23" fillId="60" borderId="7" applyNumberFormat="0" applyFont="0" applyAlignment="0" applyProtection="0"/>
    <xf numFmtId="0" fontId="23" fillId="61" borderId="23" applyNumberFormat="0" applyFont="0" applyAlignment="0" applyProtection="0"/>
    <xf numFmtId="0" fontId="23" fillId="60" borderId="7" applyNumberFormat="0" applyFont="0" applyAlignment="0" applyProtection="0"/>
    <xf numFmtId="0" fontId="23" fillId="60" borderId="7" applyNumberFormat="0" applyFont="0" applyAlignment="0" applyProtection="0"/>
    <xf numFmtId="0" fontId="23" fillId="61" borderId="23" applyNumberFormat="0" applyFont="0" applyAlignment="0" applyProtection="0"/>
    <xf numFmtId="0" fontId="23" fillId="60" borderId="7" applyNumberFormat="0" applyFont="0" applyAlignment="0" applyProtection="0"/>
    <xf numFmtId="0" fontId="23" fillId="60" borderId="7" applyNumberFormat="0" applyFont="0" applyAlignment="0" applyProtection="0"/>
    <xf numFmtId="0" fontId="23" fillId="61" borderId="23" applyNumberFormat="0" applyFont="0" applyAlignment="0" applyProtection="0"/>
    <xf numFmtId="0" fontId="23" fillId="60" borderId="7" applyNumberFormat="0" applyFont="0" applyAlignment="0" applyProtection="0"/>
    <xf numFmtId="0" fontId="23" fillId="60" borderId="7" applyNumberFormat="0" applyFont="0" applyAlignment="0" applyProtection="0"/>
    <xf numFmtId="0" fontId="23" fillId="61" borderId="23" applyNumberFormat="0" applyFont="0" applyAlignment="0" applyProtection="0"/>
    <xf numFmtId="0" fontId="23" fillId="60" borderId="7" applyNumberFormat="0" applyFont="0" applyAlignment="0" applyProtection="0"/>
    <xf numFmtId="0" fontId="23" fillId="60" borderId="7" applyNumberFormat="0" applyFont="0" applyAlignment="0" applyProtection="0"/>
    <xf numFmtId="0" fontId="23" fillId="61" borderId="23" applyNumberFormat="0" applyFont="0" applyAlignment="0" applyProtection="0"/>
    <xf numFmtId="0" fontId="23" fillId="60" borderId="7" applyNumberFormat="0" applyFont="0" applyAlignment="0" applyProtection="0"/>
    <xf numFmtId="0" fontId="23" fillId="60" borderId="7" applyNumberFormat="0" applyFont="0" applyAlignment="0" applyProtection="0"/>
    <xf numFmtId="0" fontId="23" fillId="61" borderId="23" applyNumberFormat="0" applyFont="0" applyAlignment="0" applyProtection="0"/>
    <xf numFmtId="0" fontId="23" fillId="60" borderId="7" applyNumberFormat="0" applyFont="0" applyAlignment="0" applyProtection="0"/>
    <xf numFmtId="0" fontId="23" fillId="60" borderId="7" applyNumberFormat="0" applyFont="0" applyAlignment="0" applyProtection="0"/>
    <xf numFmtId="0" fontId="23" fillId="61" borderId="23" applyNumberFormat="0" applyFont="0" applyAlignment="0" applyProtection="0"/>
    <xf numFmtId="0" fontId="23" fillId="60" borderId="7" applyNumberFormat="0" applyFont="0" applyAlignment="0" applyProtection="0"/>
    <xf numFmtId="0" fontId="23" fillId="60" borderId="7" applyNumberFormat="0" applyFont="0" applyAlignment="0" applyProtection="0"/>
    <xf numFmtId="0" fontId="23" fillId="61" borderId="23" applyNumberFormat="0" applyFont="0" applyAlignment="0" applyProtection="0"/>
    <xf numFmtId="0" fontId="40" fillId="0" borderId="0">
      <alignment horizontal="left"/>
    </xf>
    <xf numFmtId="1" fontId="72" fillId="0" borderId="0" applyFill="0">
      <alignment horizontal="right" vertical="center"/>
    </xf>
    <xf numFmtId="0" fontId="10" fillId="51" borderId="4" applyNumberFormat="0" applyAlignment="0" applyProtection="0"/>
    <xf numFmtId="10" fontId="19" fillId="0" borderId="0" applyFont="0" applyFill="0" applyBorder="0" applyAlignment="0" applyProtection="0"/>
    <xf numFmtId="9" fontId="73" fillId="0" borderId="0" applyFont="0" applyFill="0" applyBorder="0" applyAlignment="0" applyProtection="0"/>
    <xf numFmtId="9" fontId="23"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1" fillId="0" borderId="0" applyFont="0" applyFill="0" applyBorder="0" applyAlignment="0" applyProtection="0"/>
    <xf numFmtId="9" fontId="19" fillId="0" borderId="0" applyFont="0" applyFill="0" applyBorder="0" applyAlignment="0" applyProtection="0"/>
    <xf numFmtId="9" fontId="1" fillId="0" borderId="0" applyFont="0" applyFill="0" applyBorder="0" applyAlignment="0" applyProtection="0"/>
    <xf numFmtId="9" fontId="66" fillId="0" borderId="0" applyFont="0" applyFill="0" applyBorder="0" applyAlignment="0" applyProtection="0"/>
    <xf numFmtId="9" fontId="38"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19"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1"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24"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9" fillId="0" borderId="0" applyNumberFormat="0" applyFont="0" applyFill="0" applyBorder="0" applyAlignment="0" applyProtection="0"/>
    <xf numFmtId="0" fontId="28" fillId="54" borderId="15"/>
    <xf numFmtId="0" fontId="28" fillId="54" borderId="15"/>
    <xf numFmtId="0" fontId="28" fillId="54" borderId="15"/>
    <xf numFmtId="0" fontId="28" fillId="54" borderId="15"/>
    <xf numFmtId="0" fontId="28" fillId="54" borderId="15"/>
    <xf numFmtId="0" fontId="28" fillId="54" borderId="15"/>
    <xf numFmtId="0" fontId="28" fillId="54" borderId="15"/>
    <xf numFmtId="0" fontId="28" fillId="54" borderId="15"/>
    <xf numFmtId="0" fontId="28" fillId="54" borderId="15"/>
    <xf numFmtId="0" fontId="28" fillId="54" borderId="15"/>
    <xf numFmtId="0" fontId="28" fillId="54" borderId="15"/>
    <xf numFmtId="0" fontId="28" fillId="54" borderId="15"/>
    <xf numFmtId="0" fontId="28" fillId="54" borderId="15"/>
    <xf numFmtId="0" fontId="28" fillId="54" borderId="15"/>
    <xf numFmtId="0" fontId="28" fillId="54" borderId="15"/>
    <xf numFmtId="0" fontId="28" fillId="54" borderId="15"/>
    <xf numFmtId="0" fontId="28" fillId="54" borderId="15"/>
    <xf numFmtId="0" fontId="28" fillId="54" borderId="15"/>
    <xf numFmtId="0" fontId="28" fillId="54" borderId="15"/>
    <xf numFmtId="0" fontId="28" fillId="54" borderId="15"/>
    <xf numFmtId="0" fontId="28" fillId="54" borderId="15"/>
    <xf numFmtId="0" fontId="28" fillId="54" borderId="15"/>
    <xf numFmtId="0" fontId="28" fillId="54" borderId="15"/>
    <xf numFmtId="0" fontId="28" fillId="54" borderId="15"/>
    <xf numFmtId="0" fontId="28" fillId="54" borderId="15"/>
    <xf numFmtId="0" fontId="28" fillId="54" borderId="15"/>
    <xf numFmtId="0" fontId="28" fillId="54" borderId="15"/>
    <xf numFmtId="0" fontId="28" fillId="54" borderId="15"/>
    <xf numFmtId="0" fontId="28" fillId="54" borderId="15"/>
    <xf numFmtId="0" fontId="28" fillId="54" borderId="15"/>
    <xf numFmtId="0" fontId="28" fillId="54" borderId="15"/>
    <xf numFmtId="0" fontId="28" fillId="54" borderId="15"/>
    <xf numFmtId="0" fontId="28" fillId="54" borderId="15"/>
    <xf numFmtId="0" fontId="28" fillId="54" borderId="15"/>
    <xf numFmtId="0" fontId="28" fillId="54" borderId="15"/>
    <xf numFmtId="0" fontId="28" fillId="54" borderId="15"/>
    <xf numFmtId="0" fontId="28" fillId="54" borderId="15"/>
    <xf numFmtId="0" fontId="28" fillId="54" borderId="15"/>
    <xf numFmtId="0" fontId="28" fillId="54" borderId="15"/>
    <xf numFmtId="0" fontId="28" fillId="54" borderId="15"/>
    <xf numFmtId="0" fontId="28" fillId="54" borderId="15"/>
    <xf numFmtId="0" fontId="28" fillId="54" borderId="15"/>
    <xf numFmtId="0" fontId="28" fillId="54" borderId="15"/>
    <xf numFmtId="0" fontId="28" fillId="54" borderId="15"/>
    <xf numFmtId="0" fontId="28" fillId="54" borderId="15"/>
    <xf numFmtId="0" fontId="28" fillId="54" borderId="15"/>
    <xf numFmtId="0" fontId="28" fillId="54" borderId="15"/>
    <xf numFmtId="0" fontId="28" fillId="54" borderId="15"/>
    <xf numFmtId="0" fontId="28" fillId="54" borderId="15"/>
    <xf numFmtId="0" fontId="28" fillId="54" borderId="15"/>
    <xf numFmtId="0" fontId="28" fillId="54" borderId="15"/>
    <xf numFmtId="0" fontId="28" fillId="54" borderId="15"/>
    <xf numFmtId="0" fontId="28" fillId="54" borderId="15"/>
    <xf numFmtId="0" fontId="28" fillId="54" borderId="15"/>
    <xf numFmtId="0" fontId="28" fillId="54" borderId="15"/>
    <xf numFmtId="0" fontId="28" fillId="54" borderId="15"/>
    <xf numFmtId="0" fontId="28" fillId="54" borderId="15"/>
    <xf numFmtId="0" fontId="28" fillId="54" borderId="15"/>
    <xf numFmtId="0" fontId="28" fillId="54" borderId="15"/>
    <xf numFmtId="0" fontId="28" fillId="54" borderId="15"/>
    <xf numFmtId="0" fontId="28" fillId="54" borderId="15"/>
    <xf numFmtId="0" fontId="28" fillId="54" borderId="15"/>
    <xf numFmtId="0" fontId="28" fillId="54" borderId="15"/>
    <xf numFmtId="0" fontId="28" fillId="54" borderId="15"/>
    <xf numFmtId="0" fontId="28" fillId="54" borderId="15"/>
    <xf numFmtId="0" fontId="28" fillId="54" borderId="15"/>
    <xf numFmtId="0" fontId="28" fillId="54" borderId="15"/>
    <xf numFmtId="0" fontId="28" fillId="54" borderId="15"/>
    <xf numFmtId="0" fontId="28" fillId="54" borderId="15"/>
    <xf numFmtId="0" fontId="28" fillId="54" borderId="15"/>
    <xf numFmtId="0" fontId="28" fillId="54" borderId="15"/>
    <xf numFmtId="0" fontId="28" fillId="54" borderId="15"/>
    <xf numFmtId="0" fontId="28" fillId="54" borderId="15"/>
    <xf numFmtId="0" fontId="28" fillId="54" borderId="15"/>
    <xf numFmtId="0" fontId="28" fillId="54" borderId="15"/>
    <xf numFmtId="0" fontId="28" fillId="54" borderId="15"/>
    <xf numFmtId="0" fontId="28" fillId="54" borderId="15"/>
    <xf numFmtId="0" fontId="28" fillId="54" borderId="15"/>
    <xf numFmtId="0" fontId="28" fillId="54" borderId="15"/>
    <xf numFmtId="0" fontId="34" fillId="54" borderId="0">
      <alignment horizontal="right"/>
    </xf>
    <xf numFmtId="0" fontId="74" fillId="53" borderId="0">
      <alignment horizontal="center"/>
    </xf>
    <xf numFmtId="0" fontId="32" fillId="59" borderId="15">
      <alignment horizontal="left" vertical="top" wrapText="1"/>
    </xf>
    <xf numFmtId="0" fontId="32" fillId="54" borderId="15">
      <alignment horizontal="left" vertical="top" wrapText="1"/>
    </xf>
    <xf numFmtId="0" fontId="32" fillId="54" borderId="15">
      <alignment horizontal="left" vertical="top" wrapText="1"/>
    </xf>
    <xf numFmtId="0" fontId="32" fillId="54" borderId="15">
      <alignment horizontal="left" vertical="top" wrapText="1"/>
    </xf>
    <xf numFmtId="0" fontId="32" fillId="54" borderId="15">
      <alignment horizontal="left" vertical="top" wrapText="1"/>
    </xf>
    <xf numFmtId="0" fontId="32" fillId="54" borderId="15">
      <alignment horizontal="left" vertical="top" wrapText="1"/>
    </xf>
    <xf numFmtId="0" fontId="32" fillId="54" borderId="15">
      <alignment horizontal="left" vertical="top" wrapText="1"/>
    </xf>
    <xf numFmtId="0" fontId="32" fillId="54" borderId="15">
      <alignment horizontal="left" vertical="top" wrapText="1"/>
    </xf>
    <xf numFmtId="0" fontId="32" fillId="54" borderId="15">
      <alignment horizontal="left" vertical="top" wrapText="1"/>
    </xf>
    <xf numFmtId="0" fontId="32" fillId="54" borderId="15">
      <alignment horizontal="left" vertical="top" wrapText="1"/>
    </xf>
    <xf numFmtId="0" fontId="32" fillId="54" borderId="15">
      <alignment horizontal="left" vertical="top" wrapText="1"/>
    </xf>
    <xf numFmtId="0" fontId="32" fillId="54" borderId="15">
      <alignment horizontal="left" vertical="top" wrapText="1"/>
    </xf>
    <xf numFmtId="0" fontId="32" fillId="54" borderId="15">
      <alignment horizontal="left" vertical="top" wrapText="1"/>
    </xf>
    <xf numFmtId="0" fontId="32" fillId="54" borderId="15">
      <alignment horizontal="left" vertical="top" wrapText="1"/>
    </xf>
    <xf numFmtId="0" fontId="32" fillId="59" borderId="15">
      <alignment horizontal="left" vertical="top" wrapText="1"/>
    </xf>
    <xf numFmtId="0" fontId="32" fillId="59" borderId="15">
      <alignment horizontal="left" vertical="top" wrapText="1"/>
    </xf>
    <xf numFmtId="0" fontId="32" fillId="59" borderId="15">
      <alignment horizontal="left" vertical="top" wrapText="1"/>
    </xf>
    <xf numFmtId="0" fontId="75" fillId="59" borderId="28">
      <alignment horizontal="left" vertical="top" wrapText="1"/>
    </xf>
    <xf numFmtId="0" fontId="75" fillId="59"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9" borderId="28">
      <alignment horizontal="left" vertical="top" wrapText="1"/>
    </xf>
    <xf numFmtId="0" fontId="32" fillId="59"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9" borderId="29">
      <alignment horizontal="left" vertical="top" wrapText="1"/>
    </xf>
    <xf numFmtId="0" fontId="32" fillId="59" borderId="29">
      <alignment horizontal="left" vertical="top" wrapText="1"/>
    </xf>
    <xf numFmtId="0" fontId="32" fillId="59" borderId="28">
      <alignment horizontal="left" vertical="top"/>
    </xf>
    <xf numFmtId="0" fontId="32" fillId="59"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9" borderId="28">
      <alignment horizontal="left" vertical="top"/>
    </xf>
    <xf numFmtId="0" fontId="26" fillId="0" borderId="25">
      <alignment horizontal="center" vertical="center"/>
    </xf>
    <xf numFmtId="184" fontId="76" fillId="0" borderId="0" applyFill="0">
      <alignment horizontal="center" vertical="center"/>
    </xf>
    <xf numFmtId="0" fontId="28" fillId="0" borderId="0"/>
    <xf numFmtId="0" fontId="26" fillId="0" borderId="0"/>
    <xf numFmtId="167" fontId="77" fillId="0" borderId="0" applyNumberFormat="0" applyBorder="0" applyAlignment="0">
      <alignment horizontal="left" readingOrder="1"/>
    </xf>
    <xf numFmtId="0" fontId="78" fillId="22" borderId="0">
      <alignment horizontal="left"/>
    </xf>
    <xf numFmtId="0" fontId="61" fillId="22" borderId="0">
      <alignment horizontal="left" wrapText="1"/>
    </xf>
    <xf numFmtId="0" fontId="78" fillId="22" borderId="0">
      <alignment horizontal="left"/>
    </xf>
    <xf numFmtId="0" fontId="79" fillId="0" borderId="30"/>
    <xf numFmtId="0" fontId="80" fillId="0" borderId="30"/>
    <xf numFmtId="0" fontId="81" fillId="0" borderId="0"/>
    <xf numFmtId="0" fontId="82" fillId="0" borderId="0"/>
    <xf numFmtId="0" fontId="28" fillId="64" borderId="15"/>
    <xf numFmtId="0" fontId="28" fillId="64" borderId="15"/>
    <xf numFmtId="0" fontId="28" fillId="64" borderId="15"/>
    <xf numFmtId="0" fontId="28" fillId="64" borderId="15"/>
    <xf numFmtId="0" fontId="28" fillId="64" borderId="15"/>
    <xf numFmtId="0" fontId="28" fillId="64" borderId="15"/>
    <xf numFmtId="0" fontId="28" fillId="64" borderId="15"/>
    <xf numFmtId="0" fontId="28" fillId="64" borderId="15"/>
    <xf numFmtId="0" fontId="28" fillId="54" borderId="15"/>
    <xf numFmtId="0" fontId="28" fillId="64" borderId="15"/>
    <xf numFmtId="0" fontId="28" fillId="64" borderId="15"/>
    <xf numFmtId="0" fontId="28" fillId="64" borderId="15"/>
    <xf numFmtId="0" fontId="28" fillId="64" borderId="15"/>
    <xf numFmtId="0" fontId="28" fillId="64" borderId="15"/>
    <xf numFmtId="0" fontId="28" fillId="64" borderId="15"/>
    <xf numFmtId="0" fontId="28" fillId="64" borderId="15"/>
    <xf numFmtId="0" fontId="28" fillId="64" borderId="15"/>
    <xf numFmtId="0" fontId="28" fillId="64" borderId="15"/>
    <xf numFmtId="0" fontId="28" fillId="64" borderId="15"/>
    <xf numFmtId="0" fontId="28" fillId="64" borderId="15"/>
    <xf numFmtId="0" fontId="28" fillId="64" borderId="15"/>
    <xf numFmtId="0" fontId="28" fillId="64" borderId="15"/>
    <xf numFmtId="0" fontId="28" fillId="64" borderId="15"/>
    <xf numFmtId="0" fontId="28" fillId="54" borderId="15"/>
    <xf numFmtId="0" fontId="28" fillId="64" borderId="15"/>
    <xf numFmtId="0" fontId="28" fillId="64" borderId="15"/>
    <xf numFmtId="0" fontId="28" fillId="64" borderId="15"/>
    <xf numFmtId="0" fontId="28" fillId="64" borderId="15"/>
    <xf numFmtId="0" fontId="28" fillId="64" borderId="15"/>
    <xf numFmtId="0" fontId="28" fillId="64" borderId="15"/>
    <xf numFmtId="0" fontId="28" fillId="54" borderId="15"/>
    <xf numFmtId="0" fontId="28" fillId="64" borderId="15"/>
    <xf numFmtId="0" fontId="28" fillId="64" borderId="15"/>
    <xf numFmtId="0" fontId="28" fillId="64" borderId="15"/>
    <xf numFmtId="0" fontId="28" fillId="64" borderId="15"/>
    <xf numFmtId="0" fontId="28" fillId="64" borderId="15"/>
    <xf numFmtId="0" fontId="28" fillId="64" borderId="15"/>
    <xf numFmtId="0" fontId="28" fillId="54" borderId="15"/>
    <xf numFmtId="0" fontId="19" fillId="0" borderId="0"/>
    <xf numFmtId="0" fontId="28" fillId="64" borderId="15"/>
    <xf numFmtId="0" fontId="28" fillId="64" borderId="15"/>
    <xf numFmtId="0" fontId="28" fillId="64" borderId="15"/>
    <xf numFmtId="0" fontId="28" fillId="64" borderId="15"/>
    <xf numFmtId="0" fontId="28" fillId="64" borderId="15"/>
    <xf numFmtId="0" fontId="28" fillId="64" borderId="15"/>
    <xf numFmtId="0" fontId="28" fillId="64" borderId="15"/>
    <xf numFmtId="0" fontId="28" fillId="64" borderId="15"/>
    <xf numFmtId="0" fontId="28" fillId="54" borderId="15"/>
    <xf numFmtId="0" fontId="33" fillId="54" borderId="0">
      <alignment horizontal="center"/>
    </xf>
    <xf numFmtId="0" fontId="83" fillId="0" borderId="0"/>
    <xf numFmtId="49" fontId="36" fillId="0" borderId="0" applyFill="0" applyBorder="0" applyProtection="0"/>
    <xf numFmtId="0" fontId="2" fillId="0" borderId="0" applyNumberFormat="0" applyFill="0" applyBorder="0" applyAlignment="0" applyProtection="0"/>
    <xf numFmtId="0" fontId="2" fillId="0" borderId="0" applyNumberFormat="0" applyFill="0" applyBorder="0" applyAlignment="0" applyProtection="0"/>
    <xf numFmtId="0" fontId="84" fillId="54" borderId="0"/>
    <xf numFmtId="0" fontId="78" fillId="22" borderId="0">
      <alignment horizontal="left"/>
    </xf>
    <xf numFmtId="0" fontId="85" fillId="0" borderId="0"/>
    <xf numFmtId="0" fontId="16" fillId="0" borderId="8" applyNumberFormat="0" applyFill="0" applyAlignment="0" applyProtection="0"/>
    <xf numFmtId="170" fontId="26" fillId="0" borderId="0" applyFont="0" applyFill="0" applyBorder="0" applyAlignment="0" applyProtection="0"/>
    <xf numFmtId="172" fontId="37" fillId="0" borderId="0" applyFont="0" applyFill="0" applyBorder="0" applyAlignment="0" applyProtection="0"/>
    <xf numFmtId="173" fontId="26" fillId="0" borderId="0" applyFont="0" applyFill="0" applyBorder="0" applyAlignment="0" applyProtection="0"/>
    <xf numFmtId="0" fontId="70" fillId="60" borderId="7" applyNumberFormat="0" applyFont="0" applyAlignment="0" applyProtection="0"/>
    <xf numFmtId="185" fontId="26" fillId="0" borderId="0" applyFont="0" applyFill="0" applyBorder="0" applyAlignment="0" applyProtection="0"/>
    <xf numFmtId="186" fontId="26" fillId="0" borderId="0" applyFont="0" applyFill="0" applyBorder="0" applyAlignment="0" applyProtection="0"/>
    <xf numFmtId="185" fontId="26" fillId="0" borderId="0" applyFont="0" applyFill="0" applyBorder="0" applyAlignment="0" applyProtection="0"/>
    <xf numFmtId="186" fontId="26" fillId="0" borderId="0" applyFont="0" applyFill="0" applyBorder="0" applyAlignment="0" applyProtection="0"/>
    <xf numFmtId="0" fontId="14" fillId="0" borderId="0" applyNumberFormat="0" applyFill="0" applyBorder="0" applyAlignment="0" applyProtection="0"/>
    <xf numFmtId="1" fontId="86" fillId="0" borderId="0">
      <alignment vertical="top" wrapText="1"/>
    </xf>
    <xf numFmtId="4" fontId="20" fillId="0" borderId="0" applyFont="0" applyFill="0" applyBorder="0" applyAlignment="0" applyProtection="0"/>
    <xf numFmtId="3" fontId="20" fillId="0" borderId="0" applyFont="0" applyFill="0" applyBorder="0" applyAlignment="0" applyProtection="0"/>
    <xf numFmtId="187" fontId="87" fillId="0" borderId="0" applyFont="0" applyFill="0" applyBorder="0" applyAlignment="0" applyProtection="0"/>
    <xf numFmtId="171" fontId="87" fillId="0" borderId="0" applyFont="0" applyFill="0" applyBorder="0" applyAlignment="0" applyProtection="0"/>
    <xf numFmtId="188" fontId="87" fillId="0" borderId="0" applyFont="0" applyFill="0" applyBorder="0" applyAlignment="0" applyProtection="0"/>
    <xf numFmtId="189" fontId="87" fillId="0" borderId="0" applyFont="0" applyFill="0" applyBorder="0" applyAlignment="0" applyProtection="0"/>
    <xf numFmtId="9" fontId="20" fillId="0" borderId="0" applyFont="0" applyFill="0" applyBorder="0" applyAlignment="0" applyProtection="0"/>
    <xf numFmtId="0" fontId="19" fillId="0" borderId="0"/>
    <xf numFmtId="0" fontId="20" fillId="0" borderId="0"/>
    <xf numFmtId="166" fontId="20" fillId="0" borderId="0" applyFont="0" applyFill="0" applyBorder="0" applyAlignment="0" applyProtection="0"/>
    <xf numFmtId="166" fontId="20" fillId="0" borderId="0" applyFont="0" applyFill="0" applyBorder="0" applyAlignment="0" applyProtection="0"/>
    <xf numFmtId="0" fontId="88" fillId="0" borderId="0">
      <alignment vertical="center"/>
    </xf>
    <xf numFmtId="0" fontId="89" fillId="0" borderId="0"/>
    <xf numFmtId="165" fontId="1" fillId="0" borderId="0" applyFont="0" applyFill="0" applyBorder="0" applyAlignment="0" applyProtection="0"/>
  </cellStyleXfs>
  <cellXfs count="99">
    <xf numFmtId="0" fontId="0" fillId="0" borderId="0" xfId="0"/>
    <xf numFmtId="0" fontId="22" fillId="65" borderId="0" xfId="0" applyFont="1" applyFill="1"/>
    <xf numFmtId="0" fontId="22" fillId="65" borderId="0" xfId="0" applyFont="1" applyFill="1" applyBorder="1"/>
    <xf numFmtId="0" fontId="19" fillId="65" borderId="0" xfId="0" applyNumberFormat="1" applyFont="1" applyFill="1" applyBorder="1" applyAlignment="1"/>
    <xf numFmtId="1" fontId="22" fillId="65" borderId="0" xfId="0" applyNumberFormat="1" applyFont="1" applyFill="1" applyAlignment="1">
      <alignment horizontal="center" vertical="center"/>
    </xf>
    <xf numFmtId="181" fontId="22" fillId="65" borderId="0" xfId="0" applyNumberFormat="1" applyFont="1" applyFill="1" applyBorder="1" applyAlignment="1">
      <alignment horizontal="center"/>
    </xf>
    <xf numFmtId="1" fontId="22" fillId="65" borderId="0" xfId="0" applyNumberFormat="1" applyFont="1" applyFill="1" applyBorder="1" applyAlignment="1">
      <alignment horizontal="center"/>
    </xf>
    <xf numFmtId="1" fontId="22" fillId="65" borderId="0" xfId="0" applyNumberFormat="1" applyFont="1" applyFill="1"/>
    <xf numFmtId="0" fontId="60" fillId="65" borderId="0" xfId="0" applyFont="1" applyFill="1" applyAlignment="1">
      <alignment vertical="center"/>
    </xf>
    <xf numFmtId="0" fontId="22" fillId="65" borderId="0" xfId="0" applyFont="1" applyFill="1" applyAlignment="1">
      <alignment horizontal="center" vertical="center"/>
    </xf>
    <xf numFmtId="0" fontId="22" fillId="65" borderId="0" xfId="0" applyFont="1" applyFill="1" applyBorder="1" applyAlignment="1">
      <alignment horizontal="center" vertical="center" wrapText="1"/>
    </xf>
    <xf numFmtId="190" fontId="22" fillId="65" borderId="0" xfId="0" applyNumberFormat="1" applyFont="1" applyFill="1"/>
    <xf numFmtId="0" fontId="22" fillId="65" borderId="0" xfId="0" applyFont="1" applyFill="1" applyBorder="1" applyAlignment="1">
      <alignment horizontal="right"/>
    </xf>
    <xf numFmtId="190" fontId="22" fillId="65" borderId="0" xfId="3191" applyNumberFormat="1" applyFont="1" applyFill="1" applyBorder="1" applyAlignment="1">
      <alignment horizontal="right"/>
    </xf>
    <xf numFmtId="0" fontId="22" fillId="65" borderId="0" xfId="0" applyFont="1" applyFill="1" applyAlignment="1">
      <alignment horizontal="right"/>
    </xf>
    <xf numFmtId="0" fontId="22" fillId="65" borderId="0" xfId="0" applyFont="1" applyFill="1" applyAlignment="1">
      <alignment horizontal="left" vertical="top"/>
    </xf>
    <xf numFmtId="0" fontId="19" fillId="65" borderId="0" xfId="0" applyFont="1" applyFill="1" applyBorder="1" applyAlignment="1">
      <alignment horizontal="center" vertical="center" wrapText="1"/>
    </xf>
    <xf numFmtId="0" fontId="22" fillId="65" borderId="0" xfId="0" applyFont="1" applyFill="1" applyBorder="1" applyAlignment="1">
      <alignment horizontal="right" vertical="center"/>
    </xf>
    <xf numFmtId="0" fontId="0" fillId="65" borderId="0" xfId="0" applyFill="1"/>
    <xf numFmtId="0" fontId="90" fillId="65" borderId="0" xfId="0" applyFont="1" applyFill="1"/>
    <xf numFmtId="190" fontId="22" fillId="65" borderId="0" xfId="3191" applyNumberFormat="1" applyFont="1" applyFill="1"/>
    <xf numFmtId="0" fontId="22" fillId="65" borderId="25" xfId="0" applyFont="1" applyFill="1" applyBorder="1" applyAlignment="1">
      <alignment horizontal="center"/>
    </xf>
    <xf numFmtId="0" fontId="0" fillId="65" borderId="0" xfId="0" applyFill="1" applyBorder="1"/>
    <xf numFmtId="0" fontId="91" fillId="65" borderId="0" xfId="0" applyFont="1" applyFill="1" applyBorder="1"/>
    <xf numFmtId="0" fontId="91" fillId="65" borderId="25" xfId="0" applyFont="1" applyFill="1" applyBorder="1" applyAlignment="1">
      <alignment horizontal="center" vertical="center" wrapText="1"/>
    </xf>
    <xf numFmtId="0" fontId="22" fillId="65" borderId="0" xfId="0" applyFont="1" applyFill="1" applyAlignment="1"/>
    <xf numFmtId="181" fontId="22" fillId="65" borderId="0" xfId="0" applyNumberFormat="1" applyFont="1" applyFill="1"/>
    <xf numFmtId="0" fontId="22" fillId="65" borderId="0" xfId="0" applyFont="1" applyFill="1" applyAlignment="1">
      <alignment horizontal="left" vertical="center"/>
    </xf>
    <xf numFmtId="0" fontId="93" fillId="65" borderId="0" xfId="0" applyFont="1" applyFill="1"/>
    <xf numFmtId="2" fontId="93" fillId="65" borderId="0" xfId="0" applyNumberFormat="1" applyFont="1" applyFill="1"/>
    <xf numFmtId="190" fontId="22" fillId="65" borderId="0" xfId="3191" applyNumberFormat="1" applyFont="1" applyFill="1" applyBorder="1"/>
    <xf numFmtId="0" fontId="93" fillId="65" borderId="0" xfId="0" applyFont="1" applyFill="1" applyBorder="1"/>
    <xf numFmtId="1" fontId="22" fillId="65" borderId="0" xfId="0" applyNumberFormat="1" applyFont="1" applyFill="1" applyBorder="1"/>
    <xf numFmtId="0" fontId="22" fillId="65" borderId="0" xfId="0" applyFont="1" applyFill="1" applyAlignment="1">
      <alignment horizontal="left"/>
    </xf>
    <xf numFmtId="0" fontId="22" fillId="65" borderId="25" xfId="0" applyFont="1" applyFill="1" applyBorder="1" applyAlignment="1">
      <alignment horizontal="center" vertical="center" wrapText="1"/>
    </xf>
    <xf numFmtId="0" fontId="66" fillId="65" borderId="0" xfId="0" applyFont="1" applyFill="1" applyBorder="1"/>
    <xf numFmtId="0" fontId="66" fillId="65" borderId="0" xfId="0" applyFont="1" applyFill="1"/>
    <xf numFmtId="0" fontId="22" fillId="65" borderId="0" xfId="0" applyFont="1" applyFill="1" applyAlignment="1">
      <alignment horizontal="center" vertical="center" wrapText="1"/>
    </xf>
    <xf numFmtId="181" fontId="22" fillId="65" borderId="0" xfId="0" applyNumberFormat="1" applyFont="1" applyFill="1" applyBorder="1"/>
    <xf numFmtId="191" fontId="22" fillId="65" borderId="0" xfId="3191" applyNumberFormat="1" applyFont="1" applyFill="1" applyBorder="1"/>
    <xf numFmtId="0" fontId="22" fillId="65" borderId="0" xfId="0" applyFont="1" applyFill="1" applyBorder="1" applyAlignment="1">
      <alignment horizontal="center"/>
    </xf>
    <xf numFmtId="0" fontId="22" fillId="65" borderId="31" xfId="0" applyFont="1" applyFill="1" applyBorder="1"/>
    <xf numFmtId="0" fontId="22" fillId="65" borderId="32" xfId="0" applyFont="1" applyFill="1" applyBorder="1"/>
    <xf numFmtId="0" fontId="22" fillId="65" borderId="33" xfId="0" applyFont="1" applyFill="1" applyBorder="1"/>
    <xf numFmtId="0" fontId="22" fillId="65" borderId="34" xfId="0" applyFont="1" applyFill="1" applyBorder="1"/>
    <xf numFmtId="0" fontId="22" fillId="65" borderId="35" xfId="0" applyFont="1" applyFill="1" applyBorder="1"/>
    <xf numFmtId="0" fontId="22" fillId="65" borderId="36" xfId="0" applyFont="1" applyFill="1" applyBorder="1"/>
    <xf numFmtId="0" fontId="22" fillId="65" borderId="37" xfId="0" applyFont="1" applyFill="1" applyBorder="1"/>
    <xf numFmtId="0" fontId="22" fillId="65" borderId="38" xfId="0" applyFont="1" applyFill="1" applyBorder="1"/>
    <xf numFmtId="0" fontId="91" fillId="65" borderId="0" xfId="0" applyFont="1" applyFill="1" applyBorder="1" applyAlignment="1">
      <alignment horizontal="center" vertical="center" wrapText="1"/>
    </xf>
    <xf numFmtId="0" fontId="91" fillId="65" borderId="37" xfId="0" applyFont="1" applyFill="1" applyBorder="1" applyAlignment="1">
      <alignment horizontal="center" vertical="center" wrapText="1"/>
    </xf>
    <xf numFmtId="0" fontId="22" fillId="65" borderId="0" xfId="0" applyFont="1" applyFill="1" applyAlignment="1">
      <alignment horizontal="left" vertical="center"/>
    </xf>
    <xf numFmtId="0" fontId="97" fillId="65" borderId="0" xfId="0" applyNumberFormat="1" applyFont="1" applyFill="1" applyBorder="1" applyAlignment="1"/>
    <xf numFmtId="0" fontId="98" fillId="65" borderId="0" xfId="0" applyFont="1" applyFill="1" applyBorder="1"/>
    <xf numFmtId="0" fontId="97" fillId="65" borderId="0" xfId="0" applyFont="1" applyFill="1"/>
    <xf numFmtId="190" fontId="97" fillId="65" borderId="0" xfId="3191" applyNumberFormat="1" applyFont="1" applyFill="1"/>
    <xf numFmtId="181" fontId="97" fillId="65" borderId="0" xfId="0" applyNumberFormat="1" applyFont="1" applyFill="1"/>
    <xf numFmtId="0" fontId="97" fillId="65" borderId="0" xfId="0" applyFont="1" applyFill="1" applyBorder="1"/>
    <xf numFmtId="190" fontId="97" fillId="65" borderId="0" xfId="3191" applyNumberFormat="1" applyFont="1" applyFill="1" applyBorder="1"/>
    <xf numFmtId="191" fontId="97" fillId="65" borderId="0" xfId="3191" applyNumberFormat="1" applyFont="1" applyFill="1" applyBorder="1"/>
    <xf numFmtId="1" fontId="97" fillId="65" borderId="0" xfId="0" applyNumberFormat="1" applyFont="1" applyFill="1" applyBorder="1"/>
    <xf numFmtId="0" fontId="19" fillId="65" borderId="25" xfId="0" applyFont="1" applyFill="1" applyBorder="1" applyAlignment="1">
      <alignment horizontal="center" vertical="center" wrapText="1"/>
    </xf>
    <xf numFmtId="1" fontId="97" fillId="65" borderId="0" xfId="0" applyNumberFormat="1" applyFont="1" applyFill="1" applyAlignment="1">
      <alignment horizontal="center" vertical="center"/>
    </xf>
    <xf numFmtId="181" fontId="97" fillId="65" borderId="0" xfId="0" applyNumberFormat="1" applyFont="1" applyFill="1" applyBorder="1" applyAlignment="1">
      <alignment horizontal="center"/>
    </xf>
    <xf numFmtId="1" fontId="97" fillId="65" borderId="0" xfId="0" applyNumberFormat="1" applyFont="1" applyFill="1" applyBorder="1" applyAlignment="1">
      <alignment horizontal="center"/>
    </xf>
    <xf numFmtId="0" fontId="97" fillId="65" borderId="0" xfId="0" applyFont="1" applyFill="1" applyAlignment="1">
      <alignment horizontal="center" vertical="center"/>
    </xf>
    <xf numFmtId="0" fontId="97" fillId="65" borderId="0" xfId="0" applyFont="1" applyFill="1" applyBorder="1" applyAlignment="1">
      <alignment horizontal="right" vertical="center"/>
    </xf>
    <xf numFmtId="1" fontId="97" fillId="65" borderId="0" xfId="0" applyNumberFormat="1" applyFont="1" applyFill="1"/>
    <xf numFmtId="0" fontId="99" fillId="65" borderId="0" xfId="0" applyFont="1" applyFill="1"/>
    <xf numFmtId="190" fontId="99" fillId="65" borderId="0" xfId="3191" applyNumberFormat="1" applyFont="1" applyFill="1"/>
    <xf numFmtId="181" fontId="99" fillId="65" borderId="0" xfId="0" applyNumberFormat="1" applyFont="1" applyFill="1"/>
    <xf numFmtId="0" fontId="99" fillId="65" borderId="0" xfId="0" applyFont="1" applyFill="1" applyBorder="1"/>
    <xf numFmtId="190" fontId="99" fillId="65" borderId="0" xfId="3191" applyNumberFormat="1" applyFont="1" applyFill="1" applyBorder="1"/>
    <xf numFmtId="1" fontId="99" fillId="65" borderId="0" xfId="0" applyNumberFormat="1" applyFont="1" applyFill="1" applyBorder="1"/>
    <xf numFmtId="0" fontId="22" fillId="65" borderId="25" xfId="0" applyFont="1" applyFill="1" applyBorder="1" applyAlignment="1">
      <alignment wrapText="1"/>
    </xf>
    <xf numFmtId="0" fontId="22" fillId="65" borderId="25" xfId="0" applyFont="1" applyFill="1" applyBorder="1" applyAlignment="1">
      <alignment horizontal="left" vertical="center" wrapText="1"/>
    </xf>
    <xf numFmtId="0" fontId="99" fillId="65" borderId="0" xfId="0" applyNumberFormat="1" applyFont="1" applyFill="1" applyBorder="1" applyAlignment="1"/>
    <xf numFmtId="1" fontId="99" fillId="65" borderId="0" xfId="0" applyNumberFormat="1" applyFont="1" applyFill="1" applyAlignment="1">
      <alignment horizontal="center" vertical="center"/>
    </xf>
    <xf numFmtId="181" fontId="99" fillId="65" borderId="0" xfId="0" applyNumberFormat="1" applyFont="1" applyFill="1" applyBorder="1" applyAlignment="1">
      <alignment horizontal="center"/>
    </xf>
    <xf numFmtId="1" fontId="99" fillId="65" borderId="0" xfId="0" applyNumberFormat="1" applyFont="1" applyFill="1" applyBorder="1" applyAlignment="1">
      <alignment horizontal="center"/>
    </xf>
    <xf numFmtId="1" fontId="99" fillId="65" borderId="0" xfId="0" applyNumberFormat="1" applyFont="1" applyFill="1"/>
    <xf numFmtId="0" fontId="22" fillId="65" borderId="0" xfId="0" applyFont="1" applyFill="1" applyAlignment="1">
      <alignment horizontal="left"/>
    </xf>
    <xf numFmtId="0" fontId="22" fillId="65" borderId="0" xfId="0" applyFont="1" applyFill="1" applyAlignment="1">
      <alignment horizontal="left" vertical="center"/>
    </xf>
    <xf numFmtId="0" fontId="95" fillId="65" borderId="34" xfId="0" applyFont="1" applyFill="1" applyBorder="1" applyAlignment="1">
      <alignment horizontal="center"/>
    </xf>
    <xf numFmtId="0" fontId="95" fillId="65" borderId="0" xfId="0" applyFont="1" applyFill="1" applyBorder="1" applyAlignment="1">
      <alignment horizontal="center"/>
    </xf>
    <xf numFmtId="0" fontId="95" fillId="65" borderId="35" xfId="0" applyFont="1" applyFill="1" applyBorder="1" applyAlignment="1">
      <alignment horizontal="center"/>
    </xf>
    <xf numFmtId="0" fontId="22" fillId="65" borderId="34" xfId="0" applyFont="1" applyFill="1" applyBorder="1" applyAlignment="1">
      <alignment horizontal="left" vertical="center" wrapText="1"/>
    </xf>
    <xf numFmtId="0" fontId="22" fillId="65" borderId="0" xfId="0" applyFont="1" applyFill="1" applyBorder="1" applyAlignment="1">
      <alignment horizontal="left" vertical="center" wrapText="1"/>
    </xf>
    <xf numFmtId="0" fontId="22" fillId="65" borderId="35" xfId="0" applyFont="1" applyFill="1" applyBorder="1" applyAlignment="1">
      <alignment horizontal="left" vertical="center" wrapText="1"/>
    </xf>
    <xf numFmtId="0" fontId="90" fillId="65" borderId="34" xfId="0" applyFont="1" applyFill="1" applyBorder="1" applyAlignment="1">
      <alignment horizontal="left"/>
    </xf>
    <xf numFmtId="0" fontId="90" fillId="65" borderId="0" xfId="0" applyFont="1" applyFill="1" applyBorder="1" applyAlignment="1">
      <alignment horizontal="left"/>
    </xf>
    <xf numFmtId="0" fontId="90" fillId="65" borderId="35" xfId="0" applyFont="1" applyFill="1" applyBorder="1" applyAlignment="1">
      <alignment horizontal="left"/>
    </xf>
    <xf numFmtId="0" fontId="94" fillId="42" borderId="34" xfId="0" applyFont="1" applyFill="1" applyBorder="1" applyAlignment="1">
      <alignment horizontal="center" vertical="center"/>
    </xf>
    <xf numFmtId="0" fontId="94" fillId="42" borderId="0" xfId="0" applyFont="1" applyFill="1" applyBorder="1" applyAlignment="1">
      <alignment horizontal="center" vertical="center"/>
    </xf>
    <xf numFmtId="0" fontId="94" fillId="42" borderId="35" xfId="0" applyFont="1" applyFill="1" applyBorder="1" applyAlignment="1">
      <alignment horizontal="center" vertical="center"/>
    </xf>
    <xf numFmtId="0" fontId="96" fillId="65" borderId="34" xfId="0" applyFont="1" applyFill="1" applyBorder="1" applyAlignment="1">
      <alignment horizontal="left"/>
    </xf>
    <xf numFmtId="0" fontId="96" fillId="65" borderId="0" xfId="0" applyFont="1" applyFill="1" applyBorder="1" applyAlignment="1">
      <alignment horizontal="left"/>
    </xf>
    <xf numFmtId="0" fontId="22" fillId="65" borderId="0" xfId="0" applyFont="1" applyFill="1" applyAlignment="1">
      <alignment horizontal="left"/>
    </xf>
    <xf numFmtId="0" fontId="22" fillId="65" borderId="0" xfId="0" applyFont="1" applyFill="1" applyAlignment="1">
      <alignment horizontal="left" vertical="center"/>
    </xf>
  </cellXfs>
  <cellStyles count="3192">
    <cellStyle name="?? 2" xfId="1"/>
    <cellStyle name="?? 5" xfId="2"/>
    <cellStyle name="???" xfId="3"/>
    <cellStyle name="????" xfId="4"/>
    <cellStyle name="????0" xfId="5"/>
    <cellStyle name="???0" xfId="6"/>
    <cellStyle name="??_???????eigo ? " xfId="7"/>
    <cellStyle name="20 % - Aksentti1 2" xfId="8"/>
    <cellStyle name="20 % - Aksentti1 2 2" xfId="9"/>
    <cellStyle name="20 % - Aksentti1 2 2 2" xfId="10"/>
    <cellStyle name="20 % - Aksentti1 2 2_age théoriq, nbe d'années Eur" xfId="11"/>
    <cellStyle name="20 % - Aksentti1 2 3" xfId="12"/>
    <cellStyle name="20 % - Aksentti1 2_age théoriq, nbe d'années Eur" xfId="13"/>
    <cellStyle name="20 % - Aksentti2 2" xfId="14"/>
    <cellStyle name="20 % - Aksentti2 2 2" xfId="15"/>
    <cellStyle name="20 % - Aksentti2 2 2 2" xfId="16"/>
    <cellStyle name="20 % - Aksentti2 2 2_age théoriq, nbe d'années Eur" xfId="17"/>
    <cellStyle name="20 % - Aksentti2 2 3" xfId="18"/>
    <cellStyle name="20 % - Aksentti2 2_age théoriq, nbe d'années Eur" xfId="19"/>
    <cellStyle name="20 % - Aksentti3 2" xfId="20"/>
    <cellStyle name="20 % - Aksentti3 2 2" xfId="21"/>
    <cellStyle name="20 % - Aksentti3 2 2 2" xfId="22"/>
    <cellStyle name="20 % - Aksentti3 2 2_age théoriq, nbe d'années Eur" xfId="23"/>
    <cellStyle name="20 % - Aksentti3 2 3" xfId="24"/>
    <cellStyle name="20 % - Aksentti3 2_age théoriq, nbe d'années Eur" xfId="25"/>
    <cellStyle name="20 % - Aksentti4 2" xfId="26"/>
    <cellStyle name="20 % - Aksentti4 2 2" xfId="27"/>
    <cellStyle name="20 % - Aksentti4 2 2 2" xfId="28"/>
    <cellStyle name="20 % - Aksentti4 2 2_age théoriq, nbe d'années Eur" xfId="29"/>
    <cellStyle name="20 % - Aksentti4 2 3" xfId="30"/>
    <cellStyle name="20 % - Aksentti4 2_age théoriq, nbe d'années Eur" xfId="31"/>
    <cellStyle name="20 % - Aksentti5 2" xfId="32"/>
    <cellStyle name="20 % - Aksentti5 2 2" xfId="33"/>
    <cellStyle name="20 % - Aksentti5 2 2 2" xfId="34"/>
    <cellStyle name="20 % - Aksentti5 2 2_age théoriq, nbe d'années Eur" xfId="35"/>
    <cellStyle name="20 % - Aksentti5 2 3" xfId="36"/>
    <cellStyle name="20 % - Aksentti5 2_age théoriq, nbe d'années Eur" xfId="37"/>
    <cellStyle name="20 % - Aksentti6 2" xfId="38"/>
    <cellStyle name="20 % - Aksentti6 2 2" xfId="39"/>
    <cellStyle name="20 % - Aksentti6 2 2 2" xfId="40"/>
    <cellStyle name="20 % - Aksentti6 2 2_age théoriq, nbe d'années Eur" xfId="41"/>
    <cellStyle name="20 % - Aksentti6 2 3" xfId="42"/>
    <cellStyle name="20 % - Aksentti6 2_age théoriq, nbe d'années Eur" xfId="43"/>
    <cellStyle name="20% - Accent1 2" xfId="44"/>
    <cellStyle name="20% - Accent1 2 2" xfId="45"/>
    <cellStyle name="20% - Accent1 2_age théoriq, nbe d'années Eur" xfId="46"/>
    <cellStyle name="20% - Accent2 2" xfId="47"/>
    <cellStyle name="20% - Accent2 2 2" xfId="48"/>
    <cellStyle name="20% - Accent2 2_age théoriq, nbe d'années Eur" xfId="49"/>
    <cellStyle name="20% - Accent3 2" xfId="50"/>
    <cellStyle name="20% - Accent3 2 2" xfId="51"/>
    <cellStyle name="20% - Accent3 2_age théoriq, nbe d'années Eur" xfId="52"/>
    <cellStyle name="20% - Accent4 2" xfId="53"/>
    <cellStyle name="20% - Accent4 2 2" xfId="54"/>
    <cellStyle name="20% - Accent4 2_age théoriq, nbe d'années Eur" xfId="55"/>
    <cellStyle name="20% - Accent5 2" xfId="56"/>
    <cellStyle name="20% - Accent5 2 2" xfId="57"/>
    <cellStyle name="20% - Accent5 2_age théoriq, nbe d'années Eur" xfId="58"/>
    <cellStyle name="20% - Accent6 2" xfId="59"/>
    <cellStyle name="20% - Accent6 2 2" xfId="60"/>
    <cellStyle name="20% - Accent6 2_age théoriq, nbe d'années Eur" xfId="61"/>
    <cellStyle name="40 % - Aksentti1 2" xfId="62"/>
    <cellStyle name="40 % - Aksentti1 2 2" xfId="63"/>
    <cellStyle name="40 % - Aksentti1 2 2 2" xfId="64"/>
    <cellStyle name="40 % - Aksentti1 2 2_age théoriq, nbe d'années Eur" xfId="65"/>
    <cellStyle name="40 % - Aksentti1 2 3" xfId="66"/>
    <cellStyle name="40 % - Aksentti1 2_age théoriq, nbe d'années Eur" xfId="67"/>
    <cellStyle name="40 % - Aksentti2 2" xfId="68"/>
    <cellStyle name="40 % - Aksentti2 2 2" xfId="69"/>
    <cellStyle name="40 % - Aksentti2 2 2 2" xfId="70"/>
    <cellStyle name="40 % - Aksentti2 2 2_age théoriq, nbe d'années Eur" xfId="71"/>
    <cellStyle name="40 % - Aksentti2 2 3" xfId="72"/>
    <cellStyle name="40 % - Aksentti2 2_age théoriq, nbe d'années Eur" xfId="73"/>
    <cellStyle name="40 % - Aksentti3 2" xfId="74"/>
    <cellStyle name="40 % - Aksentti3 2 2" xfId="75"/>
    <cellStyle name="40 % - Aksentti3 2 2 2" xfId="76"/>
    <cellStyle name="40 % - Aksentti3 2 2_age théoriq, nbe d'années Eur" xfId="77"/>
    <cellStyle name="40 % - Aksentti3 2 3" xfId="78"/>
    <cellStyle name="40 % - Aksentti3 2_age théoriq, nbe d'années Eur" xfId="79"/>
    <cellStyle name="40 % - Aksentti4 2" xfId="80"/>
    <cellStyle name="40 % - Aksentti4 2 2" xfId="81"/>
    <cellStyle name="40 % - Aksentti4 2 2 2" xfId="82"/>
    <cellStyle name="40 % - Aksentti4 2 2_age théoriq, nbe d'années Eur" xfId="83"/>
    <cellStyle name="40 % - Aksentti4 2 3" xfId="84"/>
    <cellStyle name="40 % - Aksentti4 2_age théoriq, nbe d'années Eur" xfId="85"/>
    <cellStyle name="40 % - Aksentti5 2" xfId="86"/>
    <cellStyle name="40 % - Aksentti5 2 2" xfId="87"/>
    <cellStyle name="40 % - Aksentti5 2 2 2" xfId="88"/>
    <cellStyle name="40 % - Aksentti5 2 2_age théoriq, nbe d'années Eur" xfId="89"/>
    <cellStyle name="40 % - Aksentti5 2 3" xfId="90"/>
    <cellStyle name="40 % - Aksentti5 2_age théoriq, nbe d'années Eur" xfId="91"/>
    <cellStyle name="40 % - Aksentti6 2" xfId="92"/>
    <cellStyle name="40 % - Aksentti6 2 2" xfId="93"/>
    <cellStyle name="40 % - Aksentti6 2 2 2" xfId="94"/>
    <cellStyle name="40 % - Aksentti6 2 2_age théoriq, nbe d'années Eur" xfId="95"/>
    <cellStyle name="40 % - Aksentti6 2 3" xfId="96"/>
    <cellStyle name="40 % - Aksentti6 2_age théoriq, nbe d'années Eur" xfId="97"/>
    <cellStyle name="40% - Accent1 2" xfId="98"/>
    <cellStyle name="40% - Accent1 2 2" xfId="99"/>
    <cellStyle name="40% - Accent1 2_age théoriq, nbe d'années Eur" xfId="100"/>
    <cellStyle name="40% - Accent2 2" xfId="101"/>
    <cellStyle name="40% - Accent2 2 2" xfId="102"/>
    <cellStyle name="40% - Accent2 2_age théoriq, nbe d'années Eur" xfId="103"/>
    <cellStyle name="40% - Accent3 2" xfId="104"/>
    <cellStyle name="40% - Accent3 2 2" xfId="105"/>
    <cellStyle name="40% - Accent3 2_age théoriq, nbe d'années Eur" xfId="106"/>
    <cellStyle name="40% - Accent4 2" xfId="107"/>
    <cellStyle name="40% - Accent4 2 2" xfId="108"/>
    <cellStyle name="40% - Accent4 2_age théoriq, nbe d'années Eur" xfId="109"/>
    <cellStyle name="40% - Accent5 2" xfId="110"/>
    <cellStyle name="40% - Accent5 2 2" xfId="111"/>
    <cellStyle name="40% - Accent5 2_age théoriq, nbe d'années Eur" xfId="112"/>
    <cellStyle name="40% - Accent6 2" xfId="113"/>
    <cellStyle name="40% - Accent6 2 2" xfId="114"/>
    <cellStyle name="40% - Accent6 2_age théoriq, nbe d'années Eur" xfId="115"/>
    <cellStyle name="60% - Accent1 2" xfId="116"/>
    <cellStyle name="60% - Accent1 3" xfId="117"/>
    <cellStyle name="60% - Accent2 2" xfId="118"/>
    <cellStyle name="60% - Accent2 3" xfId="119"/>
    <cellStyle name="60% - Accent3 2" xfId="120"/>
    <cellStyle name="60% - Accent4 2" xfId="121"/>
    <cellStyle name="60% - Accent5 2" xfId="122"/>
    <cellStyle name="60% - Accent6 2" xfId="123"/>
    <cellStyle name="Accent1 2" xfId="124"/>
    <cellStyle name="Accent2 2" xfId="125"/>
    <cellStyle name="Accent3 2" xfId="126"/>
    <cellStyle name="Accent4 2" xfId="127"/>
    <cellStyle name="Accent5 2" xfId="128"/>
    <cellStyle name="Accent6 2" xfId="129"/>
    <cellStyle name="annee semestre" xfId="130"/>
    <cellStyle name="annee semestre 2" xfId="131"/>
    <cellStyle name="annee semestre 2 2" xfId="132"/>
    <cellStyle name="annee semestre 2 2 2" xfId="133"/>
    <cellStyle name="annee semestre 2 3" xfId="134"/>
    <cellStyle name="annee semestre 2_age théoriq, nbe d'années Eur" xfId="135"/>
    <cellStyle name="annee semestre 3" xfId="136"/>
    <cellStyle name="annee semestre 3 2" xfId="137"/>
    <cellStyle name="annee semestre 4" xfId="138"/>
    <cellStyle name="annee semestre_age théoriq, nbe d'années Eur" xfId="139"/>
    <cellStyle name="Bad 2" xfId="140"/>
    <cellStyle name="BenchMark_Header" xfId="141"/>
    <cellStyle name="bin" xfId="142"/>
    <cellStyle name="bin 10" xfId="143"/>
    <cellStyle name="bin 2" xfId="144"/>
    <cellStyle name="bin 2 2" xfId="145"/>
    <cellStyle name="bin 2_age théoriq, nbe d'années Eur" xfId="146"/>
    <cellStyle name="bin 3" xfId="147"/>
    <cellStyle name="bin 3 2" xfId="148"/>
    <cellStyle name="bin 3_age théoriq, nbe d'années Eur" xfId="149"/>
    <cellStyle name="bin 4" xfId="150"/>
    <cellStyle name="bin 4 2" xfId="151"/>
    <cellStyle name="bin 4_age théoriq, nbe d'années Eur" xfId="152"/>
    <cellStyle name="bin 5" xfId="153"/>
    <cellStyle name="bin 5 2" xfId="154"/>
    <cellStyle name="bin 5_age théoriq, nbe d'années Eur" xfId="155"/>
    <cellStyle name="bin 6" xfId="156"/>
    <cellStyle name="bin 6 2" xfId="157"/>
    <cellStyle name="bin 6_age théoriq, nbe d'années Eur" xfId="158"/>
    <cellStyle name="bin 7" xfId="159"/>
    <cellStyle name="bin 7 2" xfId="160"/>
    <cellStyle name="bin 7_age théoriq, nbe d'années Eur" xfId="161"/>
    <cellStyle name="bin 8" xfId="162"/>
    <cellStyle name="bin 8 2" xfId="163"/>
    <cellStyle name="bin 8_age théoriq, nbe d'années Eur" xfId="164"/>
    <cellStyle name="bin 9" xfId="165"/>
    <cellStyle name="bin 9 2" xfId="166"/>
    <cellStyle name="bin 9_age théoriq, nbe d'années Eur" xfId="167"/>
    <cellStyle name="bin_age théoriq, nbe d'années Eur" xfId="168"/>
    <cellStyle name="blue" xfId="169"/>
    <cellStyle name="blue 2" xfId="170"/>
    <cellStyle name="Ç¥ÁØ_ENRL2" xfId="171"/>
    <cellStyle name="caché" xfId="172"/>
    <cellStyle name="Calculation 2" xfId="173"/>
    <cellStyle name="cell" xfId="174"/>
    <cellStyle name="cell 10" xfId="175"/>
    <cellStyle name="cell 10 2" xfId="176"/>
    <cellStyle name="cell 11" xfId="177"/>
    <cellStyle name="cell 13 2" xfId="178"/>
    <cellStyle name="cell 13 2 2" xfId="179"/>
    <cellStyle name="cell 13 3" xfId="180"/>
    <cellStyle name="cell 13 3 2" xfId="181"/>
    <cellStyle name="cell 2" xfId="182"/>
    <cellStyle name="cell 2 2" xfId="183"/>
    <cellStyle name="cell 2 2 2" xfId="184"/>
    <cellStyle name="cell 2 2_age théoriq, nbe d'années Eur" xfId="185"/>
    <cellStyle name="cell 2 3" xfId="186"/>
    <cellStyle name="cell 2_age théoriq, nbe d'années Eur" xfId="187"/>
    <cellStyle name="cell 3" xfId="188"/>
    <cellStyle name="cell 3 2" xfId="189"/>
    <cellStyle name="cell 3 2 2" xfId="190"/>
    <cellStyle name="cell 3 2 2 2" xfId="191"/>
    <cellStyle name="cell 3 2 2 2 2" xfId="192"/>
    <cellStyle name="cell 3 2 2 2 2 2" xfId="193"/>
    <cellStyle name="cell 3 2 2 2 3" xfId="194"/>
    <cellStyle name="cell 3 2 2 3" xfId="195"/>
    <cellStyle name="cell 3 2 3" xfId="196"/>
    <cellStyle name="cell 3 3" xfId="197"/>
    <cellStyle name="cell 3 3 2" xfId="198"/>
    <cellStyle name="cell 3 3 2 2" xfId="199"/>
    <cellStyle name="cell 3 3 3" xfId="200"/>
    <cellStyle name="cell 3 4" xfId="201"/>
    <cellStyle name="cell 3 4 2" xfId="202"/>
    <cellStyle name="cell 3 5" xfId="203"/>
    <cellStyle name="cell 4" xfId="204"/>
    <cellStyle name="cell 4 2" xfId="205"/>
    <cellStyle name="cell 4 2 2" xfId="206"/>
    <cellStyle name="cell 4 3" xfId="207"/>
    <cellStyle name="cell 5" xfId="208"/>
    <cellStyle name="cell 5 2" xfId="209"/>
    <cellStyle name="cell 5 2 2" xfId="210"/>
    <cellStyle name="cell 5 2 2 2" xfId="211"/>
    <cellStyle name="cell 5 2 3" xfId="212"/>
    <cellStyle name="cell 5 3" xfId="213"/>
    <cellStyle name="cell 5 3 2" xfId="214"/>
    <cellStyle name="cell 5 4" xfId="215"/>
    <cellStyle name="cell 6" xfId="216"/>
    <cellStyle name="cell 6 2" xfId="217"/>
    <cellStyle name="cell 6 2 2" xfId="218"/>
    <cellStyle name="cell 6 2 2 2" xfId="219"/>
    <cellStyle name="cell 6 2 3" xfId="220"/>
    <cellStyle name="cell 6 3" xfId="221"/>
    <cellStyle name="cell 7" xfId="222"/>
    <cellStyle name="cell 7 2" xfId="223"/>
    <cellStyle name="cell 7 2 2" xfId="224"/>
    <cellStyle name="cell 7 3" xfId="225"/>
    <cellStyle name="cell 8" xfId="226"/>
    <cellStyle name="cell 8 2" xfId="227"/>
    <cellStyle name="cell 8 2 2" xfId="228"/>
    <cellStyle name="cell 8 2 2 2" xfId="229"/>
    <cellStyle name="cell 8 2 3" xfId="230"/>
    <cellStyle name="cell 8 3" xfId="231"/>
    <cellStyle name="cell 9" xfId="232"/>
    <cellStyle name="cell 9 2" xfId="233"/>
    <cellStyle name="cell 9 2 2" xfId="234"/>
    <cellStyle name="cell 9 3" xfId="235"/>
    <cellStyle name="cell_06entr" xfId="236"/>
    <cellStyle name="Check Cell 2" xfId="237"/>
    <cellStyle name="Code additions" xfId="238"/>
    <cellStyle name="Code additions 2" xfId="239"/>
    <cellStyle name="Code additions 2 2" xfId="240"/>
    <cellStyle name="Code additions 2 3" xfId="241"/>
    <cellStyle name="Code additions 3" xfId="242"/>
    <cellStyle name="Code additions 4" xfId="243"/>
    <cellStyle name="Code additions_age théoriq, nbe d'années Eur" xfId="244"/>
    <cellStyle name="Col&amp;RowHeadings" xfId="245"/>
    <cellStyle name="ColCodes" xfId="246"/>
    <cellStyle name="ColTitles" xfId="247"/>
    <cellStyle name="ColTitles 10" xfId="248"/>
    <cellStyle name="ColTitles 10 2" xfId="249"/>
    <cellStyle name="ColTitles 11" xfId="250"/>
    <cellStyle name="ColTitles 11 2" xfId="251"/>
    <cellStyle name="ColTitles 12" xfId="252"/>
    <cellStyle name="ColTitles 12 2" xfId="253"/>
    <cellStyle name="ColTitles 13" xfId="254"/>
    <cellStyle name="ColTitles 13 2" xfId="255"/>
    <cellStyle name="ColTitles 14" xfId="256"/>
    <cellStyle name="ColTitles 14 2" xfId="257"/>
    <cellStyle name="ColTitles 15" xfId="258"/>
    <cellStyle name="ColTitles 15 2" xfId="259"/>
    <cellStyle name="ColTitles 16" xfId="260"/>
    <cellStyle name="ColTitles 16 2" xfId="261"/>
    <cellStyle name="ColTitles 17" xfId="262"/>
    <cellStyle name="ColTitles 18" xfId="263"/>
    <cellStyle name="ColTitles 2" xfId="264"/>
    <cellStyle name="ColTitles 2 2" xfId="265"/>
    <cellStyle name="ColTitles 3" xfId="266"/>
    <cellStyle name="ColTitles 3 2" xfId="267"/>
    <cellStyle name="ColTitles 4" xfId="268"/>
    <cellStyle name="ColTitles 4 2" xfId="269"/>
    <cellStyle name="ColTitles 5" xfId="270"/>
    <cellStyle name="ColTitles 5 2" xfId="271"/>
    <cellStyle name="ColTitles 6" xfId="272"/>
    <cellStyle name="ColTitles 6 2" xfId="273"/>
    <cellStyle name="ColTitles 7" xfId="274"/>
    <cellStyle name="ColTitles 7 2" xfId="275"/>
    <cellStyle name="ColTitles 8" xfId="276"/>
    <cellStyle name="ColTitles 8 2" xfId="277"/>
    <cellStyle name="ColTitles 9" xfId="278"/>
    <cellStyle name="ColTitles 9 2" xfId="279"/>
    <cellStyle name="column" xfId="280"/>
    <cellStyle name="Comma  [1]" xfId="281"/>
    <cellStyle name="Comma  [1] 2" xfId="282"/>
    <cellStyle name="Comma [0] 2" xfId="283"/>
    <cellStyle name="Comma [0] 2 2" xfId="284"/>
    <cellStyle name="Comma [0] 3" xfId="285"/>
    <cellStyle name="Comma [1]" xfId="286"/>
    <cellStyle name="Comma 2" xfId="287"/>
    <cellStyle name="Comma 2 2" xfId="288"/>
    <cellStyle name="Comma 2 2 2" xfId="289"/>
    <cellStyle name="Comma 2 2 3" xfId="290"/>
    <cellStyle name="Comma 2 3" xfId="291"/>
    <cellStyle name="Comma 2 3 2" xfId="292"/>
    <cellStyle name="Comma 2 4" xfId="293"/>
    <cellStyle name="Comma 3" xfId="294"/>
    <cellStyle name="Comma 3 2" xfId="295"/>
    <cellStyle name="Comma 3 2 2" xfId="296"/>
    <cellStyle name="Comma 3 3" xfId="297"/>
    <cellStyle name="Comma 4" xfId="298"/>
    <cellStyle name="Comma 4 2" xfId="299"/>
    <cellStyle name="Comma 5" xfId="300"/>
    <cellStyle name="Comma 5 2" xfId="301"/>
    <cellStyle name="Comma 6" xfId="302"/>
    <cellStyle name="Comma 6 2" xfId="303"/>
    <cellStyle name="Comma 6 2 2" xfId="304"/>
    <cellStyle name="Comma 6 3" xfId="305"/>
    <cellStyle name="Comma 7" xfId="306"/>
    <cellStyle name="Comma 7 2" xfId="307"/>
    <cellStyle name="Comma 7 2 2" xfId="308"/>
    <cellStyle name="Comma 7 3" xfId="309"/>
    <cellStyle name="Comma 8" xfId="310"/>
    <cellStyle name="Comma 9" xfId="311"/>
    <cellStyle name="Comma(0)" xfId="312"/>
    <cellStyle name="comma(1)" xfId="313"/>
    <cellStyle name="Comma(3)" xfId="314"/>
    <cellStyle name="Comma[0]" xfId="315"/>
    <cellStyle name="Comma[1]" xfId="316"/>
    <cellStyle name="Comma[2]__" xfId="317"/>
    <cellStyle name="Comma[3]" xfId="318"/>
    <cellStyle name="Comma0" xfId="319"/>
    <cellStyle name="Countries" xfId="320"/>
    <cellStyle name="Currency [0] 2" xfId="321"/>
    <cellStyle name="Currency [0] 3" xfId="322"/>
    <cellStyle name="Currency 2" xfId="323"/>
    <cellStyle name="Currency 3" xfId="324"/>
    <cellStyle name="Currency0" xfId="325"/>
    <cellStyle name="DataEntryCells" xfId="326"/>
    <cellStyle name="DataEntryCells 2" xfId="327"/>
    <cellStyle name="DataEntryCells 2 2" xfId="328"/>
    <cellStyle name="DataEntryCells 2 2 2" xfId="329"/>
    <cellStyle name="DataEntryCells 2 3" xfId="330"/>
    <cellStyle name="DataEntryCells 2_08pers" xfId="331"/>
    <cellStyle name="DataEntryCells 3" xfId="332"/>
    <cellStyle name="DataEntryCells 3 2" xfId="333"/>
    <cellStyle name="DataEntryCells 3 3" xfId="334"/>
    <cellStyle name="DataEntryCells 4" xfId="335"/>
    <cellStyle name="DataEntryCells 5" xfId="336"/>
    <cellStyle name="DataEntryCells_05entr" xfId="337"/>
    <cellStyle name="Date" xfId="338"/>
    <cellStyle name="Dezimal [0]_DIAGRAM" xfId="339"/>
    <cellStyle name="Dezimal_DIAGRAM" xfId="340"/>
    <cellStyle name="Didier" xfId="341"/>
    <cellStyle name="Didier - Title" xfId="342"/>
    <cellStyle name="Didier subtitles" xfId="343"/>
    <cellStyle name="données" xfId="344"/>
    <cellStyle name="donnéesbord" xfId="345"/>
    <cellStyle name="donnéesbord 2" xfId="346"/>
    <cellStyle name="donnéesbord 2 2" xfId="347"/>
    <cellStyle name="donnéesbord_age théoriq, nbe d'années Eur" xfId="348"/>
    <cellStyle name="ErrRpt_DataEntryCells" xfId="349"/>
    <cellStyle name="ErrRpt-DataEntryCells" xfId="350"/>
    <cellStyle name="ErrRpt-DataEntryCells 2" xfId="351"/>
    <cellStyle name="ErrRpt-DataEntryCells 2 2" xfId="352"/>
    <cellStyle name="ErrRpt-DataEntryCells 2 2 2" xfId="353"/>
    <cellStyle name="ErrRpt-DataEntryCells 2 2 3" xfId="354"/>
    <cellStyle name="ErrRpt-DataEntryCells 2 3" xfId="355"/>
    <cellStyle name="ErrRpt-DataEntryCells 2 4" xfId="356"/>
    <cellStyle name="ErrRpt-DataEntryCells 2_age théoriq, nbe d'années Eur" xfId="357"/>
    <cellStyle name="ErrRpt-DataEntryCells 3" xfId="358"/>
    <cellStyle name="ErrRpt-DataEntryCells 3 2" xfId="359"/>
    <cellStyle name="ErrRpt-DataEntryCells 3 3" xfId="360"/>
    <cellStyle name="ErrRpt-DataEntryCells 4" xfId="361"/>
    <cellStyle name="ErrRpt-DataEntryCells 5" xfId="362"/>
    <cellStyle name="ErrRpt-DataEntryCells_age théoriq, nbe d'années Eur" xfId="363"/>
    <cellStyle name="ErrRpt-GreyBackground" xfId="364"/>
    <cellStyle name="ErrRpt-GreyBackground 2" xfId="365"/>
    <cellStyle name="Explanatory Text 2" xfId="366"/>
    <cellStyle name="Fixed" xfId="367"/>
    <cellStyle name="formula" xfId="368"/>
    <cellStyle name="formula 2" xfId="369"/>
    <cellStyle name="formula 2 2" xfId="370"/>
    <cellStyle name="formula 2 2 2" xfId="371"/>
    <cellStyle name="formula 2 2 3" xfId="372"/>
    <cellStyle name="formula 2 3" xfId="373"/>
    <cellStyle name="formula 2 4" xfId="374"/>
    <cellStyle name="formula 2_age théoriq, nbe d'années Eur" xfId="375"/>
    <cellStyle name="formula 3" xfId="376"/>
    <cellStyle name="formula 3 2" xfId="377"/>
    <cellStyle name="formula 3 3" xfId="378"/>
    <cellStyle name="formula 4" xfId="379"/>
    <cellStyle name="formula 5" xfId="380"/>
    <cellStyle name="formula_age théoriq, nbe d'années Eur" xfId="381"/>
    <cellStyle name="gap" xfId="382"/>
    <cellStyle name="gap 2" xfId="383"/>
    <cellStyle name="gap 2 2" xfId="384"/>
    <cellStyle name="gap 2 2 2" xfId="385"/>
    <cellStyle name="gap 3" xfId="386"/>
    <cellStyle name="gap 3 2" xfId="387"/>
    <cellStyle name="Good 2" xfId="388"/>
    <cellStyle name="Grey" xfId="389"/>
    <cellStyle name="GreyBackground" xfId="390"/>
    <cellStyle name="GreyBackground 2" xfId="391"/>
    <cellStyle name="GreyBackground 2 2" xfId="392"/>
    <cellStyle name="GreyBackground 2 3" xfId="393"/>
    <cellStyle name="GreyBackground 2_08pers" xfId="394"/>
    <cellStyle name="GreyBackground 3" xfId="395"/>
    <cellStyle name="GreyBackground 4" xfId="396"/>
    <cellStyle name="GreyBackground 5" xfId="397"/>
    <cellStyle name="GreyBackground_00enrl" xfId="398"/>
    <cellStyle name="Head_8_Cent" xfId="399"/>
    <cellStyle name="Header1" xfId="400"/>
    <cellStyle name="Header1 2" xfId="401"/>
    <cellStyle name="Header2" xfId="402"/>
    <cellStyle name="Header2 2" xfId="403"/>
    <cellStyle name="Header2 2 2" xfId="404"/>
    <cellStyle name="Header2 3" xfId="405"/>
    <cellStyle name="Header2_age théoriq, nbe d'années Eur" xfId="406"/>
    <cellStyle name="Heading 1 2" xfId="407"/>
    <cellStyle name="Heading 1 3" xfId="408"/>
    <cellStyle name="Heading 2 2" xfId="409"/>
    <cellStyle name="Heading 2 2 2" xfId="410"/>
    <cellStyle name="Heading 2 2_age théoriq, nbe d'années Eur" xfId="411"/>
    <cellStyle name="Heading 2 3" xfId="412"/>
    <cellStyle name="Heading 2 3 2" xfId="413"/>
    <cellStyle name="Heading 2 3_age théoriq, nbe d'années Eur" xfId="414"/>
    <cellStyle name="Heading 3 2" xfId="415"/>
    <cellStyle name="Heading 4 2" xfId="416"/>
    <cellStyle name="Heading1" xfId="417"/>
    <cellStyle name="Heading2" xfId="418"/>
    <cellStyle name="Hipervínculo" xfId="419"/>
    <cellStyle name="Hipervínculo visitado" xfId="420"/>
    <cellStyle name="Huomautus 2" xfId="421"/>
    <cellStyle name="Huomautus 2 2" xfId="422"/>
    <cellStyle name="Huomautus 2_age théoriq, nbe d'années Eur" xfId="423"/>
    <cellStyle name="Huomautus 3" xfId="424"/>
    <cellStyle name="Huomautus 3 2" xfId="425"/>
    <cellStyle name="Huomautus 3_age théoriq, nbe d'années Eur" xfId="426"/>
    <cellStyle name="Hyperlink 2" xfId="427"/>
    <cellStyle name="Hyperlink 3" xfId="428"/>
    <cellStyle name="Hyperlink 4" xfId="429"/>
    <cellStyle name="Hyperlink 5" xfId="430"/>
    <cellStyle name="Input [yellow]" xfId="431"/>
    <cellStyle name="Input [yellow] 2" xfId="432"/>
    <cellStyle name="Input [yellow] 3" xfId="433"/>
    <cellStyle name="Input 2" xfId="434"/>
    <cellStyle name="ISC" xfId="435"/>
    <cellStyle name="ISC 10" xfId="436"/>
    <cellStyle name="ISC 2" xfId="437"/>
    <cellStyle name="ISC 3" xfId="438"/>
    <cellStyle name="ISC 4" xfId="439"/>
    <cellStyle name="ISC 5" xfId="440"/>
    <cellStyle name="ISC 6" xfId="441"/>
    <cellStyle name="ISC 7" xfId="442"/>
    <cellStyle name="ISC 8" xfId="443"/>
    <cellStyle name="ISC 9" xfId="444"/>
    <cellStyle name="isced" xfId="445"/>
    <cellStyle name="isced 2" xfId="446"/>
    <cellStyle name="isced 2 2" xfId="447"/>
    <cellStyle name="isced 2 2 2" xfId="448"/>
    <cellStyle name="isced 2 2 3" xfId="449"/>
    <cellStyle name="isced 2 3" xfId="450"/>
    <cellStyle name="isced 2 4" xfId="451"/>
    <cellStyle name="isced 2_age théoriq, nbe d'années Eur" xfId="452"/>
    <cellStyle name="isced 3" xfId="453"/>
    <cellStyle name="isced 3 2" xfId="454"/>
    <cellStyle name="isced 3 3" xfId="455"/>
    <cellStyle name="isced 4" xfId="456"/>
    <cellStyle name="isced 5" xfId="457"/>
    <cellStyle name="ISCED Titles" xfId="458"/>
    <cellStyle name="isced_05enrl_REVISED_2" xfId="459"/>
    <cellStyle name="level1a" xfId="460"/>
    <cellStyle name="level1a 10" xfId="461"/>
    <cellStyle name="level1a 10 2" xfId="462"/>
    <cellStyle name="level1a 11" xfId="463"/>
    <cellStyle name="level1a 2" xfId="464"/>
    <cellStyle name="level1a 2 2" xfId="465"/>
    <cellStyle name="level1a 2 2 2" xfId="466"/>
    <cellStyle name="level1a 2 2 2 2" xfId="467"/>
    <cellStyle name="level1a 2 2 2 2 2" xfId="468"/>
    <cellStyle name="level1a 2 2 2 2 2 2" xfId="469"/>
    <cellStyle name="level1a 2 2 2 2 2 2 2" xfId="470"/>
    <cellStyle name="level1a 2 2 2 2 2 3" xfId="471"/>
    <cellStyle name="level1a 2 2 2 2 2_age théoriq, nbe d'années Eur" xfId="472"/>
    <cellStyle name="level1a 2 2 2 2 3" xfId="473"/>
    <cellStyle name="level1a 2 2 2 2_age théoriq, nbe d'années Eur" xfId="474"/>
    <cellStyle name="level1a 2 2 2 3" xfId="475"/>
    <cellStyle name="level1a 2 2 2 3 2" xfId="476"/>
    <cellStyle name="level1a 2 2 2 3 2 2" xfId="477"/>
    <cellStyle name="level1a 2 2 2 3 2 2 2" xfId="478"/>
    <cellStyle name="level1a 2 2 2 3 2 3" xfId="479"/>
    <cellStyle name="level1a 2 2 2 3 2_age théoriq, nbe d'années Eur" xfId="480"/>
    <cellStyle name="level1a 2 2 2 3 3" xfId="481"/>
    <cellStyle name="level1a 2 2 2 3_age théoriq, nbe d'années Eur" xfId="482"/>
    <cellStyle name="level1a 2 2 2 4" xfId="483"/>
    <cellStyle name="level1a 2 2 2 4 2" xfId="484"/>
    <cellStyle name="level1a 2 2 2 4 2 2" xfId="485"/>
    <cellStyle name="level1a 2 2 2 4 3" xfId="486"/>
    <cellStyle name="level1a 2 2 2 4_age théoriq, nbe d'années Eur" xfId="487"/>
    <cellStyle name="level1a 2 2 2 5" xfId="488"/>
    <cellStyle name="level1a 2 2 2_age théoriq, nbe d'années Eur" xfId="489"/>
    <cellStyle name="level1a 2 2 3" xfId="490"/>
    <cellStyle name="level1a 2 2 3 2" xfId="491"/>
    <cellStyle name="level1a 2 2 3 2 2" xfId="492"/>
    <cellStyle name="level1a 2 2 3 2 2 2" xfId="493"/>
    <cellStyle name="level1a 2 2 3 2 2 2 2" xfId="494"/>
    <cellStyle name="level1a 2 2 3 2 2 3" xfId="495"/>
    <cellStyle name="level1a 2 2 3 2 2_age théoriq, nbe d'années Eur" xfId="496"/>
    <cellStyle name="level1a 2 2 3 2 3" xfId="497"/>
    <cellStyle name="level1a 2 2 3 2_age théoriq, nbe d'années Eur" xfId="498"/>
    <cellStyle name="level1a 2 2 3 3" xfId="499"/>
    <cellStyle name="level1a 2 2 3 3 2" xfId="500"/>
    <cellStyle name="level1a 2 2 3 3 2 2" xfId="501"/>
    <cellStyle name="level1a 2 2 3 3 2 2 2" xfId="502"/>
    <cellStyle name="level1a 2 2 3 3 2 3" xfId="503"/>
    <cellStyle name="level1a 2 2 3 3 2_age théoriq, nbe d'années Eur" xfId="504"/>
    <cellStyle name="level1a 2 2 3 3 3" xfId="505"/>
    <cellStyle name="level1a 2 2 3 3_age théoriq, nbe d'années Eur" xfId="506"/>
    <cellStyle name="level1a 2 2 3 4" xfId="507"/>
    <cellStyle name="level1a 2 2 3 4 2" xfId="508"/>
    <cellStyle name="level1a 2 2 3 4 2 2" xfId="509"/>
    <cellStyle name="level1a 2 2 3 4 3" xfId="510"/>
    <cellStyle name="level1a 2 2 3 4_age théoriq, nbe d'années Eur" xfId="511"/>
    <cellStyle name="level1a 2 2 3 5" xfId="512"/>
    <cellStyle name="level1a 2 2 3_age théoriq, nbe d'années Eur" xfId="513"/>
    <cellStyle name="level1a 2 2 4" xfId="514"/>
    <cellStyle name="level1a 2 2 4 2" xfId="515"/>
    <cellStyle name="level1a 2 2 4 2 2" xfId="516"/>
    <cellStyle name="level1a 2 2 4 2 2 2" xfId="517"/>
    <cellStyle name="level1a 2 2 4 2 3" xfId="518"/>
    <cellStyle name="level1a 2 2 4 2_age théoriq, nbe d'années Eur" xfId="519"/>
    <cellStyle name="level1a 2 2 4 3" xfId="520"/>
    <cellStyle name="level1a 2 2 4_age théoriq, nbe d'années Eur" xfId="521"/>
    <cellStyle name="level1a 2 2 5" xfId="522"/>
    <cellStyle name="level1a 2 2 5 2" xfId="523"/>
    <cellStyle name="level1a 2 2 5 2 2" xfId="524"/>
    <cellStyle name="level1a 2 2 5 2 2 2" xfId="525"/>
    <cellStyle name="level1a 2 2 5 2 3" xfId="526"/>
    <cellStyle name="level1a 2 2 5 2_age théoriq, nbe d'années Eur" xfId="527"/>
    <cellStyle name="level1a 2 2 5 3" xfId="528"/>
    <cellStyle name="level1a 2 2 5_age théoriq, nbe d'années Eur" xfId="529"/>
    <cellStyle name="level1a 2 2 6" xfId="530"/>
    <cellStyle name="level1a 2 2 6 2" xfId="531"/>
    <cellStyle name="level1a 2 2 6 2 2" xfId="532"/>
    <cellStyle name="level1a 2 2 6 3" xfId="533"/>
    <cellStyle name="level1a 2 2 6_age théoriq, nbe d'années Eur" xfId="534"/>
    <cellStyle name="level1a 2 2 7" xfId="535"/>
    <cellStyle name="level1a 2 2_age théoriq, nbe d'années Eur" xfId="536"/>
    <cellStyle name="level1a 2 3" xfId="537"/>
    <cellStyle name="level1a 2 3 2" xfId="538"/>
    <cellStyle name="level1a 2 3 2 2" xfId="539"/>
    <cellStyle name="level1a 2 3 2 2 2" xfId="540"/>
    <cellStyle name="level1a 2 3 2 2 2 2" xfId="541"/>
    <cellStyle name="level1a 2 3 2 2 2 2 2" xfId="542"/>
    <cellStyle name="level1a 2 3 2 2 2 3" xfId="543"/>
    <cellStyle name="level1a 2 3 2 2 2_age théoriq, nbe d'années Eur" xfId="544"/>
    <cellStyle name="level1a 2 3 2 2 3" xfId="545"/>
    <cellStyle name="level1a 2 3 2 2_age théoriq, nbe d'années Eur" xfId="546"/>
    <cellStyle name="level1a 2 3 2 3" xfId="547"/>
    <cellStyle name="level1a 2 3 2 3 2" xfId="548"/>
    <cellStyle name="level1a 2 3 2 3 2 2" xfId="549"/>
    <cellStyle name="level1a 2 3 2 3 2 2 2" xfId="550"/>
    <cellStyle name="level1a 2 3 2 3 2 3" xfId="551"/>
    <cellStyle name="level1a 2 3 2 3 2_age théoriq, nbe d'années Eur" xfId="552"/>
    <cellStyle name="level1a 2 3 2 3 3" xfId="553"/>
    <cellStyle name="level1a 2 3 2 3_age théoriq, nbe d'années Eur" xfId="554"/>
    <cellStyle name="level1a 2 3 2 4" xfId="555"/>
    <cellStyle name="level1a 2 3 2 4 2" xfId="556"/>
    <cellStyle name="level1a 2 3 2 4 2 2" xfId="557"/>
    <cellStyle name="level1a 2 3 2 4 3" xfId="558"/>
    <cellStyle name="level1a 2 3 2 4_age théoriq, nbe d'années Eur" xfId="559"/>
    <cellStyle name="level1a 2 3 2 5" xfId="560"/>
    <cellStyle name="level1a 2 3 2_age théoriq, nbe d'années Eur" xfId="561"/>
    <cellStyle name="level1a 2 3 3" xfId="562"/>
    <cellStyle name="level1a 2 3 3 2" xfId="563"/>
    <cellStyle name="level1a 2 3 3 2 2" xfId="564"/>
    <cellStyle name="level1a 2 3 3 2 2 2" xfId="565"/>
    <cellStyle name="level1a 2 3 3 2 3" xfId="566"/>
    <cellStyle name="level1a 2 3 3 2_age théoriq, nbe d'années Eur" xfId="567"/>
    <cellStyle name="level1a 2 3 3 3" xfId="568"/>
    <cellStyle name="level1a 2 3 3_age théoriq, nbe d'années Eur" xfId="569"/>
    <cellStyle name="level1a 2 3 4" xfId="570"/>
    <cellStyle name="level1a 2 3 4 2" xfId="571"/>
    <cellStyle name="level1a 2 3 4 2 2" xfId="572"/>
    <cellStyle name="level1a 2 3 4 2 2 2" xfId="573"/>
    <cellStyle name="level1a 2 3 4 2 3" xfId="574"/>
    <cellStyle name="level1a 2 3 4 2_age théoriq, nbe d'années Eur" xfId="575"/>
    <cellStyle name="level1a 2 3 4 3" xfId="576"/>
    <cellStyle name="level1a 2 3 4_age théoriq, nbe d'années Eur" xfId="577"/>
    <cellStyle name="level1a 2 3 5" xfId="578"/>
    <cellStyle name="level1a 2 3 5 2" xfId="579"/>
    <cellStyle name="level1a 2 3 5 2 2" xfId="580"/>
    <cellStyle name="level1a 2 3 5 3" xfId="581"/>
    <cellStyle name="level1a 2 3 5_age théoriq, nbe d'années Eur" xfId="582"/>
    <cellStyle name="level1a 2 3 6" xfId="583"/>
    <cellStyle name="level1a 2 3_age théoriq, nbe d'années Eur" xfId="584"/>
    <cellStyle name="level1a 2 4" xfId="585"/>
    <cellStyle name="level1a 2 4 2" xfId="586"/>
    <cellStyle name="level1a 2 4 2 2" xfId="587"/>
    <cellStyle name="level1a 2 4 2 2 2" xfId="588"/>
    <cellStyle name="level1a 2 4 2 2 2 2" xfId="589"/>
    <cellStyle name="level1a 2 4 2 2 3" xfId="590"/>
    <cellStyle name="level1a 2 4 2 2_age théoriq, nbe d'années Eur" xfId="591"/>
    <cellStyle name="level1a 2 4 2 3" xfId="592"/>
    <cellStyle name="level1a 2 4 2_age théoriq, nbe d'années Eur" xfId="593"/>
    <cellStyle name="level1a 2 4 3" xfId="594"/>
    <cellStyle name="level1a 2 4 3 2" xfId="595"/>
    <cellStyle name="level1a 2 4 3 2 2" xfId="596"/>
    <cellStyle name="level1a 2 4 3 2 2 2" xfId="597"/>
    <cellStyle name="level1a 2 4 3 2 3" xfId="598"/>
    <cellStyle name="level1a 2 4 3 2_age théoriq, nbe d'années Eur" xfId="599"/>
    <cellStyle name="level1a 2 4 3 3" xfId="600"/>
    <cellStyle name="level1a 2 4 3_age théoriq, nbe d'années Eur" xfId="601"/>
    <cellStyle name="level1a 2 4 4" xfId="602"/>
    <cellStyle name="level1a 2 4 4 2" xfId="603"/>
    <cellStyle name="level1a 2 4 4 2 2" xfId="604"/>
    <cellStyle name="level1a 2 4 4 3" xfId="605"/>
    <cellStyle name="level1a 2 4 4_age théoriq, nbe d'années Eur" xfId="606"/>
    <cellStyle name="level1a 2 4 5" xfId="607"/>
    <cellStyle name="level1a 2 4_age théoriq, nbe d'années Eur" xfId="608"/>
    <cellStyle name="level1a 2 5" xfId="609"/>
    <cellStyle name="level1a 2 5 2" xfId="610"/>
    <cellStyle name="level1a 2 5 2 2" xfId="611"/>
    <cellStyle name="level1a 2 5 2 2 2" xfId="612"/>
    <cellStyle name="level1a 2 5 2 3" xfId="613"/>
    <cellStyle name="level1a 2 5 2_age théoriq, nbe d'années Eur" xfId="614"/>
    <cellStyle name="level1a 2 5 3" xfId="615"/>
    <cellStyle name="level1a 2 5_age théoriq, nbe d'années Eur" xfId="616"/>
    <cellStyle name="level1a 2 6" xfId="617"/>
    <cellStyle name="level1a 2 6 2" xfId="618"/>
    <cellStyle name="level1a 2 6 2 2" xfId="619"/>
    <cellStyle name="level1a 2 6 2 2 2" xfId="620"/>
    <cellStyle name="level1a 2 6 2 3" xfId="621"/>
    <cellStyle name="level1a 2 6 2_age théoriq, nbe d'années Eur" xfId="622"/>
    <cellStyle name="level1a 2 6 3" xfId="623"/>
    <cellStyle name="level1a 2 6_age théoriq, nbe d'années Eur" xfId="624"/>
    <cellStyle name="level1a 2 7" xfId="625"/>
    <cellStyle name="level1a 2 7 2" xfId="626"/>
    <cellStyle name="level1a 2 7 2 2" xfId="627"/>
    <cellStyle name="level1a 2 7 3" xfId="628"/>
    <cellStyle name="level1a 2 7_age théoriq, nbe d'années Eur" xfId="629"/>
    <cellStyle name="level1a 2 8" xfId="630"/>
    <cellStyle name="level1a 2 8 2" xfId="631"/>
    <cellStyle name="level1a 2 9" xfId="632"/>
    <cellStyle name="level1a 2_age théoriq, nbe d'années Eur" xfId="633"/>
    <cellStyle name="level1a 3" xfId="634"/>
    <cellStyle name="level1a 3 2" xfId="635"/>
    <cellStyle name="level1a 3 2 2" xfId="636"/>
    <cellStyle name="level1a 3 2 2 2" xfId="637"/>
    <cellStyle name="level1a 3 2 2 2 2" xfId="638"/>
    <cellStyle name="level1a 3 2 2 2 2 2" xfId="639"/>
    <cellStyle name="level1a 3 2 2 2 2 2 2" xfId="640"/>
    <cellStyle name="level1a 3 2 2 2 2 3" xfId="641"/>
    <cellStyle name="level1a 3 2 2 2 2_age théoriq, nbe d'années Eur" xfId="642"/>
    <cellStyle name="level1a 3 2 2 2 3" xfId="643"/>
    <cellStyle name="level1a 3 2 2 2_age théoriq, nbe d'années Eur" xfId="644"/>
    <cellStyle name="level1a 3 2 2 3" xfId="645"/>
    <cellStyle name="level1a 3 2 2 3 2" xfId="646"/>
    <cellStyle name="level1a 3 2 2 3 2 2" xfId="647"/>
    <cellStyle name="level1a 3 2 2 3 2 2 2" xfId="648"/>
    <cellStyle name="level1a 3 2 2 3 2 3" xfId="649"/>
    <cellStyle name="level1a 3 2 2 3 2_age théoriq, nbe d'années Eur" xfId="650"/>
    <cellStyle name="level1a 3 2 2 3 3" xfId="651"/>
    <cellStyle name="level1a 3 2 2 3_age théoriq, nbe d'années Eur" xfId="652"/>
    <cellStyle name="level1a 3 2 2 4" xfId="653"/>
    <cellStyle name="level1a 3 2 2 4 2" xfId="654"/>
    <cellStyle name="level1a 3 2 2 4 2 2" xfId="655"/>
    <cellStyle name="level1a 3 2 2 4 3" xfId="656"/>
    <cellStyle name="level1a 3 2 2 4_age théoriq, nbe d'années Eur" xfId="657"/>
    <cellStyle name="level1a 3 2 2 5" xfId="658"/>
    <cellStyle name="level1a 3 2 2_age théoriq, nbe d'années Eur" xfId="659"/>
    <cellStyle name="level1a 3 2 3" xfId="660"/>
    <cellStyle name="level1a 3 2 3 2" xfId="661"/>
    <cellStyle name="level1a 3 2 3 2 2" xfId="662"/>
    <cellStyle name="level1a 3 2 3 2 2 2" xfId="663"/>
    <cellStyle name="level1a 3 2 3 2 2 2 2" xfId="664"/>
    <cellStyle name="level1a 3 2 3 2 2 3" xfId="665"/>
    <cellStyle name="level1a 3 2 3 2 2_age théoriq, nbe d'années Eur" xfId="666"/>
    <cellStyle name="level1a 3 2 3 2 3" xfId="667"/>
    <cellStyle name="level1a 3 2 3 2_age théoriq, nbe d'années Eur" xfId="668"/>
    <cellStyle name="level1a 3 2 3 3" xfId="669"/>
    <cellStyle name="level1a 3 2 3 3 2" xfId="670"/>
    <cellStyle name="level1a 3 2 3 3 2 2" xfId="671"/>
    <cellStyle name="level1a 3 2 3 3 2 2 2" xfId="672"/>
    <cellStyle name="level1a 3 2 3 3 2 3" xfId="673"/>
    <cellStyle name="level1a 3 2 3 3 2_age théoriq, nbe d'années Eur" xfId="674"/>
    <cellStyle name="level1a 3 2 3 3 3" xfId="675"/>
    <cellStyle name="level1a 3 2 3 3_age théoriq, nbe d'années Eur" xfId="676"/>
    <cellStyle name="level1a 3 2 3 4" xfId="677"/>
    <cellStyle name="level1a 3 2 3 4 2" xfId="678"/>
    <cellStyle name="level1a 3 2 3 4 2 2" xfId="679"/>
    <cellStyle name="level1a 3 2 3 4 3" xfId="680"/>
    <cellStyle name="level1a 3 2 3 4_age théoriq, nbe d'années Eur" xfId="681"/>
    <cellStyle name="level1a 3 2 3 5" xfId="682"/>
    <cellStyle name="level1a 3 2 3_age théoriq, nbe d'années Eur" xfId="683"/>
    <cellStyle name="level1a 3 2 4" xfId="684"/>
    <cellStyle name="level1a 3 2 4 2" xfId="685"/>
    <cellStyle name="level1a 3 2 4 2 2" xfId="686"/>
    <cellStyle name="level1a 3 2 4 2 2 2" xfId="687"/>
    <cellStyle name="level1a 3 2 4 2 3" xfId="688"/>
    <cellStyle name="level1a 3 2 4 2_age théoriq, nbe d'années Eur" xfId="689"/>
    <cellStyle name="level1a 3 2 4 3" xfId="690"/>
    <cellStyle name="level1a 3 2 4_age théoriq, nbe d'années Eur" xfId="691"/>
    <cellStyle name="level1a 3 2 5" xfId="692"/>
    <cellStyle name="level1a 3 2 5 2" xfId="693"/>
    <cellStyle name="level1a 3 2 5 2 2" xfId="694"/>
    <cellStyle name="level1a 3 2 5 2 2 2" xfId="695"/>
    <cellStyle name="level1a 3 2 5 2 3" xfId="696"/>
    <cellStyle name="level1a 3 2 5 2_age théoriq, nbe d'années Eur" xfId="697"/>
    <cellStyle name="level1a 3 2 5 3" xfId="698"/>
    <cellStyle name="level1a 3 2 5_age théoriq, nbe d'années Eur" xfId="699"/>
    <cellStyle name="level1a 3 2 6" xfId="700"/>
    <cellStyle name="level1a 3 2 6 2" xfId="701"/>
    <cellStyle name="level1a 3 2 6 2 2" xfId="702"/>
    <cellStyle name="level1a 3 2 6 3" xfId="703"/>
    <cellStyle name="level1a 3 2 6_age théoriq, nbe d'années Eur" xfId="704"/>
    <cellStyle name="level1a 3 2 7" xfId="705"/>
    <cellStyle name="level1a 3 2_age théoriq, nbe d'années Eur" xfId="706"/>
    <cellStyle name="level1a 3 3" xfId="707"/>
    <cellStyle name="level1a 3 3 2" xfId="708"/>
    <cellStyle name="level1a 3 3 2 2" xfId="709"/>
    <cellStyle name="level1a 3 3 2 2 2" xfId="710"/>
    <cellStyle name="level1a 3 3 2 2 2 2" xfId="711"/>
    <cellStyle name="level1a 3 3 2 2 2 2 2" xfId="712"/>
    <cellStyle name="level1a 3 3 2 2 2 3" xfId="713"/>
    <cellStyle name="level1a 3 3 2 2 2_age théoriq, nbe d'années Eur" xfId="714"/>
    <cellStyle name="level1a 3 3 2 2 3" xfId="715"/>
    <cellStyle name="level1a 3 3 2 2_age théoriq, nbe d'années Eur" xfId="716"/>
    <cellStyle name="level1a 3 3 2 3" xfId="717"/>
    <cellStyle name="level1a 3 3 2 3 2" xfId="718"/>
    <cellStyle name="level1a 3 3 2 3 2 2" xfId="719"/>
    <cellStyle name="level1a 3 3 2 3 2 2 2" xfId="720"/>
    <cellStyle name="level1a 3 3 2 3 2 3" xfId="721"/>
    <cellStyle name="level1a 3 3 2 3 2_age théoriq, nbe d'années Eur" xfId="722"/>
    <cellStyle name="level1a 3 3 2 3 3" xfId="723"/>
    <cellStyle name="level1a 3 3 2 3_age théoriq, nbe d'années Eur" xfId="724"/>
    <cellStyle name="level1a 3 3 2 4" xfId="725"/>
    <cellStyle name="level1a 3 3 2 4 2" xfId="726"/>
    <cellStyle name="level1a 3 3 2 4 2 2" xfId="727"/>
    <cellStyle name="level1a 3 3 2 4 3" xfId="728"/>
    <cellStyle name="level1a 3 3 2 4_age théoriq, nbe d'années Eur" xfId="729"/>
    <cellStyle name="level1a 3 3 2 5" xfId="730"/>
    <cellStyle name="level1a 3 3 2_age théoriq, nbe d'années Eur" xfId="731"/>
    <cellStyle name="level1a 3 3 3" xfId="732"/>
    <cellStyle name="level1a 3 3 3 2" xfId="733"/>
    <cellStyle name="level1a 3 3 3 2 2" xfId="734"/>
    <cellStyle name="level1a 3 3 3 2 2 2" xfId="735"/>
    <cellStyle name="level1a 3 3 3 2 3" xfId="736"/>
    <cellStyle name="level1a 3 3 3 2_age théoriq, nbe d'années Eur" xfId="737"/>
    <cellStyle name="level1a 3 3 3 3" xfId="738"/>
    <cellStyle name="level1a 3 3 3_age théoriq, nbe d'années Eur" xfId="739"/>
    <cellStyle name="level1a 3 3 4" xfId="740"/>
    <cellStyle name="level1a 3 3 4 2" xfId="741"/>
    <cellStyle name="level1a 3 3 4 2 2" xfId="742"/>
    <cellStyle name="level1a 3 3 4 2 2 2" xfId="743"/>
    <cellStyle name="level1a 3 3 4 2 3" xfId="744"/>
    <cellStyle name="level1a 3 3 4 2_age théoriq, nbe d'années Eur" xfId="745"/>
    <cellStyle name="level1a 3 3 4 3" xfId="746"/>
    <cellStyle name="level1a 3 3 4_age théoriq, nbe d'années Eur" xfId="747"/>
    <cellStyle name="level1a 3 3 5" xfId="748"/>
    <cellStyle name="level1a 3 3 5 2" xfId="749"/>
    <cellStyle name="level1a 3 3 5 2 2" xfId="750"/>
    <cellStyle name="level1a 3 3 5 3" xfId="751"/>
    <cellStyle name="level1a 3 3 5_age théoriq, nbe d'années Eur" xfId="752"/>
    <cellStyle name="level1a 3 3 6" xfId="753"/>
    <cellStyle name="level1a 3 3_age théoriq, nbe d'années Eur" xfId="754"/>
    <cellStyle name="level1a 3 4" xfId="755"/>
    <cellStyle name="level1a 3 4 2" xfId="756"/>
    <cellStyle name="level1a 3 4 2 2" xfId="757"/>
    <cellStyle name="level1a 3 4 2 2 2" xfId="758"/>
    <cellStyle name="level1a 3 4 2 2 2 2" xfId="759"/>
    <cellStyle name="level1a 3 4 2 2 3" xfId="760"/>
    <cellStyle name="level1a 3 4 2 2_age théoriq, nbe d'années Eur" xfId="761"/>
    <cellStyle name="level1a 3 4 2 3" xfId="762"/>
    <cellStyle name="level1a 3 4 2_age théoriq, nbe d'années Eur" xfId="763"/>
    <cellStyle name="level1a 3 4 3" xfId="764"/>
    <cellStyle name="level1a 3 4 3 2" xfId="765"/>
    <cellStyle name="level1a 3 4 3 2 2" xfId="766"/>
    <cellStyle name="level1a 3 4 3 2 2 2" xfId="767"/>
    <cellStyle name="level1a 3 4 3 2 3" xfId="768"/>
    <cellStyle name="level1a 3 4 3 2_age théoriq, nbe d'années Eur" xfId="769"/>
    <cellStyle name="level1a 3 4 3 3" xfId="770"/>
    <cellStyle name="level1a 3 4 3_age théoriq, nbe d'années Eur" xfId="771"/>
    <cellStyle name="level1a 3 4 4" xfId="772"/>
    <cellStyle name="level1a 3 4 4 2" xfId="773"/>
    <cellStyle name="level1a 3 4 4 2 2" xfId="774"/>
    <cellStyle name="level1a 3 4 4 3" xfId="775"/>
    <cellStyle name="level1a 3 4 4_age théoriq, nbe d'années Eur" xfId="776"/>
    <cellStyle name="level1a 3 4 5" xfId="777"/>
    <cellStyle name="level1a 3 4_age théoriq, nbe d'années Eur" xfId="778"/>
    <cellStyle name="level1a 3 5" xfId="779"/>
    <cellStyle name="level1a 3 5 2" xfId="780"/>
    <cellStyle name="level1a 3 5 2 2" xfId="781"/>
    <cellStyle name="level1a 3 5 2 2 2" xfId="782"/>
    <cellStyle name="level1a 3 5 2 3" xfId="783"/>
    <cellStyle name="level1a 3 5 2_age théoriq, nbe d'années Eur" xfId="784"/>
    <cellStyle name="level1a 3 5 3" xfId="785"/>
    <cellStyle name="level1a 3 5_age théoriq, nbe d'années Eur" xfId="786"/>
    <cellStyle name="level1a 3 6" xfId="787"/>
    <cellStyle name="level1a 3 6 2" xfId="788"/>
    <cellStyle name="level1a 3 6 2 2" xfId="789"/>
    <cellStyle name="level1a 3 6 2 2 2" xfId="790"/>
    <cellStyle name="level1a 3 6 2 3" xfId="791"/>
    <cellStyle name="level1a 3 6 2_age théoriq, nbe d'années Eur" xfId="792"/>
    <cellStyle name="level1a 3 6 3" xfId="793"/>
    <cellStyle name="level1a 3 6_age théoriq, nbe d'années Eur" xfId="794"/>
    <cellStyle name="level1a 3 7" xfId="795"/>
    <cellStyle name="level1a 3 7 2" xfId="796"/>
    <cellStyle name="level1a 3 7 2 2" xfId="797"/>
    <cellStyle name="level1a 3 7 3" xfId="798"/>
    <cellStyle name="level1a 3 7_age théoriq, nbe d'années Eur" xfId="799"/>
    <cellStyle name="level1a 3 8" xfId="800"/>
    <cellStyle name="level1a 3_age théoriq, nbe d'années Eur" xfId="801"/>
    <cellStyle name="level1a 4" xfId="802"/>
    <cellStyle name="level1a 4 2" xfId="803"/>
    <cellStyle name="level1a 4 2 2" xfId="804"/>
    <cellStyle name="level1a 4 2 2 2" xfId="805"/>
    <cellStyle name="level1a 4 2 2 2 2" xfId="806"/>
    <cellStyle name="level1a 4 2 2 3" xfId="807"/>
    <cellStyle name="level1a 4 2 2_age théoriq, nbe d'années Eur" xfId="808"/>
    <cellStyle name="level1a 4 2 3" xfId="809"/>
    <cellStyle name="level1a 4 2_age théoriq, nbe d'années Eur" xfId="810"/>
    <cellStyle name="level1a 4 3" xfId="811"/>
    <cellStyle name="level1a 4 3 2" xfId="812"/>
    <cellStyle name="level1a 4 3 2 2" xfId="813"/>
    <cellStyle name="level1a 4 3 2 2 2" xfId="814"/>
    <cellStyle name="level1a 4 3 2 3" xfId="815"/>
    <cellStyle name="level1a 4 3 2_age théoriq, nbe d'années Eur" xfId="816"/>
    <cellStyle name="level1a 4 3 3" xfId="817"/>
    <cellStyle name="level1a 4 3_age théoriq, nbe d'années Eur" xfId="818"/>
    <cellStyle name="level1a 4 4" xfId="819"/>
    <cellStyle name="level1a 4 4 2" xfId="820"/>
    <cellStyle name="level1a 4 4 2 2" xfId="821"/>
    <cellStyle name="level1a 4 4 3" xfId="822"/>
    <cellStyle name="level1a 4 4_age théoriq, nbe d'années Eur" xfId="823"/>
    <cellStyle name="level1a 4 5" xfId="824"/>
    <cellStyle name="level1a 4_age théoriq, nbe d'années Eur" xfId="825"/>
    <cellStyle name="level1a 5" xfId="826"/>
    <cellStyle name="level1a 5 2" xfId="827"/>
    <cellStyle name="level1a 5 2 2" xfId="828"/>
    <cellStyle name="level1a 5 2 2 2" xfId="829"/>
    <cellStyle name="level1a 5 2 3" xfId="830"/>
    <cellStyle name="level1a 5 2_age théoriq, nbe d'années Eur" xfId="831"/>
    <cellStyle name="level1a 5 3" xfId="832"/>
    <cellStyle name="level1a 5_age théoriq, nbe d'années Eur" xfId="833"/>
    <cellStyle name="level1a 6" xfId="834"/>
    <cellStyle name="level1a 6 2" xfId="835"/>
    <cellStyle name="level1a 6 2 2" xfId="836"/>
    <cellStyle name="level1a 6 2 2 2" xfId="837"/>
    <cellStyle name="level1a 6 2 3" xfId="838"/>
    <cellStyle name="level1a 6 2_age théoriq, nbe d'années Eur" xfId="839"/>
    <cellStyle name="level1a 6 3" xfId="840"/>
    <cellStyle name="level1a 6_age théoriq, nbe d'années Eur" xfId="841"/>
    <cellStyle name="level1a 7" xfId="842"/>
    <cellStyle name="level1a 7 2" xfId="843"/>
    <cellStyle name="level1a 7 2 2" xfId="844"/>
    <cellStyle name="level1a 7 3" xfId="845"/>
    <cellStyle name="level1a 7_age théoriq, nbe d'années Eur" xfId="846"/>
    <cellStyle name="level1a 8" xfId="847"/>
    <cellStyle name="level1a 8 2" xfId="848"/>
    <cellStyle name="level1a 8 2 2" xfId="849"/>
    <cellStyle name="level1a 8 3" xfId="850"/>
    <cellStyle name="level1a 8_age théoriq, nbe d'années Eur" xfId="851"/>
    <cellStyle name="level1a 9" xfId="852"/>
    <cellStyle name="level1a 9 2" xfId="853"/>
    <cellStyle name="level1a 9 2 2" xfId="854"/>
    <cellStyle name="level1a 9 3" xfId="855"/>
    <cellStyle name="level1a 9 3 2" xfId="856"/>
    <cellStyle name="level1a 9 4" xfId="857"/>
    <cellStyle name="level1a 9_age théoriq, nbe d'années Eur" xfId="858"/>
    <cellStyle name="level1a_age théoriq, nbe d'années Eur" xfId="859"/>
    <cellStyle name="level2" xfId="860"/>
    <cellStyle name="level2 2" xfId="861"/>
    <cellStyle name="level2 2 2" xfId="862"/>
    <cellStyle name="level2 2 3" xfId="863"/>
    <cellStyle name="level2 2 4" xfId="864"/>
    <cellStyle name="level2 2 5" xfId="865"/>
    <cellStyle name="level2 2 6" xfId="866"/>
    <cellStyle name="level2 2 7" xfId="867"/>
    <cellStyle name="level2 2 8" xfId="868"/>
    <cellStyle name="level2 3" xfId="869"/>
    <cellStyle name="level2 4" xfId="870"/>
    <cellStyle name="level2 5" xfId="871"/>
    <cellStyle name="level2 6" xfId="872"/>
    <cellStyle name="level2 7" xfId="873"/>
    <cellStyle name="level2 8" xfId="874"/>
    <cellStyle name="level2 9" xfId="875"/>
    <cellStyle name="level2a" xfId="876"/>
    <cellStyle name="level2a 2" xfId="877"/>
    <cellStyle name="level2a 2 2" xfId="878"/>
    <cellStyle name="level2a 2 2 2" xfId="879"/>
    <cellStyle name="level2a 2 2 3" xfId="880"/>
    <cellStyle name="level2a 2 3" xfId="881"/>
    <cellStyle name="level2a 2 3 2" xfId="882"/>
    <cellStyle name="level2a 2 3 3" xfId="883"/>
    <cellStyle name="level2a 2 4" xfId="884"/>
    <cellStyle name="level2a 2 5" xfId="885"/>
    <cellStyle name="level2a 2 6" xfId="886"/>
    <cellStyle name="level2a 2 7" xfId="887"/>
    <cellStyle name="level2a 2 8" xfId="888"/>
    <cellStyle name="level2a 3" xfId="889"/>
    <cellStyle name="level2a 3 2" xfId="890"/>
    <cellStyle name="level2a 3 3" xfId="891"/>
    <cellStyle name="level2a 4" xfId="892"/>
    <cellStyle name="level2a 4 2" xfId="893"/>
    <cellStyle name="level2a 4 3" xfId="894"/>
    <cellStyle name="level2a 5" xfId="895"/>
    <cellStyle name="level2a 6" xfId="896"/>
    <cellStyle name="level2a 7" xfId="897"/>
    <cellStyle name="level2a 8" xfId="898"/>
    <cellStyle name="level2a 9" xfId="899"/>
    <cellStyle name="level3" xfId="900"/>
    <cellStyle name="level3 2" xfId="901"/>
    <cellStyle name="level3 2 2" xfId="902"/>
    <cellStyle name="level3 2 2 2" xfId="903"/>
    <cellStyle name="level3 2 3" xfId="904"/>
    <cellStyle name="level3 3" xfId="905"/>
    <cellStyle name="level3 3 2" xfId="906"/>
    <cellStyle name="level3 4" xfId="907"/>
    <cellStyle name="level3 5" xfId="908"/>
    <cellStyle name="level3 6" xfId="909"/>
    <cellStyle name="level3 7" xfId="910"/>
    <cellStyle name="level3 8" xfId="911"/>
    <cellStyle name="level3 9" xfId="912"/>
    <cellStyle name="Line titles-Rows" xfId="913"/>
    <cellStyle name="Line titles-Rows 2" xfId="914"/>
    <cellStyle name="Line titles-Rows 3" xfId="915"/>
    <cellStyle name="Linked Cell 2" xfId="916"/>
    <cellStyle name="Migliaia (0)_conti99" xfId="917"/>
    <cellStyle name="Milliers" xfId="3191" builtinId="3"/>
    <cellStyle name="Neutral 2" xfId="918"/>
    <cellStyle name="Normaali 2" xfId="919"/>
    <cellStyle name="Normaali 2 2" xfId="920"/>
    <cellStyle name="Normaali 2_age théoriq, nbe d'années Eur" xfId="921"/>
    <cellStyle name="Normaali 3" xfId="922"/>
    <cellStyle name="Normaali 3 2" xfId="923"/>
    <cellStyle name="Normaali 3_age théoriq, nbe d'années Eur" xfId="924"/>
    <cellStyle name="Normal" xfId="0" builtinId="0"/>
    <cellStyle name="Normal - Style1" xfId="925"/>
    <cellStyle name="Normal 10" xfId="926"/>
    <cellStyle name="Normal 10 2" xfId="927"/>
    <cellStyle name="Normal 10 3" xfId="928"/>
    <cellStyle name="Normal 10 4" xfId="929"/>
    <cellStyle name="Normal 10_age théoriq, nbe d'années Eur" xfId="930"/>
    <cellStyle name="Normal 11" xfId="931"/>
    <cellStyle name="Normal 11 2" xfId="932"/>
    <cellStyle name="Normal 11 2 2" xfId="933"/>
    <cellStyle name="Normal 11 2_T_B1.2" xfId="934"/>
    <cellStyle name="Normal 11 3" xfId="935"/>
    <cellStyle name="Normal 11 3 2" xfId="936"/>
    <cellStyle name="Normal 11 3_age théoriq, nbe d'années Eur" xfId="937"/>
    <cellStyle name="Normal 11 4" xfId="938"/>
    <cellStyle name="Normal 11 4 2" xfId="939"/>
    <cellStyle name="Normal 11 4_age théoriq, nbe d'années Eur" xfId="940"/>
    <cellStyle name="Normal 11 5" xfId="941"/>
    <cellStyle name="Normal 11 5 2" xfId="942"/>
    <cellStyle name="Normal 11 5_age théoriq, nbe d'années Eur" xfId="943"/>
    <cellStyle name="Normal 11 6" xfId="944"/>
    <cellStyle name="Normal 11 6 2" xfId="945"/>
    <cellStyle name="Normal 11 6_age théoriq, nbe d'années Eur" xfId="946"/>
    <cellStyle name="Normal 11_age théoriq, nbe d'années Eur" xfId="947"/>
    <cellStyle name="Normal 12" xfId="948"/>
    <cellStyle name="Normal 12 3" xfId="949"/>
    <cellStyle name="Normal 12_age théoriq, nbe d'années Eur" xfId="950"/>
    <cellStyle name="Normal 13" xfId="951"/>
    <cellStyle name="Normal 13 2" xfId="952"/>
    <cellStyle name="Normal 13 2 6" xfId="953"/>
    <cellStyle name="Normal 13 2_age théoriq, nbe d'années Eur" xfId="954"/>
    <cellStyle name="Normal 13_age théoriq, nbe d'années Eur" xfId="955"/>
    <cellStyle name="Normal 14" xfId="956"/>
    <cellStyle name="Normal 14 2" xfId="957"/>
    <cellStyle name="Normal 14_age théoriq, nbe d'années Eur" xfId="958"/>
    <cellStyle name="Normal 15" xfId="959"/>
    <cellStyle name="Normal 15 2" xfId="960"/>
    <cellStyle name="Normal 16" xfId="961"/>
    <cellStyle name="Normal 17" xfId="962"/>
    <cellStyle name="Normal 18" xfId="963"/>
    <cellStyle name="Normal 19" xfId="964"/>
    <cellStyle name="Normal 19 2" xfId="965"/>
    <cellStyle name="Normal 19_age théoriq, nbe d'années Eur" xfId="966"/>
    <cellStyle name="Normal 2" xfId="967"/>
    <cellStyle name="Normal 2 10" xfId="968"/>
    <cellStyle name="Normal 2 10 2" xfId="969"/>
    <cellStyle name="Normal 2 10 2 2" xfId="970"/>
    <cellStyle name="Normal 2 10 2_age théoriq, nbe d'années Eur" xfId="971"/>
    <cellStyle name="Normal 2 10 3" xfId="972"/>
    <cellStyle name="Normal 2 10_age théoriq, nbe d'années Eur" xfId="973"/>
    <cellStyle name="Normal 2 11" xfId="974"/>
    <cellStyle name="Normal 2 11 2" xfId="975"/>
    <cellStyle name="Normal 2 11 2 2" xfId="976"/>
    <cellStyle name="Normal 2 11 2_age théoriq, nbe d'années Eur" xfId="977"/>
    <cellStyle name="Normal 2 11 3" xfId="978"/>
    <cellStyle name="Normal 2 11_age théoriq, nbe d'années Eur" xfId="979"/>
    <cellStyle name="Normal 2 12" xfId="980"/>
    <cellStyle name="Normal 2 12 2" xfId="981"/>
    <cellStyle name="Normal 2 12 2 2" xfId="982"/>
    <cellStyle name="Normal 2 12 2_age théoriq, nbe d'années Eur" xfId="983"/>
    <cellStyle name="Normal 2 12 3" xfId="984"/>
    <cellStyle name="Normal 2 12_age théoriq, nbe d'années Eur" xfId="985"/>
    <cellStyle name="Normal 2 13" xfId="986"/>
    <cellStyle name="Normal 2 13 2" xfId="987"/>
    <cellStyle name="Normal 2 13 2 2" xfId="988"/>
    <cellStyle name="Normal 2 13 2_age théoriq, nbe d'années Eur" xfId="989"/>
    <cellStyle name="Normal 2 13 3" xfId="990"/>
    <cellStyle name="Normal 2 13_age théoriq, nbe d'années Eur" xfId="991"/>
    <cellStyle name="Normal 2 14" xfId="992"/>
    <cellStyle name="Normal 2 14 2" xfId="993"/>
    <cellStyle name="Normal 2 14 2 2" xfId="994"/>
    <cellStyle name="Normal 2 14 2_age théoriq, nbe d'années Eur" xfId="995"/>
    <cellStyle name="Normal 2 14 3" xfId="996"/>
    <cellStyle name="Normal 2 14_age théoriq, nbe d'années Eur" xfId="997"/>
    <cellStyle name="Normal 2 15" xfId="998"/>
    <cellStyle name="Normal 2 15 2" xfId="999"/>
    <cellStyle name="Normal 2 15 2 2" xfId="1000"/>
    <cellStyle name="Normal 2 15 2_age théoriq, nbe d'années Eur" xfId="1001"/>
    <cellStyle name="Normal 2 15 3" xfId="1002"/>
    <cellStyle name="Normal 2 15_age théoriq, nbe d'années Eur" xfId="1003"/>
    <cellStyle name="Normal 2 16" xfId="1004"/>
    <cellStyle name="Normal 2 16 2" xfId="1005"/>
    <cellStyle name="Normal 2 16 2 2" xfId="1006"/>
    <cellStyle name="Normal 2 16 2_age théoriq, nbe d'années Eur" xfId="1007"/>
    <cellStyle name="Normal 2 16 3" xfId="1008"/>
    <cellStyle name="Normal 2 16_age théoriq, nbe d'années Eur" xfId="1009"/>
    <cellStyle name="Normal 2 17" xfId="1010"/>
    <cellStyle name="Normal 2 18" xfId="1011"/>
    <cellStyle name="Normal 2 19" xfId="1012"/>
    <cellStyle name="Normal 2 19 2" xfId="1013"/>
    <cellStyle name="Normal 2 19_age théoriq, nbe d'années Eur" xfId="1014"/>
    <cellStyle name="Normal 2 2" xfId="1015"/>
    <cellStyle name="Normal 2 2 10" xfId="1016"/>
    <cellStyle name="Normal 2 2 11" xfId="1017"/>
    <cellStyle name="Normal 2 2 2" xfId="1018"/>
    <cellStyle name="Normal 2 2 2 2" xfId="1019"/>
    <cellStyle name="Normal 2 2 2 2 2" xfId="1020"/>
    <cellStyle name="Normal 2 2 2 2 3" xfId="1021"/>
    <cellStyle name="Normal 2 2 2 2 5 2" xfId="1022"/>
    <cellStyle name="Normal 2 2 2 2_T_B1.2" xfId="1023"/>
    <cellStyle name="Normal 2 2 2 3" xfId="1024"/>
    <cellStyle name="Normal 2 2 2 3 2" xfId="1025"/>
    <cellStyle name="Normal 2 2 2 4" xfId="1026"/>
    <cellStyle name="Normal 2 2 2 5" xfId="1027"/>
    <cellStyle name="Normal 2 2 2_T_B1.2" xfId="1028"/>
    <cellStyle name="Normal 2 2 3" xfId="1029"/>
    <cellStyle name="Normal 2 2 3 2" xfId="1030"/>
    <cellStyle name="Normal 2 2 3 3" xfId="1031"/>
    <cellStyle name="Normal 2 2 4" xfId="1032"/>
    <cellStyle name="Normal 2 2 4 2" xfId="1033"/>
    <cellStyle name="Normal 2 2 5" xfId="1034"/>
    <cellStyle name="Normal 2 2 6" xfId="1035"/>
    <cellStyle name="Normal 2 2 7" xfId="1036"/>
    <cellStyle name="Normal 2 2 8" xfId="1037"/>
    <cellStyle name="Normal 2 2 9" xfId="1038"/>
    <cellStyle name="Normal 2 2_T_B1.2" xfId="1039"/>
    <cellStyle name="Normal 2 20" xfId="1040"/>
    <cellStyle name="Normal 2 3" xfId="1041"/>
    <cellStyle name="Normal 2 3 2" xfId="1042"/>
    <cellStyle name="Normal 2 3 2 2" xfId="1043"/>
    <cellStyle name="Normal 2 3 2 3" xfId="1044"/>
    <cellStyle name="Normal 2 3 2_age théoriq, nbe d'années Eur" xfId="1045"/>
    <cellStyle name="Normal 2 3 3" xfId="1046"/>
    <cellStyle name="Normal 2 3 4" xfId="1047"/>
    <cellStyle name="Normal 2 3 4 2" xfId="1048"/>
    <cellStyle name="Normal 2 3 4_age théoriq, nbe d'années Eur" xfId="1049"/>
    <cellStyle name="Normal 2 3 5" xfId="1050"/>
    <cellStyle name="Normal 2 3_T_B1.2" xfId="1051"/>
    <cellStyle name="Normal 2 4" xfId="1052"/>
    <cellStyle name="Normal 2 4 2" xfId="1053"/>
    <cellStyle name="Normal 2 4 2 2" xfId="1054"/>
    <cellStyle name="Normal 2 4 2 2 2" xfId="1055"/>
    <cellStyle name="Normal 2 4 2 2 3" xfId="1056"/>
    <cellStyle name="Normal 2 4 2 2 5" xfId="1057"/>
    <cellStyle name="Normal 2 4 2 2_age théoriq, nbe d'années Eur" xfId="1058"/>
    <cellStyle name="Normal 2 4 2 3" xfId="1059"/>
    <cellStyle name="Normal 2 4 2 4" xfId="1060"/>
    <cellStyle name="Normal 2 4 2_age théoriq, nbe d'années Eur" xfId="1061"/>
    <cellStyle name="Normal 2 4 3" xfId="1062"/>
    <cellStyle name="Normal 2 4 3 2" xfId="1063"/>
    <cellStyle name="Normal 2 4 3 3" xfId="1064"/>
    <cellStyle name="Normal 2 4 3 4" xfId="1065"/>
    <cellStyle name="Normal 2 4 3_age théoriq, nbe d'années Eur" xfId="1066"/>
    <cellStyle name="Normal 2 4 4" xfId="1067"/>
    <cellStyle name="Normal 2 4 4 2" xfId="1068"/>
    <cellStyle name="Normal 2 4 4_age théoriq, nbe d'années Eur" xfId="1069"/>
    <cellStyle name="Normal 2 4 5" xfId="1070"/>
    <cellStyle name="Normal 2 4 6" xfId="1071"/>
    <cellStyle name="Normal 2 4_age théoriq, nbe d'années Eur" xfId="1072"/>
    <cellStyle name="Normal 2 5" xfId="1073"/>
    <cellStyle name="Normal 2 5 2" xfId="1074"/>
    <cellStyle name="Normal 2 5 2 2" xfId="1075"/>
    <cellStyle name="Normal 2 5 2_age théoriq, nbe d'années Eur" xfId="1076"/>
    <cellStyle name="Normal 2 5 3" xfId="1077"/>
    <cellStyle name="Normal 2 5_age théoriq, nbe d'années Eur" xfId="1078"/>
    <cellStyle name="Normal 2 6" xfId="1079"/>
    <cellStyle name="Normal 2 6 2" xfId="1080"/>
    <cellStyle name="Normal 2 6 2 2" xfId="1081"/>
    <cellStyle name="Normal 2 6 2_age théoriq, nbe d'années Eur" xfId="1082"/>
    <cellStyle name="Normal 2 6 3" xfId="1083"/>
    <cellStyle name="Normal 2 6_age théoriq, nbe d'années Eur" xfId="1084"/>
    <cellStyle name="Normal 2 7" xfId="1085"/>
    <cellStyle name="Normal 2 7 2" xfId="1086"/>
    <cellStyle name="Normal 2 7 2 2" xfId="1087"/>
    <cellStyle name="Normal 2 7 2_age théoriq, nbe d'années Eur" xfId="1088"/>
    <cellStyle name="Normal 2 7 3" xfId="1089"/>
    <cellStyle name="Normal 2 7_age théoriq, nbe d'années Eur" xfId="1090"/>
    <cellStyle name="Normal 2 8" xfId="1091"/>
    <cellStyle name="Normal 2 8 2" xfId="1092"/>
    <cellStyle name="Normal 2 8 3" xfId="1093"/>
    <cellStyle name="Normal 2 8_age théoriq, nbe d'années Eur" xfId="1094"/>
    <cellStyle name="Normal 2 9" xfId="1095"/>
    <cellStyle name="Normal 2 9 2" xfId="1096"/>
    <cellStyle name="Normal 2 9 2 2" xfId="1097"/>
    <cellStyle name="Normal 2 9 2_age théoriq, nbe d'années Eur" xfId="1098"/>
    <cellStyle name="Normal 2 9 3" xfId="1099"/>
    <cellStyle name="Normal 2 9_age théoriq, nbe d'années Eur" xfId="1100"/>
    <cellStyle name="Normal 2_AUG_TabChap2" xfId="1101"/>
    <cellStyle name="Normal 20" xfId="1102"/>
    <cellStyle name="Normal 21" xfId="1103"/>
    <cellStyle name="Normal 21 2" xfId="1104"/>
    <cellStyle name="Normal 22" xfId="1105"/>
    <cellStyle name="Normal 23" xfId="1106"/>
    <cellStyle name="Normal 24" xfId="1107"/>
    <cellStyle name="Normal 25" xfId="1108"/>
    <cellStyle name="Normal 26" xfId="1109"/>
    <cellStyle name="Normal 3" xfId="1110"/>
    <cellStyle name="Normal 3 10" xfId="1111"/>
    <cellStyle name="Normal 3 10 2" xfId="1112"/>
    <cellStyle name="Normal 3 10_age théoriq, nbe d'années Eur" xfId="1113"/>
    <cellStyle name="Normal 3 11" xfId="1114"/>
    <cellStyle name="Normal 3 12" xfId="1115"/>
    <cellStyle name="Normal 3 2" xfId="1116"/>
    <cellStyle name="Normal 3 2 2" xfId="1117"/>
    <cellStyle name="Normal 3 2 2 2" xfId="1118"/>
    <cellStyle name="Normal 3 2 2 2 2" xfId="1119"/>
    <cellStyle name="Normal 3 2 2 3" xfId="1120"/>
    <cellStyle name="Normal 3 2 2_age théoriq, nbe d'années Eur" xfId="1121"/>
    <cellStyle name="Normal 3 2 3" xfId="1122"/>
    <cellStyle name="Normal 3 2 4" xfId="1123"/>
    <cellStyle name="Normal 3 2_T_B1.2" xfId="1124"/>
    <cellStyle name="Normal 3 3" xfId="1125"/>
    <cellStyle name="Normal 3 3 2" xfId="1126"/>
    <cellStyle name="Normal 3 3 3" xfId="1127"/>
    <cellStyle name="Normal 3 4" xfId="1128"/>
    <cellStyle name="Normal 3 4 2" xfId="1129"/>
    <cellStyle name="Normal 3 5" xfId="1130"/>
    <cellStyle name="Normal 3 5 2" xfId="1131"/>
    <cellStyle name="Normal 3 6" xfId="1132"/>
    <cellStyle name="Normal 3 6 2" xfId="1133"/>
    <cellStyle name="Normal 3 6_age théoriq, nbe d'années Eur" xfId="1134"/>
    <cellStyle name="Normal 3 7" xfId="1135"/>
    <cellStyle name="Normal 3 7 2" xfId="1136"/>
    <cellStyle name="Normal 3 7_age théoriq, nbe d'années Eur" xfId="1137"/>
    <cellStyle name="Normal 3 8" xfId="1138"/>
    <cellStyle name="Normal 3 8 2" xfId="1139"/>
    <cellStyle name="Normal 3 8_age théoriq, nbe d'années Eur" xfId="1140"/>
    <cellStyle name="Normal 3 9" xfId="1141"/>
    <cellStyle name="Normal 3 9 2" xfId="1142"/>
    <cellStyle name="Normal 3 9_age théoriq, nbe d'années Eur" xfId="1143"/>
    <cellStyle name="Normal 3_T_B1.2" xfId="1144"/>
    <cellStyle name="Normal 4" xfId="1145"/>
    <cellStyle name="Normal 4 10" xfId="1146"/>
    <cellStyle name="Normal 4 10 2" xfId="1147"/>
    <cellStyle name="Normal 4 11" xfId="1148"/>
    <cellStyle name="Normal 4 11 2" xfId="1149"/>
    <cellStyle name="Normal 4 11_age théoriq, nbe d'années Eur" xfId="1150"/>
    <cellStyle name="Normal 4 12" xfId="1151"/>
    <cellStyle name="Normal 4 13" xfId="1152"/>
    <cellStyle name="Normal 4 2" xfId="1153"/>
    <cellStyle name="Normal 4 2 2" xfId="1154"/>
    <cellStyle name="Normal 4 2 2 2" xfId="1155"/>
    <cellStyle name="Normal 4 2 2 2 2" xfId="1156"/>
    <cellStyle name="Normal 4 2 2 2_age théoriq, nbe d'années Eur" xfId="1157"/>
    <cellStyle name="Normal 4 2 2 3" xfId="1158"/>
    <cellStyle name="Normal 4 2 2_age théoriq, nbe d'années Eur" xfId="1159"/>
    <cellStyle name="Normal 4 2 3" xfId="1160"/>
    <cellStyle name="Normal 4 2 3 2" xfId="1161"/>
    <cellStyle name="Normal 4 2 3_age théoriq, nbe d'années Eur" xfId="1162"/>
    <cellStyle name="Normal 4 2 4" xfId="1163"/>
    <cellStyle name="Normal 4 2_age théoriq, nbe d'années Eur" xfId="1164"/>
    <cellStyle name="Normal 4 3" xfId="1165"/>
    <cellStyle name="Normal 4 3 2" xfId="1166"/>
    <cellStyle name="Normal 4 3_age théoriq, nbe d'années Eur" xfId="1167"/>
    <cellStyle name="Normal 4 4" xfId="1168"/>
    <cellStyle name="Normal 4 4 2" xfId="1169"/>
    <cellStyle name="Normal 4 5" xfId="1170"/>
    <cellStyle name="Normal 4 5 2" xfId="1171"/>
    <cellStyle name="Normal 4 5_age théoriq, nbe d'années Eur" xfId="1172"/>
    <cellStyle name="Normal 4 6" xfId="1173"/>
    <cellStyle name="Normal 4 6 2" xfId="1174"/>
    <cellStyle name="Normal 4 7" xfId="1175"/>
    <cellStyle name="Normal 4 7 2" xfId="1176"/>
    <cellStyle name="Normal 4 8" xfId="1177"/>
    <cellStyle name="Normal 4 8 2" xfId="1178"/>
    <cellStyle name="Normal 4 9" xfId="1179"/>
    <cellStyle name="Normal 4 9 2" xfId="1180"/>
    <cellStyle name="Normal 4_T_B1.2" xfId="1181"/>
    <cellStyle name="Normal 5" xfId="1182"/>
    <cellStyle name="Normal 5 2" xfId="1183"/>
    <cellStyle name="Normal 5 2 2" xfId="1184"/>
    <cellStyle name="Normal 5 2 2 2" xfId="1185"/>
    <cellStyle name="Normal 5 2 2_age théoriq, nbe d'années Eur" xfId="1186"/>
    <cellStyle name="Normal 5 2 3" xfId="1187"/>
    <cellStyle name="Normal 5 2 3 2" xfId="1188"/>
    <cellStyle name="Normal 5 2 3_age théoriq, nbe d'années Eur" xfId="1189"/>
    <cellStyle name="Normal 5 2 4" xfId="1190"/>
    <cellStyle name="Normal 5 2 4 2" xfId="1191"/>
    <cellStyle name="Normal 5 2 4_age théoriq, nbe d'années Eur" xfId="1192"/>
    <cellStyle name="Normal 5 2 5" xfId="1193"/>
    <cellStyle name="Normal 5 2 5 2" xfId="1194"/>
    <cellStyle name="Normal 5 2 5_age théoriq, nbe d'années Eur" xfId="1195"/>
    <cellStyle name="Normal 5 2 6" xfId="1196"/>
    <cellStyle name="Normal 5 2 6 2" xfId="1197"/>
    <cellStyle name="Normal 5 2 6_age théoriq, nbe d'années Eur" xfId="1198"/>
    <cellStyle name="Normal 5 2 7" xfId="1199"/>
    <cellStyle name="Normal 5 2_T_B1.2" xfId="1200"/>
    <cellStyle name="Normal 5 3" xfId="1201"/>
    <cellStyle name="Normal 5 3 2" xfId="1202"/>
    <cellStyle name="Normal 5 4" xfId="1203"/>
    <cellStyle name="Normal 5 5" xfId="1204"/>
    <cellStyle name="Normal 5_age théoriq, nbe d'années Eur" xfId="1205"/>
    <cellStyle name="Normal 6" xfId="1206"/>
    <cellStyle name="Normal 6 2" xfId="1207"/>
    <cellStyle name="Normal 6 2 2" xfId="1208"/>
    <cellStyle name="Normal 6 2 2 2" xfId="1209"/>
    <cellStyle name="Normal 6 2 2 2 2" xfId="1210"/>
    <cellStyle name="Normal 6 2 2 2_age théoriq, nbe d'années Eur" xfId="1211"/>
    <cellStyle name="Normal 6 2 2 3" xfId="1212"/>
    <cellStyle name="Normal 6 2 2_age théoriq, nbe d'années Eur" xfId="1213"/>
    <cellStyle name="Normal 6 2 3" xfId="1214"/>
    <cellStyle name="Normal 6 2 3 2" xfId="1215"/>
    <cellStyle name="Normal 6 2 3_age théoriq, nbe d'années Eur" xfId="1216"/>
    <cellStyle name="Normal 6 2 4" xfId="1217"/>
    <cellStyle name="Normal 6 2_age théoriq, nbe d'années Eur" xfId="1218"/>
    <cellStyle name="Normal 6 3" xfId="1219"/>
    <cellStyle name="Normal 6 3 2" xfId="1220"/>
    <cellStyle name="Normal 6 3 2 2" xfId="1221"/>
    <cellStyle name="Normal 6 3 2_age théoriq, nbe d'années Eur" xfId="1222"/>
    <cellStyle name="Normal 6 3 3" xfId="1223"/>
    <cellStyle name="Normal 6 3_age théoriq, nbe d'années Eur" xfId="1224"/>
    <cellStyle name="Normal 6 4" xfId="1225"/>
    <cellStyle name="Normal 6 4 2" xfId="1226"/>
    <cellStyle name="Normal 6 4_age théoriq, nbe d'années Eur" xfId="1227"/>
    <cellStyle name="Normal 6 5" xfId="1228"/>
    <cellStyle name="Normal 6 5 2" xfId="1229"/>
    <cellStyle name="Normal 6 5_age théoriq, nbe d'années Eur" xfId="1230"/>
    <cellStyle name="Normal 6 6" xfId="1231"/>
    <cellStyle name="Normal 6 7" xfId="1232"/>
    <cellStyle name="Normal 7" xfId="1233"/>
    <cellStyle name="Normal 7 2" xfId="1234"/>
    <cellStyle name="Normal 7 2 2" xfId="1235"/>
    <cellStyle name="Normal 7 2_age théoriq, nbe d'années Eur" xfId="1236"/>
    <cellStyle name="Normal 7 3" xfId="1237"/>
    <cellStyle name="Normal 7_age théoriq, nbe d'années Eur" xfId="1238"/>
    <cellStyle name="Normal 79" xfId="1239"/>
    <cellStyle name="Normal 8" xfId="1240"/>
    <cellStyle name="Normal 8 10" xfId="1241"/>
    <cellStyle name="Normal 8 11" xfId="1242"/>
    <cellStyle name="Normal 8 12" xfId="1243"/>
    <cellStyle name="Normal 8 13" xfId="1244"/>
    <cellStyle name="Normal 8 14" xfId="1245"/>
    <cellStyle name="Normal 8 15" xfId="1246"/>
    <cellStyle name="Normal 8 16" xfId="1247"/>
    <cellStyle name="Normal 8 2" xfId="1248"/>
    <cellStyle name="Normal 8 2 2" xfId="1249"/>
    <cellStyle name="Normal 8 2 2 2" xfId="1250"/>
    <cellStyle name="Normal 8 2 2_age théoriq, nbe d'années Eur" xfId="1251"/>
    <cellStyle name="Normal 8 2 3" xfId="1252"/>
    <cellStyle name="Normal 8 2_age théoriq, nbe d'années Eur" xfId="1253"/>
    <cellStyle name="Normal 8 3" xfId="1254"/>
    <cellStyle name="Normal 8 3 2" xfId="1255"/>
    <cellStyle name="Normal 8 3 3" xfId="1256"/>
    <cellStyle name="Normal 8 3 4" xfId="1257"/>
    <cellStyle name="Normal 8 3 5" xfId="1258"/>
    <cellStyle name="Normal 8 3 6" xfId="1259"/>
    <cellStyle name="Normal 8 3 7" xfId="1260"/>
    <cellStyle name="Normal 8 3_age théoriq, nbe d'années Eur" xfId="1261"/>
    <cellStyle name="Normal 8 4" xfId="1262"/>
    <cellStyle name="Normal 8 4 2" xfId="1263"/>
    <cellStyle name="Normal 8 4 3" xfId="1264"/>
    <cellStyle name="Normal 8 4 4" xfId="1265"/>
    <cellStyle name="Normal 8 4 5" xfId="1266"/>
    <cellStyle name="Normal 8 4 6" xfId="1267"/>
    <cellStyle name="Normal 8 4 7" xfId="1268"/>
    <cellStyle name="Normal 8 4_age théoriq, nbe d'années Eur" xfId="1269"/>
    <cellStyle name="Normal 8 5" xfId="1270"/>
    <cellStyle name="Normal 8 5 2" xfId="1271"/>
    <cellStyle name="Normal 8 5 3" xfId="1272"/>
    <cellStyle name="Normal 8 5 4" xfId="1273"/>
    <cellStyle name="Normal 8 5 5" xfId="1274"/>
    <cellStyle name="Normal 8 5 6" xfId="1275"/>
    <cellStyle name="Normal 8 5 7" xfId="1276"/>
    <cellStyle name="Normal 8 6" xfId="1277"/>
    <cellStyle name="Normal 8 7" xfId="1278"/>
    <cellStyle name="Normal 8 8" xfId="1279"/>
    <cellStyle name="Normal 8 9" xfId="1280"/>
    <cellStyle name="Normal 8_age théoriq, nbe d'années Eur" xfId="1281"/>
    <cellStyle name="Normal 9" xfId="1282"/>
    <cellStyle name="Normal 9 2" xfId="1283"/>
    <cellStyle name="Normal 9_age théoriq, nbe d'années Eur" xfId="1284"/>
    <cellStyle name="Normál_8gradk" xfId="1285"/>
    <cellStyle name="Normal-blank" xfId="1286"/>
    <cellStyle name="Normal-bottom" xfId="1287"/>
    <cellStyle name="Normal-center" xfId="1288"/>
    <cellStyle name="Normal-droit" xfId="1289"/>
    <cellStyle name="normální_SVK ANNHRS-novy" xfId="1290"/>
    <cellStyle name="Normalny 10" xfId="1291"/>
    <cellStyle name="Normalny 2" xfId="1292"/>
    <cellStyle name="Normalny 2 2" xfId="1293"/>
    <cellStyle name="Normalny 2 2 2" xfId="1294"/>
    <cellStyle name="Normalny 2 2 2 2" xfId="1295"/>
    <cellStyle name="Normalny 2 2 2_age théoriq, nbe d'années Eur" xfId="1296"/>
    <cellStyle name="Normalny 2 2_age théoriq, nbe d'années Eur" xfId="1297"/>
    <cellStyle name="Normalny 2 3" xfId="1298"/>
    <cellStyle name="Normalny 2 3 2" xfId="1299"/>
    <cellStyle name="Normalny 2 3_age théoriq, nbe d'années Eur" xfId="1300"/>
    <cellStyle name="Normalny 2 4" xfId="1301"/>
    <cellStyle name="Normalny 2 4 2" xfId="1302"/>
    <cellStyle name="Normalny 2 4_age théoriq, nbe d'années Eur" xfId="1303"/>
    <cellStyle name="Normalny 2 5" xfId="1304"/>
    <cellStyle name="Normalny 2 5 2" xfId="1305"/>
    <cellStyle name="Normalny 2 5_age théoriq, nbe d'années Eur" xfId="1306"/>
    <cellStyle name="Normalny 2 6" xfId="1307"/>
    <cellStyle name="Normalny 2 6 2" xfId="1308"/>
    <cellStyle name="Normalny 2 6_age théoriq, nbe d'années Eur" xfId="1309"/>
    <cellStyle name="Normalny 2 7" xfId="1310"/>
    <cellStyle name="Normalny 2 7 2" xfId="1311"/>
    <cellStyle name="Normalny 2 7_age théoriq, nbe d'années Eur" xfId="1312"/>
    <cellStyle name="Normalny 2 8" xfId="1313"/>
    <cellStyle name="Normalny 2 8 2" xfId="1314"/>
    <cellStyle name="Normalny 2 8_age théoriq, nbe d'années Eur" xfId="1315"/>
    <cellStyle name="Normalny 2_age théoriq, nbe d'années Eur" xfId="1316"/>
    <cellStyle name="Normalny 3" xfId="1317"/>
    <cellStyle name="Normalny 3 2" xfId="1318"/>
    <cellStyle name="Normalny 3_age théoriq, nbe d'années Eur" xfId="1319"/>
    <cellStyle name="Normalny 4" xfId="1320"/>
    <cellStyle name="Normalny 4 2" xfId="1321"/>
    <cellStyle name="Normalny 4_age théoriq, nbe d'années Eur" xfId="1322"/>
    <cellStyle name="Normalny 5" xfId="1323"/>
    <cellStyle name="Normalny 5 2" xfId="1324"/>
    <cellStyle name="Normalny 5 3" xfId="1325"/>
    <cellStyle name="Normalny 5 3 2" xfId="1326"/>
    <cellStyle name="Normalny 5 3_age théoriq, nbe d'années Eur" xfId="1327"/>
    <cellStyle name="Normalny 5 4" xfId="1328"/>
    <cellStyle name="Normalny 5_age théoriq, nbe d'années Eur" xfId="1329"/>
    <cellStyle name="Normalny 6" xfId="1330"/>
    <cellStyle name="Normalny 7" xfId="1331"/>
    <cellStyle name="Normalny 8" xfId="1332"/>
    <cellStyle name="Normalny 9" xfId="1333"/>
    <cellStyle name="Normal-top" xfId="1334"/>
    <cellStyle name="Note 10 2" xfId="1335"/>
    <cellStyle name="Note 10 2 2" xfId="1336"/>
    <cellStyle name="Note 10 2_age théoriq, nbe d'années Eur" xfId="1337"/>
    <cellStyle name="Note 10 3" xfId="1338"/>
    <cellStyle name="Note 10 3 2" xfId="1339"/>
    <cellStyle name="Note 10 3_age théoriq, nbe d'années Eur" xfId="1340"/>
    <cellStyle name="Note 10 4" xfId="1341"/>
    <cellStyle name="Note 10 4 2" xfId="1342"/>
    <cellStyle name="Note 10 4_age théoriq, nbe d'années Eur" xfId="1343"/>
    <cellStyle name="Note 10 5" xfId="1344"/>
    <cellStyle name="Note 10 5 2" xfId="1345"/>
    <cellStyle name="Note 10 5_age théoriq, nbe d'années Eur" xfId="1346"/>
    <cellStyle name="Note 10 6" xfId="1347"/>
    <cellStyle name="Note 10 6 2" xfId="1348"/>
    <cellStyle name="Note 10 6_age théoriq, nbe d'années Eur" xfId="1349"/>
    <cellStyle name="Note 10 7" xfId="1350"/>
    <cellStyle name="Note 10 7 2" xfId="1351"/>
    <cellStyle name="Note 10 7_age théoriq, nbe d'années Eur" xfId="1352"/>
    <cellStyle name="Note 11 2" xfId="1353"/>
    <cellStyle name="Note 11 2 2" xfId="1354"/>
    <cellStyle name="Note 11 2_age théoriq, nbe d'années Eur" xfId="1355"/>
    <cellStyle name="Note 11 3" xfId="1356"/>
    <cellStyle name="Note 11 3 2" xfId="1357"/>
    <cellStyle name="Note 11 3_age théoriq, nbe d'années Eur" xfId="1358"/>
    <cellStyle name="Note 11 4" xfId="1359"/>
    <cellStyle name="Note 11 4 2" xfId="1360"/>
    <cellStyle name="Note 11 4_age théoriq, nbe d'années Eur" xfId="1361"/>
    <cellStyle name="Note 11 5" xfId="1362"/>
    <cellStyle name="Note 11 5 2" xfId="1363"/>
    <cellStyle name="Note 11 5_age théoriq, nbe d'années Eur" xfId="1364"/>
    <cellStyle name="Note 11 6" xfId="1365"/>
    <cellStyle name="Note 11 6 2" xfId="1366"/>
    <cellStyle name="Note 11 6_age théoriq, nbe d'années Eur" xfId="1367"/>
    <cellStyle name="Note 12 2" xfId="1368"/>
    <cellStyle name="Note 12 2 2" xfId="1369"/>
    <cellStyle name="Note 12 2_age théoriq, nbe d'années Eur" xfId="1370"/>
    <cellStyle name="Note 12 3" xfId="1371"/>
    <cellStyle name="Note 12 3 2" xfId="1372"/>
    <cellStyle name="Note 12 3_age théoriq, nbe d'années Eur" xfId="1373"/>
    <cellStyle name="Note 12 4" xfId="1374"/>
    <cellStyle name="Note 12 4 2" xfId="1375"/>
    <cellStyle name="Note 12 4_age théoriq, nbe d'années Eur" xfId="1376"/>
    <cellStyle name="Note 12 5" xfId="1377"/>
    <cellStyle name="Note 12 5 2" xfId="1378"/>
    <cellStyle name="Note 12 5_age théoriq, nbe d'années Eur" xfId="1379"/>
    <cellStyle name="Note 13 2" xfId="1380"/>
    <cellStyle name="Note 13 2 2" xfId="1381"/>
    <cellStyle name="Note 13 2_age théoriq, nbe d'années Eur" xfId="1382"/>
    <cellStyle name="Note 14 2" xfId="1383"/>
    <cellStyle name="Note 14 2 2" xfId="1384"/>
    <cellStyle name="Note 14 2_age théoriq, nbe d'années Eur" xfId="1385"/>
    <cellStyle name="Note 15 2" xfId="1386"/>
    <cellStyle name="Note 15 2 2" xfId="1387"/>
    <cellStyle name="Note 15 2_age théoriq, nbe d'années Eur" xfId="1388"/>
    <cellStyle name="Note 2" xfId="1389"/>
    <cellStyle name="Note 2 2" xfId="1390"/>
    <cellStyle name="Note 2 2 2" xfId="1391"/>
    <cellStyle name="Note 2 2_age théoriq, nbe d'années Eur" xfId="1392"/>
    <cellStyle name="Note 2 3" xfId="1393"/>
    <cellStyle name="Note 2 3 2" xfId="1394"/>
    <cellStyle name="Note 2 3_age théoriq, nbe d'années Eur" xfId="1395"/>
    <cellStyle name="Note 2 4" xfId="1396"/>
    <cellStyle name="Note 2 4 2" xfId="1397"/>
    <cellStyle name="Note 2 4_age théoriq, nbe d'années Eur" xfId="1398"/>
    <cellStyle name="Note 2 5" xfId="1399"/>
    <cellStyle name="Note 2 5 2" xfId="1400"/>
    <cellStyle name="Note 2 5_age théoriq, nbe d'années Eur" xfId="1401"/>
    <cellStyle name="Note 2 6" xfId="1402"/>
    <cellStyle name="Note 2 6 2" xfId="1403"/>
    <cellStyle name="Note 2 6_age théoriq, nbe d'années Eur" xfId="1404"/>
    <cellStyle name="Note 2 7" xfId="1405"/>
    <cellStyle name="Note 2 7 2" xfId="1406"/>
    <cellStyle name="Note 2 7_age théoriq, nbe d'années Eur" xfId="1407"/>
    <cellStyle name="Note 2 8" xfId="1408"/>
    <cellStyle name="Note 2 8 2" xfId="1409"/>
    <cellStyle name="Note 2 8_age théoriq, nbe d'années Eur" xfId="1410"/>
    <cellStyle name="Note 2_age théoriq, nbe d'années Eur" xfId="1411"/>
    <cellStyle name="Note 3 2" xfId="1412"/>
    <cellStyle name="Note 3 2 2" xfId="1413"/>
    <cellStyle name="Note 3 2_age théoriq, nbe d'années Eur" xfId="1414"/>
    <cellStyle name="Note 3 3" xfId="1415"/>
    <cellStyle name="Note 3 3 2" xfId="1416"/>
    <cellStyle name="Note 3 3_age théoriq, nbe d'années Eur" xfId="1417"/>
    <cellStyle name="Note 3 4" xfId="1418"/>
    <cellStyle name="Note 3 4 2" xfId="1419"/>
    <cellStyle name="Note 3 4_age théoriq, nbe d'années Eur" xfId="1420"/>
    <cellStyle name="Note 3 5" xfId="1421"/>
    <cellStyle name="Note 3 5 2" xfId="1422"/>
    <cellStyle name="Note 3 5_age théoriq, nbe d'années Eur" xfId="1423"/>
    <cellStyle name="Note 3 6" xfId="1424"/>
    <cellStyle name="Note 3 6 2" xfId="1425"/>
    <cellStyle name="Note 3 6_age théoriq, nbe d'années Eur" xfId="1426"/>
    <cellStyle name="Note 3 7" xfId="1427"/>
    <cellStyle name="Note 3 7 2" xfId="1428"/>
    <cellStyle name="Note 3 7_age théoriq, nbe d'années Eur" xfId="1429"/>
    <cellStyle name="Note 3 8" xfId="1430"/>
    <cellStyle name="Note 3 8 2" xfId="1431"/>
    <cellStyle name="Note 3 8_age théoriq, nbe d'années Eur" xfId="1432"/>
    <cellStyle name="Note 4 2" xfId="1433"/>
    <cellStyle name="Note 4 2 2" xfId="1434"/>
    <cellStyle name="Note 4 2_age théoriq, nbe d'années Eur" xfId="1435"/>
    <cellStyle name="Note 4 3" xfId="1436"/>
    <cellStyle name="Note 4 3 2" xfId="1437"/>
    <cellStyle name="Note 4 3_age théoriq, nbe d'années Eur" xfId="1438"/>
    <cellStyle name="Note 4 4" xfId="1439"/>
    <cellStyle name="Note 4 4 2" xfId="1440"/>
    <cellStyle name="Note 4 4_age théoriq, nbe d'années Eur" xfId="1441"/>
    <cellStyle name="Note 4 5" xfId="1442"/>
    <cellStyle name="Note 4 5 2" xfId="1443"/>
    <cellStyle name="Note 4 5_age théoriq, nbe d'années Eur" xfId="1444"/>
    <cellStyle name="Note 4 6" xfId="1445"/>
    <cellStyle name="Note 4 6 2" xfId="1446"/>
    <cellStyle name="Note 4 6_age théoriq, nbe d'années Eur" xfId="1447"/>
    <cellStyle name="Note 4 7" xfId="1448"/>
    <cellStyle name="Note 4 7 2" xfId="1449"/>
    <cellStyle name="Note 4 7_age théoriq, nbe d'années Eur" xfId="1450"/>
    <cellStyle name="Note 4 8" xfId="1451"/>
    <cellStyle name="Note 4 8 2" xfId="1452"/>
    <cellStyle name="Note 4 8_age théoriq, nbe d'années Eur" xfId="1453"/>
    <cellStyle name="Note 5 2" xfId="1454"/>
    <cellStyle name="Note 5 2 2" xfId="1455"/>
    <cellStyle name="Note 5 2_age théoriq, nbe d'années Eur" xfId="1456"/>
    <cellStyle name="Note 5 3" xfId="1457"/>
    <cellStyle name="Note 5 3 2" xfId="1458"/>
    <cellStyle name="Note 5 3_age théoriq, nbe d'années Eur" xfId="1459"/>
    <cellStyle name="Note 5 4" xfId="1460"/>
    <cellStyle name="Note 5 4 2" xfId="1461"/>
    <cellStyle name="Note 5 4_age théoriq, nbe d'années Eur" xfId="1462"/>
    <cellStyle name="Note 5 5" xfId="1463"/>
    <cellStyle name="Note 5 5 2" xfId="1464"/>
    <cellStyle name="Note 5 5_age théoriq, nbe d'années Eur" xfId="1465"/>
    <cellStyle name="Note 5 6" xfId="1466"/>
    <cellStyle name="Note 5 6 2" xfId="1467"/>
    <cellStyle name="Note 5 6_age théoriq, nbe d'années Eur" xfId="1468"/>
    <cellStyle name="Note 5 7" xfId="1469"/>
    <cellStyle name="Note 5 7 2" xfId="1470"/>
    <cellStyle name="Note 5 7_age théoriq, nbe d'années Eur" xfId="1471"/>
    <cellStyle name="Note 5 8" xfId="1472"/>
    <cellStyle name="Note 5 8 2" xfId="1473"/>
    <cellStyle name="Note 5 8_age théoriq, nbe d'années Eur" xfId="1474"/>
    <cellStyle name="Note 6 2" xfId="1475"/>
    <cellStyle name="Note 6 2 2" xfId="1476"/>
    <cellStyle name="Note 6 2_age théoriq, nbe d'années Eur" xfId="1477"/>
    <cellStyle name="Note 6 3" xfId="1478"/>
    <cellStyle name="Note 6 3 2" xfId="1479"/>
    <cellStyle name="Note 6 3_age théoriq, nbe d'années Eur" xfId="1480"/>
    <cellStyle name="Note 6 4" xfId="1481"/>
    <cellStyle name="Note 6 4 2" xfId="1482"/>
    <cellStyle name="Note 6 4_age théoriq, nbe d'années Eur" xfId="1483"/>
    <cellStyle name="Note 6 5" xfId="1484"/>
    <cellStyle name="Note 6 5 2" xfId="1485"/>
    <cellStyle name="Note 6 5_age théoriq, nbe d'années Eur" xfId="1486"/>
    <cellStyle name="Note 6 6" xfId="1487"/>
    <cellStyle name="Note 6 6 2" xfId="1488"/>
    <cellStyle name="Note 6 6_age théoriq, nbe d'années Eur" xfId="1489"/>
    <cellStyle name="Note 6 7" xfId="1490"/>
    <cellStyle name="Note 6 7 2" xfId="1491"/>
    <cellStyle name="Note 6 7_age théoriq, nbe d'années Eur" xfId="1492"/>
    <cellStyle name="Note 6 8" xfId="1493"/>
    <cellStyle name="Note 6 8 2" xfId="1494"/>
    <cellStyle name="Note 6 8_age théoriq, nbe d'années Eur" xfId="1495"/>
    <cellStyle name="Note 7 2" xfId="1496"/>
    <cellStyle name="Note 7 2 2" xfId="1497"/>
    <cellStyle name="Note 7 2_age théoriq, nbe d'années Eur" xfId="1498"/>
    <cellStyle name="Note 7 3" xfId="1499"/>
    <cellStyle name="Note 7 3 2" xfId="1500"/>
    <cellStyle name="Note 7 3_age théoriq, nbe d'années Eur" xfId="1501"/>
    <cellStyle name="Note 7 4" xfId="1502"/>
    <cellStyle name="Note 7 4 2" xfId="1503"/>
    <cellStyle name="Note 7 4_age théoriq, nbe d'années Eur" xfId="1504"/>
    <cellStyle name="Note 7 5" xfId="1505"/>
    <cellStyle name="Note 7 5 2" xfId="1506"/>
    <cellStyle name="Note 7 5_age théoriq, nbe d'années Eur" xfId="1507"/>
    <cellStyle name="Note 7 6" xfId="1508"/>
    <cellStyle name="Note 7 6 2" xfId="1509"/>
    <cellStyle name="Note 7 6_age théoriq, nbe d'années Eur" xfId="1510"/>
    <cellStyle name="Note 7 7" xfId="1511"/>
    <cellStyle name="Note 7 7 2" xfId="1512"/>
    <cellStyle name="Note 7 7_age théoriq, nbe d'années Eur" xfId="1513"/>
    <cellStyle name="Note 7 8" xfId="1514"/>
    <cellStyle name="Note 7 8 2" xfId="1515"/>
    <cellStyle name="Note 7 8_age théoriq, nbe d'années Eur" xfId="1516"/>
    <cellStyle name="Note 8 2" xfId="1517"/>
    <cellStyle name="Note 8 2 2" xfId="1518"/>
    <cellStyle name="Note 8 2_age théoriq, nbe d'années Eur" xfId="1519"/>
    <cellStyle name="Note 8 3" xfId="1520"/>
    <cellStyle name="Note 8 3 2" xfId="1521"/>
    <cellStyle name="Note 8 3_age théoriq, nbe d'années Eur" xfId="1522"/>
    <cellStyle name="Note 8 4" xfId="1523"/>
    <cellStyle name="Note 8 4 2" xfId="1524"/>
    <cellStyle name="Note 8 4_age théoriq, nbe d'années Eur" xfId="1525"/>
    <cellStyle name="Note 8 5" xfId="1526"/>
    <cellStyle name="Note 8 5 2" xfId="1527"/>
    <cellStyle name="Note 8 5_age théoriq, nbe d'années Eur" xfId="1528"/>
    <cellStyle name="Note 8 6" xfId="1529"/>
    <cellStyle name="Note 8 6 2" xfId="1530"/>
    <cellStyle name="Note 8 6_age théoriq, nbe d'années Eur" xfId="1531"/>
    <cellStyle name="Note 8 7" xfId="1532"/>
    <cellStyle name="Note 8 7 2" xfId="1533"/>
    <cellStyle name="Note 8 7_age théoriq, nbe d'années Eur" xfId="1534"/>
    <cellStyle name="Note 8 8" xfId="1535"/>
    <cellStyle name="Note 8 8 2" xfId="1536"/>
    <cellStyle name="Note 8 8_age théoriq, nbe d'années Eur" xfId="1537"/>
    <cellStyle name="Note 9 2" xfId="1538"/>
    <cellStyle name="Note 9 2 2" xfId="1539"/>
    <cellStyle name="Note 9 2_age théoriq, nbe d'années Eur" xfId="1540"/>
    <cellStyle name="Note 9 3" xfId="1541"/>
    <cellStyle name="Note 9 3 2" xfId="1542"/>
    <cellStyle name="Note 9 3_age théoriq, nbe d'années Eur" xfId="1543"/>
    <cellStyle name="Note 9 4" xfId="1544"/>
    <cellStyle name="Note 9 4 2" xfId="1545"/>
    <cellStyle name="Note 9 4_age théoriq, nbe d'années Eur" xfId="1546"/>
    <cellStyle name="Note 9 5" xfId="1547"/>
    <cellStyle name="Note 9 5 2" xfId="1548"/>
    <cellStyle name="Note 9 5_age théoriq, nbe d'années Eur" xfId="1549"/>
    <cellStyle name="Note 9 6" xfId="1550"/>
    <cellStyle name="Note 9 6 2" xfId="1551"/>
    <cellStyle name="Note 9 6_age théoriq, nbe d'années Eur" xfId="1552"/>
    <cellStyle name="Note 9 7" xfId="1553"/>
    <cellStyle name="Note 9 7 2" xfId="1554"/>
    <cellStyle name="Note 9 7_age théoriq, nbe d'années Eur" xfId="1555"/>
    <cellStyle name="Note 9 8" xfId="1556"/>
    <cellStyle name="Note 9 8 2" xfId="1557"/>
    <cellStyle name="Note 9 8_age théoriq, nbe d'années Eur" xfId="1558"/>
    <cellStyle name="notes" xfId="1559"/>
    <cellStyle name="Numbers_Right" xfId="1560"/>
    <cellStyle name="Output 2" xfId="1561"/>
    <cellStyle name="Percent [2]" xfId="1562"/>
    <cellStyle name="Percent 2" xfId="1563"/>
    <cellStyle name="Percent 2 2" xfId="1564"/>
    <cellStyle name="Percent 2 2 2" xfId="1565"/>
    <cellStyle name="Percent 2 2 2 2" xfId="1566"/>
    <cellStyle name="Percent 2 2 3" xfId="1567"/>
    <cellStyle name="Percent 2 3" xfId="1568"/>
    <cellStyle name="Percent 2 3 2" xfId="1569"/>
    <cellStyle name="Percent 2 4" xfId="1570"/>
    <cellStyle name="Percent 3" xfId="1571"/>
    <cellStyle name="Percent 3 2" xfId="1572"/>
    <cellStyle name="Percent 3 2 2" xfId="1573"/>
    <cellStyle name="Percent 3 2 3" xfId="1574"/>
    <cellStyle name="Percent 3 3" xfId="1575"/>
    <cellStyle name="Percent 3 4" xfId="1576"/>
    <cellStyle name="Percent 3 5" xfId="1577"/>
    <cellStyle name="Percent 4" xfId="1578"/>
    <cellStyle name="Percent 4 2" xfId="1579"/>
    <cellStyle name="Percent 4 3" xfId="1580"/>
    <cellStyle name="Percent 4 4" xfId="1581"/>
    <cellStyle name="Percent 5" xfId="1582"/>
    <cellStyle name="Pourcentage 2" xfId="1583"/>
    <cellStyle name="Procentowy 3" xfId="1584"/>
    <cellStyle name="Procentowy 8" xfId="1585"/>
    <cellStyle name="Prozent_SubCatperStud" xfId="1586"/>
    <cellStyle name="row" xfId="1587"/>
    <cellStyle name="row 10" xfId="1588"/>
    <cellStyle name="row 10 2" xfId="1589"/>
    <cellStyle name="row 10 3" xfId="1590"/>
    <cellStyle name="row 11" xfId="1591"/>
    <cellStyle name="row 12" xfId="1592"/>
    <cellStyle name="row 2" xfId="1593"/>
    <cellStyle name="row 2 2" xfId="1594"/>
    <cellStyle name="row 2 2 2" xfId="1595"/>
    <cellStyle name="row 2 2 2 2" xfId="1596"/>
    <cellStyle name="row 2 2 2 3" xfId="1597"/>
    <cellStyle name="row 2 2 3" xfId="1598"/>
    <cellStyle name="row 2 2 4" xfId="1599"/>
    <cellStyle name="row 2 2_age théoriq, nbe d'années Eur" xfId="1600"/>
    <cellStyle name="row 2 3" xfId="1601"/>
    <cellStyle name="row 2 3 2" xfId="1602"/>
    <cellStyle name="row 2 3 3" xfId="1603"/>
    <cellStyle name="row 2 4" xfId="1604"/>
    <cellStyle name="row 2 4 2" xfId="1605"/>
    <cellStyle name="row 2 4 3" xfId="1606"/>
    <cellStyle name="row 2 5" xfId="1607"/>
    <cellStyle name="row 2 5 2" xfId="1608"/>
    <cellStyle name="row 2 5 3" xfId="1609"/>
    <cellStyle name="row 2 6" xfId="1610"/>
    <cellStyle name="row 2 6 2" xfId="1611"/>
    <cellStyle name="row 2 6 3" xfId="1612"/>
    <cellStyle name="row 2 7" xfId="1613"/>
    <cellStyle name="row 2 8" xfId="1614"/>
    <cellStyle name="row 2_age théoriq, nbe d'années Eur" xfId="1615"/>
    <cellStyle name="row 3" xfId="1616"/>
    <cellStyle name="row 3 2" xfId="1617"/>
    <cellStyle name="row 3 2 2" xfId="1618"/>
    <cellStyle name="row 3 2 3" xfId="1619"/>
    <cellStyle name="row 3 3" xfId="1620"/>
    <cellStyle name="row 3 4" xfId="1621"/>
    <cellStyle name="row 3_age théoriq, nbe d'années Eur" xfId="1622"/>
    <cellStyle name="row 4" xfId="1623"/>
    <cellStyle name="row 4 2" xfId="1624"/>
    <cellStyle name="row 4 2 2" xfId="1625"/>
    <cellStyle name="row 4 2 3" xfId="1626"/>
    <cellStyle name="row 4 3" xfId="1627"/>
    <cellStyle name="row 4 4" xfId="1628"/>
    <cellStyle name="row 4_age théoriq, nbe d'années Eur" xfId="1629"/>
    <cellStyle name="row 5" xfId="1630"/>
    <cellStyle name="row 5 2" xfId="1631"/>
    <cellStyle name="row 5 2 2" xfId="1632"/>
    <cellStyle name="row 5 2 3" xfId="1633"/>
    <cellStyle name="row 5 3" xfId="1634"/>
    <cellStyle name="row 5 4" xfId="1635"/>
    <cellStyle name="row 5_age théoriq, nbe d'années Eur" xfId="1636"/>
    <cellStyle name="row 6" xfId="1637"/>
    <cellStyle name="row 6 2" xfId="1638"/>
    <cellStyle name="row 6 2 2" xfId="1639"/>
    <cellStyle name="row 6 2 3" xfId="1640"/>
    <cellStyle name="row 6 3" xfId="1641"/>
    <cellStyle name="row 6 4" xfId="1642"/>
    <cellStyle name="row 6_age théoriq, nbe d'années Eur" xfId="1643"/>
    <cellStyle name="row 7" xfId="1644"/>
    <cellStyle name="row 7 2" xfId="1645"/>
    <cellStyle name="row 7 2 2" xfId="1646"/>
    <cellStyle name="row 7 2 3" xfId="1647"/>
    <cellStyle name="row 7 3" xfId="1648"/>
    <cellStyle name="row 7 4" xfId="1649"/>
    <cellStyle name="row 7_age théoriq, nbe d'années Eur" xfId="1650"/>
    <cellStyle name="row 8" xfId="1651"/>
    <cellStyle name="row 8 2" xfId="1652"/>
    <cellStyle name="row 8 2 2" xfId="1653"/>
    <cellStyle name="row 8 2 3" xfId="1654"/>
    <cellStyle name="row 8 3" xfId="1655"/>
    <cellStyle name="row 8 4" xfId="1656"/>
    <cellStyle name="row 8_age théoriq, nbe d'années Eur" xfId="1657"/>
    <cellStyle name="row 9" xfId="1658"/>
    <cellStyle name="row 9 2" xfId="1659"/>
    <cellStyle name="row 9 2 2" xfId="1660"/>
    <cellStyle name="row 9 2 3" xfId="1661"/>
    <cellStyle name="row 9 3" xfId="1662"/>
    <cellStyle name="row 9 4" xfId="1663"/>
    <cellStyle name="row 9_age théoriq, nbe d'années Eur" xfId="1664"/>
    <cellStyle name="row_age théoriq, nbe d'années Eur" xfId="1665"/>
    <cellStyle name="RowCodes" xfId="1666"/>
    <cellStyle name="Row-Col Headings" xfId="1667"/>
    <cellStyle name="RowTitles" xfId="1668"/>
    <cellStyle name="RowTitles 2" xfId="1669"/>
    <cellStyle name="RowTitles 2 2" xfId="1670"/>
    <cellStyle name="RowTitles 2 2 2" xfId="1671"/>
    <cellStyle name="RowTitles 2 2 3" xfId="1672"/>
    <cellStyle name="RowTitles 2 3" xfId="1673"/>
    <cellStyle name="RowTitles 2 4" xfId="1674"/>
    <cellStyle name="RowTitles 2_age théoriq, nbe d'années Eur" xfId="1675"/>
    <cellStyle name="RowTitles 3" xfId="1676"/>
    <cellStyle name="RowTitles 3 2" xfId="1677"/>
    <cellStyle name="RowTitles 3 3" xfId="1678"/>
    <cellStyle name="RowTitles 4" xfId="1679"/>
    <cellStyle name="RowTitles 4 2" xfId="1680"/>
    <cellStyle name="RowTitles 4 3" xfId="1681"/>
    <cellStyle name="RowTitles 5" xfId="1682"/>
    <cellStyle name="RowTitles 6" xfId="1683"/>
    <cellStyle name="RowTitles_age théoriq, nbe d'années Eur" xfId="1684"/>
    <cellStyle name="RowTitles1-Detail" xfId="1685"/>
    <cellStyle name="RowTitles1-Detail 10" xfId="1686"/>
    <cellStyle name="RowTitles1-Detail 2" xfId="1687"/>
    <cellStyle name="RowTitles1-Detail 2 2" xfId="1688"/>
    <cellStyle name="RowTitles1-Detail 2 2 2" xfId="1689"/>
    <cellStyle name="RowTitles1-Detail 2 2 2 2" xfId="1690"/>
    <cellStyle name="RowTitles1-Detail 2 2 2 2 2" xfId="1691"/>
    <cellStyle name="RowTitles1-Detail 2 2 2 2 2 2" xfId="1692"/>
    <cellStyle name="RowTitles1-Detail 2 2 2 2 2 2 2" xfId="1693"/>
    <cellStyle name="RowTitles1-Detail 2 2 2 2 2 2 2 2" xfId="1694"/>
    <cellStyle name="RowTitles1-Detail 2 2 2 2 2 2 3" xfId="1695"/>
    <cellStyle name="RowTitles1-Detail 2 2 2 2 2 2_age théoriq, nbe d'années Eur" xfId="1696"/>
    <cellStyle name="RowTitles1-Detail 2 2 2 2 2 3" xfId="1697"/>
    <cellStyle name="RowTitles1-Detail 2 2 2 2 2_age théoriq, nbe d'années Eur" xfId="1698"/>
    <cellStyle name="RowTitles1-Detail 2 2 2 2 3" xfId="1699"/>
    <cellStyle name="RowTitles1-Detail 2 2 2 2 3 2" xfId="1700"/>
    <cellStyle name="RowTitles1-Detail 2 2 2 2 3 2 2" xfId="1701"/>
    <cellStyle name="RowTitles1-Detail 2 2 2 2 3 2 2 2" xfId="1702"/>
    <cellStyle name="RowTitles1-Detail 2 2 2 2 3 2 3" xfId="1703"/>
    <cellStyle name="RowTitles1-Detail 2 2 2 2 3 2_age théoriq, nbe d'années Eur" xfId="1704"/>
    <cellStyle name="RowTitles1-Detail 2 2 2 2 3 3" xfId="1705"/>
    <cellStyle name="RowTitles1-Detail 2 2 2 2 3_age théoriq, nbe d'années Eur" xfId="1706"/>
    <cellStyle name="RowTitles1-Detail 2 2 2 2 4" xfId="1707"/>
    <cellStyle name="RowTitles1-Detail 2 2 2 2 4 2" xfId="1708"/>
    <cellStyle name="RowTitles1-Detail 2 2 2 2 4 2 2" xfId="1709"/>
    <cellStyle name="RowTitles1-Detail 2 2 2 2 4 2 2 2" xfId="1710"/>
    <cellStyle name="RowTitles1-Detail 2 2 2 2 4 2 3" xfId="1711"/>
    <cellStyle name="RowTitles1-Detail 2 2 2 2 4 2_age théoriq, nbe d'années Eur" xfId="1712"/>
    <cellStyle name="RowTitles1-Detail 2 2 2 2 4 3" xfId="1713"/>
    <cellStyle name="RowTitles1-Detail 2 2 2 2 4_age théoriq, nbe d'années Eur" xfId="1714"/>
    <cellStyle name="RowTitles1-Detail 2 2 2 2 5" xfId="1715"/>
    <cellStyle name="RowTitles1-Detail 2 2 2 2 5 2" xfId="1716"/>
    <cellStyle name="RowTitles1-Detail 2 2 2 2 5 2 2" xfId="1717"/>
    <cellStyle name="RowTitles1-Detail 2 2 2 2 5 3" xfId="1718"/>
    <cellStyle name="RowTitles1-Detail 2 2 2 2 5_age théoriq, nbe d'années Eur" xfId="1719"/>
    <cellStyle name="RowTitles1-Detail 2 2 2 2 6" xfId="1720"/>
    <cellStyle name="RowTitles1-Detail 2 2 2 2_age théoriq, nbe d'années Eur" xfId="1721"/>
    <cellStyle name="RowTitles1-Detail 2 2 2 3" xfId="1722"/>
    <cellStyle name="RowTitles1-Detail 2 2 2 3 2" xfId="1723"/>
    <cellStyle name="RowTitles1-Detail 2 2 2 3 2 2" xfId="1724"/>
    <cellStyle name="RowTitles1-Detail 2 2 2 3 2 2 2" xfId="1725"/>
    <cellStyle name="RowTitles1-Detail 2 2 2 3 2 3" xfId="1726"/>
    <cellStyle name="RowTitles1-Detail 2 2 2 3 2_age théoriq, nbe d'années Eur" xfId="1727"/>
    <cellStyle name="RowTitles1-Detail 2 2 2 3 3" xfId="1728"/>
    <cellStyle name="RowTitles1-Detail 2 2 2 3_age théoriq, nbe d'années Eur" xfId="1729"/>
    <cellStyle name="RowTitles1-Detail 2 2 2 4" xfId="1730"/>
    <cellStyle name="RowTitles1-Detail 2 2 2 4 2" xfId="1731"/>
    <cellStyle name="RowTitles1-Detail 2 2 2 4 2 2" xfId="1732"/>
    <cellStyle name="RowTitles1-Detail 2 2 2 4 2 2 2" xfId="1733"/>
    <cellStyle name="RowTitles1-Detail 2 2 2 4 2 3" xfId="1734"/>
    <cellStyle name="RowTitles1-Detail 2 2 2 4 2_age théoriq, nbe d'années Eur" xfId="1735"/>
    <cellStyle name="RowTitles1-Detail 2 2 2 4 3" xfId="1736"/>
    <cellStyle name="RowTitles1-Detail 2 2 2 4_age théoriq, nbe d'années Eur" xfId="1737"/>
    <cellStyle name="RowTitles1-Detail 2 2 2 5" xfId="1738"/>
    <cellStyle name="RowTitles1-Detail 2 2 2 5 2" xfId="1739"/>
    <cellStyle name="RowTitles1-Detail 2 2 2 5 2 2" xfId="1740"/>
    <cellStyle name="RowTitles1-Detail 2 2 2 5 2 2 2" xfId="1741"/>
    <cellStyle name="RowTitles1-Detail 2 2 2 5 2 3" xfId="1742"/>
    <cellStyle name="RowTitles1-Detail 2 2 2 5 2_age théoriq, nbe d'années Eur" xfId="1743"/>
    <cellStyle name="RowTitles1-Detail 2 2 2 5 3" xfId="1744"/>
    <cellStyle name="RowTitles1-Detail 2 2 2 5_age théoriq, nbe d'années Eur" xfId="1745"/>
    <cellStyle name="RowTitles1-Detail 2 2 2 6" xfId="1746"/>
    <cellStyle name="RowTitles1-Detail 2 2 2 6 2" xfId="1747"/>
    <cellStyle name="RowTitles1-Detail 2 2 2 6 2 2" xfId="1748"/>
    <cellStyle name="RowTitles1-Detail 2 2 2 6 3" xfId="1749"/>
    <cellStyle name="RowTitles1-Detail 2 2 2 6_age théoriq, nbe d'années Eur" xfId="1750"/>
    <cellStyle name="RowTitles1-Detail 2 2 2 7" xfId="1751"/>
    <cellStyle name="RowTitles1-Detail 2 2 2_age théoriq, nbe d'années Eur" xfId="1752"/>
    <cellStyle name="RowTitles1-Detail 2 2 3" xfId="1753"/>
    <cellStyle name="RowTitles1-Detail 2 2 3 2" xfId="1754"/>
    <cellStyle name="RowTitles1-Detail 2 2 3 2 2" xfId="1755"/>
    <cellStyle name="RowTitles1-Detail 2 2 3 2 2 2" xfId="1756"/>
    <cellStyle name="RowTitles1-Detail 2 2 3 2 2 2 2" xfId="1757"/>
    <cellStyle name="RowTitles1-Detail 2 2 3 2 2 3" xfId="1758"/>
    <cellStyle name="RowTitles1-Detail 2 2 3 2 2_age théoriq, nbe d'années Eur" xfId="1759"/>
    <cellStyle name="RowTitles1-Detail 2 2 3 2 3" xfId="1760"/>
    <cellStyle name="RowTitles1-Detail 2 2 3 2_age théoriq, nbe d'années Eur" xfId="1761"/>
    <cellStyle name="RowTitles1-Detail 2 2 3 3" xfId="1762"/>
    <cellStyle name="RowTitles1-Detail 2 2 3 3 2" xfId="1763"/>
    <cellStyle name="RowTitles1-Detail 2 2 3 3 2 2" xfId="1764"/>
    <cellStyle name="RowTitles1-Detail 2 2 3 3 2 2 2" xfId="1765"/>
    <cellStyle name="RowTitles1-Detail 2 2 3 3 2 3" xfId="1766"/>
    <cellStyle name="RowTitles1-Detail 2 2 3 3 2_age théoriq, nbe d'années Eur" xfId="1767"/>
    <cellStyle name="RowTitles1-Detail 2 2 3 3 3" xfId="1768"/>
    <cellStyle name="RowTitles1-Detail 2 2 3 3_age théoriq, nbe d'années Eur" xfId="1769"/>
    <cellStyle name="RowTitles1-Detail 2 2 3 4" xfId="1770"/>
    <cellStyle name="RowTitles1-Detail 2 2 3 4 2" xfId="1771"/>
    <cellStyle name="RowTitles1-Detail 2 2 3 4 2 2" xfId="1772"/>
    <cellStyle name="RowTitles1-Detail 2 2 3 4 2 2 2" xfId="1773"/>
    <cellStyle name="RowTitles1-Detail 2 2 3 4 2 3" xfId="1774"/>
    <cellStyle name="RowTitles1-Detail 2 2 3 4 2_age théoriq, nbe d'années Eur" xfId="1775"/>
    <cellStyle name="RowTitles1-Detail 2 2 3 4 3" xfId="1776"/>
    <cellStyle name="RowTitles1-Detail 2 2 3 4_age théoriq, nbe d'années Eur" xfId="1777"/>
    <cellStyle name="RowTitles1-Detail 2 2 3 5" xfId="1778"/>
    <cellStyle name="RowTitles1-Detail 2 2 3 5 2" xfId="1779"/>
    <cellStyle name="RowTitles1-Detail 2 2 3 5 2 2" xfId="1780"/>
    <cellStyle name="RowTitles1-Detail 2 2 3 5 3" xfId="1781"/>
    <cellStyle name="RowTitles1-Detail 2 2 3 5_age théoriq, nbe d'années Eur" xfId="1782"/>
    <cellStyle name="RowTitles1-Detail 2 2 3 6" xfId="1783"/>
    <cellStyle name="RowTitles1-Detail 2 2 3_age théoriq, nbe d'années Eur" xfId="1784"/>
    <cellStyle name="RowTitles1-Detail 2 2 4" xfId="1785"/>
    <cellStyle name="RowTitles1-Detail 2 2 4 2" xfId="1786"/>
    <cellStyle name="RowTitles1-Detail 2 2 4 2 2" xfId="1787"/>
    <cellStyle name="RowTitles1-Detail 2 2 4 2 2 2" xfId="1788"/>
    <cellStyle name="RowTitles1-Detail 2 2 4 2 3" xfId="1789"/>
    <cellStyle name="RowTitles1-Detail 2 2 4 2_age théoriq, nbe d'années Eur" xfId="1790"/>
    <cellStyle name="RowTitles1-Detail 2 2 4 3" xfId="1791"/>
    <cellStyle name="RowTitles1-Detail 2 2 4_age théoriq, nbe d'années Eur" xfId="1792"/>
    <cellStyle name="RowTitles1-Detail 2 2 5" xfId="1793"/>
    <cellStyle name="RowTitles1-Detail 2 2 5 2" xfId="1794"/>
    <cellStyle name="RowTitles1-Detail 2 2 5 2 2" xfId="1795"/>
    <cellStyle name="RowTitles1-Detail 2 2 5 2 2 2" xfId="1796"/>
    <cellStyle name="RowTitles1-Detail 2 2 5 2 3" xfId="1797"/>
    <cellStyle name="RowTitles1-Detail 2 2 5 2_age théoriq, nbe d'années Eur" xfId="1798"/>
    <cellStyle name="RowTitles1-Detail 2 2 5 3" xfId="1799"/>
    <cellStyle name="RowTitles1-Detail 2 2 5_age théoriq, nbe d'années Eur" xfId="1800"/>
    <cellStyle name="RowTitles1-Detail 2 2 6" xfId="1801"/>
    <cellStyle name="RowTitles1-Detail 2 2 6 2" xfId="1802"/>
    <cellStyle name="RowTitles1-Detail 2 2 6 2 2" xfId="1803"/>
    <cellStyle name="RowTitles1-Detail 2 2 6 2 2 2" xfId="1804"/>
    <cellStyle name="RowTitles1-Detail 2 2 6 2 3" xfId="1805"/>
    <cellStyle name="RowTitles1-Detail 2 2 6 2_age théoriq, nbe d'années Eur" xfId="1806"/>
    <cellStyle name="RowTitles1-Detail 2 2 6 3" xfId="1807"/>
    <cellStyle name="RowTitles1-Detail 2 2 6_age théoriq, nbe d'années Eur" xfId="1808"/>
    <cellStyle name="RowTitles1-Detail 2 2 7" xfId="1809"/>
    <cellStyle name="RowTitles1-Detail 2 2 7 2" xfId="1810"/>
    <cellStyle name="RowTitles1-Detail 2 2 7 2 2" xfId="1811"/>
    <cellStyle name="RowTitles1-Detail 2 2 7 3" xfId="1812"/>
    <cellStyle name="RowTitles1-Detail 2 2 7_age théoriq, nbe d'années Eur" xfId="1813"/>
    <cellStyle name="RowTitles1-Detail 2 2 8" xfId="1814"/>
    <cellStyle name="RowTitles1-Detail 2 2_age théoriq, nbe d'années Eur" xfId="1815"/>
    <cellStyle name="RowTitles1-Detail 2 3" xfId="1816"/>
    <cellStyle name="RowTitles1-Detail 2 3 2" xfId="1817"/>
    <cellStyle name="RowTitles1-Detail 2 3 2 2" xfId="1818"/>
    <cellStyle name="RowTitles1-Detail 2 3 2 2 2" xfId="1819"/>
    <cellStyle name="RowTitles1-Detail 2 3 2 2 2 2" xfId="1820"/>
    <cellStyle name="RowTitles1-Detail 2 3 2 2 2 2 2" xfId="1821"/>
    <cellStyle name="RowTitles1-Detail 2 3 2 2 2 2 2 2" xfId="1822"/>
    <cellStyle name="RowTitles1-Detail 2 3 2 2 2 2 3" xfId="1823"/>
    <cellStyle name="RowTitles1-Detail 2 3 2 2 2 2_age théoriq, nbe d'années Eur" xfId="1824"/>
    <cellStyle name="RowTitles1-Detail 2 3 2 2 2 3" xfId="1825"/>
    <cellStyle name="RowTitles1-Detail 2 3 2 2 2_age théoriq, nbe d'années Eur" xfId="1826"/>
    <cellStyle name="RowTitles1-Detail 2 3 2 2 3" xfId="1827"/>
    <cellStyle name="RowTitles1-Detail 2 3 2 2 3 2" xfId="1828"/>
    <cellStyle name="RowTitles1-Detail 2 3 2 2 3 2 2" xfId="1829"/>
    <cellStyle name="RowTitles1-Detail 2 3 2 2 3 2 2 2" xfId="1830"/>
    <cellStyle name="RowTitles1-Detail 2 3 2 2 3 2 3" xfId="1831"/>
    <cellStyle name="RowTitles1-Detail 2 3 2 2 3 2_age théoriq, nbe d'années Eur" xfId="1832"/>
    <cellStyle name="RowTitles1-Detail 2 3 2 2 3 3" xfId="1833"/>
    <cellStyle name="RowTitles1-Detail 2 3 2 2 3_age théoriq, nbe d'années Eur" xfId="1834"/>
    <cellStyle name="RowTitles1-Detail 2 3 2 2 4" xfId="1835"/>
    <cellStyle name="RowTitles1-Detail 2 3 2 2 4 2" xfId="1836"/>
    <cellStyle name="RowTitles1-Detail 2 3 2 2 4 2 2" xfId="1837"/>
    <cellStyle name="RowTitles1-Detail 2 3 2 2 4 2 2 2" xfId="1838"/>
    <cellStyle name="RowTitles1-Detail 2 3 2 2 4 2 3" xfId="1839"/>
    <cellStyle name="RowTitles1-Detail 2 3 2 2 4 2_age théoriq, nbe d'années Eur" xfId="1840"/>
    <cellStyle name="RowTitles1-Detail 2 3 2 2 4 3" xfId="1841"/>
    <cellStyle name="RowTitles1-Detail 2 3 2 2 4_age théoriq, nbe d'années Eur" xfId="1842"/>
    <cellStyle name="RowTitles1-Detail 2 3 2 2 5" xfId="1843"/>
    <cellStyle name="RowTitles1-Detail 2 3 2 2 5 2" xfId="1844"/>
    <cellStyle name="RowTitles1-Detail 2 3 2 2 5 2 2" xfId="1845"/>
    <cellStyle name="RowTitles1-Detail 2 3 2 2 5 3" xfId="1846"/>
    <cellStyle name="RowTitles1-Detail 2 3 2 2 5_age théoriq, nbe d'années Eur" xfId="1847"/>
    <cellStyle name="RowTitles1-Detail 2 3 2 2 6" xfId="1848"/>
    <cellStyle name="RowTitles1-Detail 2 3 2 2_age théoriq, nbe d'années Eur" xfId="1849"/>
    <cellStyle name="RowTitles1-Detail 2 3 2 3" xfId="1850"/>
    <cellStyle name="RowTitles1-Detail 2 3 2 3 2" xfId="1851"/>
    <cellStyle name="RowTitles1-Detail 2 3 2 3 2 2" xfId="1852"/>
    <cellStyle name="RowTitles1-Detail 2 3 2 3 2 2 2" xfId="1853"/>
    <cellStyle name="RowTitles1-Detail 2 3 2 3 2 3" xfId="1854"/>
    <cellStyle name="RowTitles1-Detail 2 3 2 3 2_age théoriq, nbe d'années Eur" xfId="1855"/>
    <cellStyle name="RowTitles1-Detail 2 3 2 3 3" xfId="1856"/>
    <cellStyle name="RowTitles1-Detail 2 3 2 3_age théoriq, nbe d'années Eur" xfId="1857"/>
    <cellStyle name="RowTitles1-Detail 2 3 2 4" xfId="1858"/>
    <cellStyle name="RowTitles1-Detail 2 3 2 4 2" xfId="1859"/>
    <cellStyle name="RowTitles1-Detail 2 3 2 4 2 2" xfId="1860"/>
    <cellStyle name="RowTitles1-Detail 2 3 2 4 2 2 2" xfId="1861"/>
    <cellStyle name="RowTitles1-Detail 2 3 2 4 2 3" xfId="1862"/>
    <cellStyle name="RowTitles1-Detail 2 3 2 4 2_age théoriq, nbe d'années Eur" xfId="1863"/>
    <cellStyle name="RowTitles1-Detail 2 3 2 4 3" xfId="1864"/>
    <cellStyle name="RowTitles1-Detail 2 3 2 4_age théoriq, nbe d'années Eur" xfId="1865"/>
    <cellStyle name="RowTitles1-Detail 2 3 2 5" xfId="1866"/>
    <cellStyle name="RowTitles1-Detail 2 3 2 5 2" xfId="1867"/>
    <cellStyle name="RowTitles1-Detail 2 3 2 5 2 2" xfId="1868"/>
    <cellStyle name="RowTitles1-Detail 2 3 2 5 2 2 2" xfId="1869"/>
    <cellStyle name="RowTitles1-Detail 2 3 2 5 2 3" xfId="1870"/>
    <cellStyle name="RowTitles1-Detail 2 3 2 5 2_age théoriq, nbe d'années Eur" xfId="1871"/>
    <cellStyle name="RowTitles1-Detail 2 3 2 5 3" xfId="1872"/>
    <cellStyle name="RowTitles1-Detail 2 3 2 5_age théoriq, nbe d'années Eur" xfId="1873"/>
    <cellStyle name="RowTitles1-Detail 2 3 2 6" xfId="1874"/>
    <cellStyle name="RowTitles1-Detail 2 3 2 6 2" xfId="1875"/>
    <cellStyle name="RowTitles1-Detail 2 3 2 6 2 2" xfId="1876"/>
    <cellStyle name="RowTitles1-Detail 2 3 2 6 3" xfId="1877"/>
    <cellStyle name="RowTitles1-Detail 2 3 2 6_age théoriq, nbe d'années Eur" xfId="1878"/>
    <cellStyle name="RowTitles1-Detail 2 3 2 7" xfId="1879"/>
    <cellStyle name="RowTitles1-Detail 2 3 2_age théoriq, nbe d'années Eur" xfId="1880"/>
    <cellStyle name="RowTitles1-Detail 2 3 3" xfId="1881"/>
    <cellStyle name="RowTitles1-Detail 2 3 3 2" xfId="1882"/>
    <cellStyle name="RowTitles1-Detail 2 3 3 2 2" xfId="1883"/>
    <cellStyle name="RowTitles1-Detail 2 3 3 2 2 2" xfId="1884"/>
    <cellStyle name="RowTitles1-Detail 2 3 3 2 2 2 2" xfId="1885"/>
    <cellStyle name="RowTitles1-Detail 2 3 3 2 2 3" xfId="1886"/>
    <cellStyle name="RowTitles1-Detail 2 3 3 2 2_age théoriq, nbe d'années Eur" xfId="1887"/>
    <cellStyle name="RowTitles1-Detail 2 3 3 2 3" xfId="1888"/>
    <cellStyle name="RowTitles1-Detail 2 3 3 2_age théoriq, nbe d'années Eur" xfId="1889"/>
    <cellStyle name="RowTitles1-Detail 2 3 3 3" xfId="1890"/>
    <cellStyle name="RowTitles1-Detail 2 3 3 3 2" xfId="1891"/>
    <cellStyle name="RowTitles1-Detail 2 3 3 3 2 2" xfId="1892"/>
    <cellStyle name="RowTitles1-Detail 2 3 3 3 2 2 2" xfId="1893"/>
    <cellStyle name="RowTitles1-Detail 2 3 3 3 2 3" xfId="1894"/>
    <cellStyle name="RowTitles1-Detail 2 3 3 3 2_age théoriq, nbe d'années Eur" xfId="1895"/>
    <cellStyle name="RowTitles1-Detail 2 3 3 3 3" xfId="1896"/>
    <cellStyle name="RowTitles1-Detail 2 3 3 3_age théoriq, nbe d'années Eur" xfId="1897"/>
    <cellStyle name="RowTitles1-Detail 2 3 3 4" xfId="1898"/>
    <cellStyle name="RowTitles1-Detail 2 3 3 4 2" xfId="1899"/>
    <cellStyle name="RowTitles1-Detail 2 3 3 4 2 2" xfId="1900"/>
    <cellStyle name="RowTitles1-Detail 2 3 3 4 2 2 2" xfId="1901"/>
    <cellStyle name="RowTitles1-Detail 2 3 3 4 2 3" xfId="1902"/>
    <cellStyle name="RowTitles1-Detail 2 3 3 4 2_age théoriq, nbe d'années Eur" xfId="1903"/>
    <cellStyle name="RowTitles1-Detail 2 3 3 4 3" xfId="1904"/>
    <cellStyle name="RowTitles1-Detail 2 3 3 4_age théoriq, nbe d'années Eur" xfId="1905"/>
    <cellStyle name="RowTitles1-Detail 2 3 3 5" xfId="1906"/>
    <cellStyle name="RowTitles1-Detail 2 3 3 5 2" xfId="1907"/>
    <cellStyle name="RowTitles1-Detail 2 3 3 5 2 2" xfId="1908"/>
    <cellStyle name="RowTitles1-Detail 2 3 3 5 3" xfId="1909"/>
    <cellStyle name="RowTitles1-Detail 2 3 3 5_age théoriq, nbe d'années Eur" xfId="1910"/>
    <cellStyle name="RowTitles1-Detail 2 3 3 6" xfId="1911"/>
    <cellStyle name="RowTitles1-Detail 2 3 3_age théoriq, nbe d'années Eur" xfId="1912"/>
    <cellStyle name="RowTitles1-Detail 2 3 4" xfId="1913"/>
    <cellStyle name="RowTitles1-Detail 2 3 4 2" xfId="1914"/>
    <cellStyle name="RowTitles1-Detail 2 3 4 2 2" xfId="1915"/>
    <cellStyle name="RowTitles1-Detail 2 3 4 2 2 2" xfId="1916"/>
    <cellStyle name="RowTitles1-Detail 2 3 4 2 3" xfId="1917"/>
    <cellStyle name="RowTitles1-Detail 2 3 4 2_age théoriq, nbe d'années Eur" xfId="1918"/>
    <cellStyle name="RowTitles1-Detail 2 3 4 3" xfId="1919"/>
    <cellStyle name="RowTitles1-Detail 2 3 4_age théoriq, nbe d'années Eur" xfId="1920"/>
    <cellStyle name="RowTitles1-Detail 2 3 5" xfId="1921"/>
    <cellStyle name="RowTitles1-Detail 2 3 5 2" xfId="1922"/>
    <cellStyle name="RowTitles1-Detail 2 3 5 2 2" xfId="1923"/>
    <cellStyle name="RowTitles1-Detail 2 3 5 2 2 2" xfId="1924"/>
    <cellStyle name="RowTitles1-Detail 2 3 5 2 3" xfId="1925"/>
    <cellStyle name="RowTitles1-Detail 2 3 5 2_age théoriq, nbe d'années Eur" xfId="1926"/>
    <cellStyle name="RowTitles1-Detail 2 3 5 3" xfId="1927"/>
    <cellStyle name="RowTitles1-Detail 2 3 5_age théoriq, nbe d'années Eur" xfId="1928"/>
    <cellStyle name="RowTitles1-Detail 2 3 6" xfId="1929"/>
    <cellStyle name="RowTitles1-Detail 2 3 6 2" xfId="1930"/>
    <cellStyle name="RowTitles1-Detail 2 3 6 2 2" xfId="1931"/>
    <cellStyle name="RowTitles1-Detail 2 3 6 2 2 2" xfId="1932"/>
    <cellStyle name="RowTitles1-Detail 2 3 6 2 3" xfId="1933"/>
    <cellStyle name="RowTitles1-Detail 2 3 6 2_age théoriq, nbe d'années Eur" xfId="1934"/>
    <cellStyle name="RowTitles1-Detail 2 3 6 3" xfId="1935"/>
    <cellStyle name="RowTitles1-Detail 2 3 6_age théoriq, nbe d'années Eur" xfId="1936"/>
    <cellStyle name="RowTitles1-Detail 2 3 7" xfId="1937"/>
    <cellStyle name="RowTitles1-Detail 2 3 7 2" xfId="1938"/>
    <cellStyle name="RowTitles1-Detail 2 3 7 2 2" xfId="1939"/>
    <cellStyle name="RowTitles1-Detail 2 3 7 3" xfId="1940"/>
    <cellStyle name="RowTitles1-Detail 2 3 7_age théoriq, nbe d'années Eur" xfId="1941"/>
    <cellStyle name="RowTitles1-Detail 2 3 8" xfId="1942"/>
    <cellStyle name="RowTitles1-Detail 2 3_age théoriq, nbe d'années Eur" xfId="1943"/>
    <cellStyle name="RowTitles1-Detail 2 4" xfId="1944"/>
    <cellStyle name="RowTitles1-Detail 2 4 2" xfId="1945"/>
    <cellStyle name="RowTitles1-Detail 2 4 2 2" xfId="1946"/>
    <cellStyle name="RowTitles1-Detail 2 4 2 2 2" xfId="1947"/>
    <cellStyle name="RowTitles1-Detail 2 4 2 2 2 2" xfId="1948"/>
    <cellStyle name="RowTitles1-Detail 2 4 2 2 3" xfId="1949"/>
    <cellStyle name="RowTitles1-Detail 2 4 2 2_age théoriq, nbe d'années Eur" xfId="1950"/>
    <cellStyle name="RowTitles1-Detail 2 4 2 3" xfId="1951"/>
    <cellStyle name="RowTitles1-Detail 2 4 2_age théoriq, nbe d'années Eur" xfId="1952"/>
    <cellStyle name="RowTitles1-Detail 2 4 3" xfId="1953"/>
    <cellStyle name="RowTitles1-Detail 2 4 3 2" xfId="1954"/>
    <cellStyle name="RowTitles1-Detail 2 4 3 2 2" xfId="1955"/>
    <cellStyle name="RowTitles1-Detail 2 4 3 2 2 2" xfId="1956"/>
    <cellStyle name="RowTitles1-Detail 2 4 3 2 3" xfId="1957"/>
    <cellStyle name="RowTitles1-Detail 2 4 3 2_age théoriq, nbe d'années Eur" xfId="1958"/>
    <cellStyle name="RowTitles1-Detail 2 4 3 3" xfId="1959"/>
    <cellStyle name="RowTitles1-Detail 2 4 3_age théoriq, nbe d'années Eur" xfId="1960"/>
    <cellStyle name="RowTitles1-Detail 2 4 4" xfId="1961"/>
    <cellStyle name="RowTitles1-Detail 2 4 4 2" xfId="1962"/>
    <cellStyle name="RowTitles1-Detail 2 4 4 2 2" xfId="1963"/>
    <cellStyle name="RowTitles1-Detail 2 4 4 2 2 2" xfId="1964"/>
    <cellStyle name="RowTitles1-Detail 2 4 4 2 3" xfId="1965"/>
    <cellStyle name="RowTitles1-Detail 2 4 4 2_age théoriq, nbe d'années Eur" xfId="1966"/>
    <cellStyle name="RowTitles1-Detail 2 4 4 3" xfId="1967"/>
    <cellStyle name="RowTitles1-Detail 2 4 4_age théoriq, nbe d'années Eur" xfId="1968"/>
    <cellStyle name="RowTitles1-Detail 2 4 5" xfId="1969"/>
    <cellStyle name="RowTitles1-Detail 2 4 5 2" xfId="1970"/>
    <cellStyle name="RowTitles1-Detail 2 4 5 2 2" xfId="1971"/>
    <cellStyle name="RowTitles1-Detail 2 4 5 3" xfId="1972"/>
    <cellStyle name="RowTitles1-Detail 2 4 5_age théoriq, nbe d'années Eur" xfId="1973"/>
    <cellStyle name="RowTitles1-Detail 2 4 6" xfId="1974"/>
    <cellStyle name="RowTitles1-Detail 2 4_age théoriq, nbe d'années Eur" xfId="1975"/>
    <cellStyle name="RowTitles1-Detail 2 5" xfId="1976"/>
    <cellStyle name="RowTitles1-Detail 2 5 2" xfId="1977"/>
    <cellStyle name="RowTitles1-Detail 2 5 2 2" xfId="1978"/>
    <cellStyle name="RowTitles1-Detail 2 5 2 2 2" xfId="1979"/>
    <cellStyle name="RowTitles1-Detail 2 5 2 3" xfId="1980"/>
    <cellStyle name="RowTitles1-Detail 2 5 2_age théoriq, nbe d'années Eur" xfId="1981"/>
    <cellStyle name="RowTitles1-Detail 2 5 3" xfId="1982"/>
    <cellStyle name="RowTitles1-Detail 2 5_age théoriq, nbe d'années Eur" xfId="1983"/>
    <cellStyle name="RowTitles1-Detail 2 6" xfId="1984"/>
    <cellStyle name="RowTitles1-Detail 2 6 2" xfId="1985"/>
    <cellStyle name="RowTitles1-Detail 2 6 2 2" xfId="1986"/>
    <cellStyle name="RowTitles1-Detail 2 6 2 2 2" xfId="1987"/>
    <cellStyle name="RowTitles1-Detail 2 6 2 3" xfId="1988"/>
    <cellStyle name="RowTitles1-Detail 2 6 2_age théoriq, nbe d'années Eur" xfId="1989"/>
    <cellStyle name="RowTitles1-Detail 2 6 3" xfId="1990"/>
    <cellStyle name="RowTitles1-Detail 2 6_age théoriq, nbe d'années Eur" xfId="1991"/>
    <cellStyle name="RowTitles1-Detail 2 7" xfId="1992"/>
    <cellStyle name="RowTitles1-Detail 2 7 2" xfId="1993"/>
    <cellStyle name="RowTitles1-Detail 2 7 2 2" xfId="1994"/>
    <cellStyle name="RowTitles1-Detail 2 7 2 2 2" xfId="1995"/>
    <cellStyle name="RowTitles1-Detail 2 7 2 3" xfId="1996"/>
    <cellStyle name="RowTitles1-Detail 2 7 2_age théoriq, nbe d'années Eur" xfId="1997"/>
    <cellStyle name="RowTitles1-Detail 2 7 3" xfId="1998"/>
    <cellStyle name="RowTitles1-Detail 2 7_age théoriq, nbe d'années Eur" xfId="1999"/>
    <cellStyle name="RowTitles1-Detail 2 8" xfId="2000"/>
    <cellStyle name="RowTitles1-Detail 2 8 2" xfId="2001"/>
    <cellStyle name="RowTitles1-Detail 2 8 2 2" xfId="2002"/>
    <cellStyle name="RowTitles1-Detail 2 8 3" xfId="2003"/>
    <cellStyle name="RowTitles1-Detail 2 8_age théoriq, nbe d'années Eur" xfId="2004"/>
    <cellStyle name="RowTitles1-Detail 2 9" xfId="2005"/>
    <cellStyle name="RowTitles1-Detail 2_age théoriq, nbe d'années Eur" xfId="2006"/>
    <cellStyle name="RowTitles1-Detail 3" xfId="2007"/>
    <cellStyle name="RowTitles1-Detail 3 2" xfId="2008"/>
    <cellStyle name="RowTitles1-Detail 3 2 2" xfId="2009"/>
    <cellStyle name="RowTitles1-Detail 3 2 2 2" xfId="2010"/>
    <cellStyle name="RowTitles1-Detail 3 2 2 2 2" xfId="2011"/>
    <cellStyle name="RowTitles1-Detail 3 2 2 2 2 2" xfId="2012"/>
    <cellStyle name="RowTitles1-Detail 3 2 2 2 2 2 2" xfId="2013"/>
    <cellStyle name="RowTitles1-Detail 3 2 2 2 2 3" xfId="2014"/>
    <cellStyle name="RowTitles1-Detail 3 2 2 2 2_age théoriq, nbe d'années Eur" xfId="2015"/>
    <cellStyle name="RowTitles1-Detail 3 2 2 2 3" xfId="2016"/>
    <cellStyle name="RowTitles1-Detail 3 2 2 2_age théoriq, nbe d'années Eur" xfId="2017"/>
    <cellStyle name="RowTitles1-Detail 3 2 2 3" xfId="2018"/>
    <cellStyle name="RowTitles1-Detail 3 2 2 3 2" xfId="2019"/>
    <cellStyle name="RowTitles1-Detail 3 2 2 3 2 2" xfId="2020"/>
    <cellStyle name="RowTitles1-Detail 3 2 2 3 2 2 2" xfId="2021"/>
    <cellStyle name="RowTitles1-Detail 3 2 2 3 2 3" xfId="2022"/>
    <cellStyle name="RowTitles1-Detail 3 2 2 3 2_age théoriq, nbe d'années Eur" xfId="2023"/>
    <cellStyle name="RowTitles1-Detail 3 2 2 3 3" xfId="2024"/>
    <cellStyle name="RowTitles1-Detail 3 2 2 3_age théoriq, nbe d'années Eur" xfId="2025"/>
    <cellStyle name="RowTitles1-Detail 3 2 2 4" xfId="2026"/>
    <cellStyle name="RowTitles1-Detail 3 2 2 4 2" xfId="2027"/>
    <cellStyle name="RowTitles1-Detail 3 2 2 4 2 2" xfId="2028"/>
    <cellStyle name="RowTitles1-Detail 3 2 2 4 2 2 2" xfId="2029"/>
    <cellStyle name="RowTitles1-Detail 3 2 2 4 2 3" xfId="2030"/>
    <cellStyle name="RowTitles1-Detail 3 2 2 4 2_age théoriq, nbe d'années Eur" xfId="2031"/>
    <cellStyle name="RowTitles1-Detail 3 2 2 4 3" xfId="2032"/>
    <cellStyle name="RowTitles1-Detail 3 2 2 4_age théoriq, nbe d'années Eur" xfId="2033"/>
    <cellStyle name="RowTitles1-Detail 3 2 2 5" xfId="2034"/>
    <cellStyle name="RowTitles1-Detail 3 2 2 5 2" xfId="2035"/>
    <cellStyle name="RowTitles1-Detail 3 2 2 5 2 2" xfId="2036"/>
    <cellStyle name="RowTitles1-Detail 3 2 2 5 3" xfId="2037"/>
    <cellStyle name="RowTitles1-Detail 3 2 2 5_age théoriq, nbe d'années Eur" xfId="2038"/>
    <cellStyle name="RowTitles1-Detail 3 2 2 6" xfId="2039"/>
    <cellStyle name="RowTitles1-Detail 3 2 2_age théoriq, nbe d'années Eur" xfId="2040"/>
    <cellStyle name="RowTitles1-Detail 3 2 3" xfId="2041"/>
    <cellStyle name="RowTitles1-Detail 3 2 3 2" xfId="2042"/>
    <cellStyle name="RowTitles1-Detail 3 2 3 2 2" xfId="2043"/>
    <cellStyle name="RowTitles1-Detail 3 2 3 2 2 2" xfId="2044"/>
    <cellStyle name="RowTitles1-Detail 3 2 3 2 3" xfId="2045"/>
    <cellStyle name="RowTitles1-Detail 3 2 3 2_age théoriq, nbe d'années Eur" xfId="2046"/>
    <cellStyle name="RowTitles1-Detail 3 2 3 3" xfId="2047"/>
    <cellStyle name="RowTitles1-Detail 3 2 3_age théoriq, nbe d'années Eur" xfId="2048"/>
    <cellStyle name="RowTitles1-Detail 3 2 4" xfId="2049"/>
    <cellStyle name="RowTitles1-Detail 3 2 4 2" xfId="2050"/>
    <cellStyle name="RowTitles1-Detail 3 2 4 2 2" xfId="2051"/>
    <cellStyle name="RowTitles1-Detail 3 2 4 2 2 2" xfId="2052"/>
    <cellStyle name="RowTitles1-Detail 3 2 4 2 3" xfId="2053"/>
    <cellStyle name="RowTitles1-Detail 3 2 4 2_age théoriq, nbe d'années Eur" xfId="2054"/>
    <cellStyle name="RowTitles1-Detail 3 2 4 3" xfId="2055"/>
    <cellStyle name="RowTitles1-Detail 3 2 4_age théoriq, nbe d'années Eur" xfId="2056"/>
    <cellStyle name="RowTitles1-Detail 3 2 5" xfId="2057"/>
    <cellStyle name="RowTitles1-Detail 3 2 5 2" xfId="2058"/>
    <cellStyle name="RowTitles1-Detail 3 2 5 2 2" xfId="2059"/>
    <cellStyle name="RowTitles1-Detail 3 2 5 2 2 2" xfId="2060"/>
    <cellStyle name="RowTitles1-Detail 3 2 5 2 3" xfId="2061"/>
    <cellStyle name="RowTitles1-Detail 3 2 5 2_age théoriq, nbe d'années Eur" xfId="2062"/>
    <cellStyle name="RowTitles1-Detail 3 2 5 3" xfId="2063"/>
    <cellStyle name="RowTitles1-Detail 3 2 5_age théoriq, nbe d'années Eur" xfId="2064"/>
    <cellStyle name="RowTitles1-Detail 3 2 6" xfId="2065"/>
    <cellStyle name="RowTitles1-Detail 3 2 6 2" xfId="2066"/>
    <cellStyle name="RowTitles1-Detail 3 2 6 2 2" xfId="2067"/>
    <cellStyle name="RowTitles1-Detail 3 2 6 3" xfId="2068"/>
    <cellStyle name="RowTitles1-Detail 3 2 6_age théoriq, nbe d'années Eur" xfId="2069"/>
    <cellStyle name="RowTitles1-Detail 3 2 7" xfId="2070"/>
    <cellStyle name="RowTitles1-Detail 3 2_age théoriq, nbe d'années Eur" xfId="2071"/>
    <cellStyle name="RowTitles1-Detail 3 3" xfId="2072"/>
    <cellStyle name="RowTitles1-Detail 3 3 2" xfId="2073"/>
    <cellStyle name="RowTitles1-Detail 3 3 2 2" xfId="2074"/>
    <cellStyle name="RowTitles1-Detail 3 3 2 2 2" xfId="2075"/>
    <cellStyle name="RowTitles1-Detail 3 3 2 2 2 2" xfId="2076"/>
    <cellStyle name="RowTitles1-Detail 3 3 2 2 3" xfId="2077"/>
    <cellStyle name="RowTitles1-Detail 3 3 2 2_age théoriq, nbe d'années Eur" xfId="2078"/>
    <cellStyle name="RowTitles1-Detail 3 3 2 3" xfId="2079"/>
    <cellStyle name="RowTitles1-Detail 3 3 2_age théoriq, nbe d'années Eur" xfId="2080"/>
    <cellStyle name="RowTitles1-Detail 3 3 3" xfId="2081"/>
    <cellStyle name="RowTitles1-Detail 3 3 3 2" xfId="2082"/>
    <cellStyle name="RowTitles1-Detail 3 3 3 2 2" xfId="2083"/>
    <cellStyle name="RowTitles1-Detail 3 3 3 2 2 2" xfId="2084"/>
    <cellStyle name="RowTitles1-Detail 3 3 3 2 3" xfId="2085"/>
    <cellStyle name="RowTitles1-Detail 3 3 3 2_age théoriq, nbe d'années Eur" xfId="2086"/>
    <cellStyle name="RowTitles1-Detail 3 3 3 3" xfId="2087"/>
    <cellStyle name="RowTitles1-Detail 3 3 3_age théoriq, nbe d'années Eur" xfId="2088"/>
    <cellStyle name="RowTitles1-Detail 3 3 4" xfId="2089"/>
    <cellStyle name="RowTitles1-Detail 3 3 4 2" xfId="2090"/>
    <cellStyle name="RowTitles1-Detail 3 3 4 2 2" xfId="2091"/>
    <cellStyle name="RowTitles1-Detail 3 3 4 2 2 2" xfId="2092"/>
    <cellStyle name="RowTitles1-Detail 3 3 4 2 3" xfId="2093"/>
    <cellStyle name="RowTitles1-Detail 3 3 4 2_age théoriq, nbe d'années Eur" xfId="2094"/>
    <cellStyle name="RowTitles1-Detail 3 3 4 3" xfId="2095"/>
    <cellStyle name="RowTitles1-Detail 3 3 4_age théoriq, nbe d'années Eur" xfId="2096"/>
    <cellStyle name="RowTitles1-Detail 3 3 5" xfId="2097"/>
    <cellStyle name="RowTitles1-Detail 3 3 5 2" xfId="2098"/>
    <cellStyle name="RowTitles1-Detail 3 3 5 2 2" xfId="2099"/>
    <cellStyle name="RowTitles1-Detail 3 3 5 3" xfId="2100"/>
    <cellStyle name="RowTitles1-Detail 3 3 5_age théoriq, nbe d'années Eur" xfId="2101"/>
    <cellStyle name="RowTitles1-Detail 3 3 6" xfId="2102"/>
    <cellStyle name="RowTitles1-Detail 3 3_age théoriq, nbe d'années Eur" xfId="2103"/>
    <cellStyle name="RowTitles1-Detail 3 4" xfId="2104"/>
    <cellStyle name="RowTitles1-Detail 3 4 2" xfId="2105"/>
    <cellStyle name="RowTitles1-Detail 3 4 2 2" xfId="2106"/>
    <cellStyle name="RowTitles1-Detail 3 4 2 2 2" xfId="2107"/>
    <cellStyle name="RowTitles1-Detail 3 4 2 3" xfId="2108"/>
    <cellStyle name="RowTitles1-Detail 3 4 2_age théoriq, nbe d'années Eur" xfId="2109"/>
    <cellStyle name="RowTitles1-Detail 3 4 3" xfId="2110"/>
    <cellStyle name="RowTitles1-Detail 3 4_age théoriq, nbe d'années Eur" xfId="2111"/>
    <cellStyle name="RowTitles1-Detail 3 5" xfId="2112"/>
    <cellStyle name="RowTitles1-Detail 3 5 2" xfId="2113"/>
    <cellStyle name="RowTitles1-Detail 3 5 2 2" xfId="2114"/>
    <cellStyle name="RowTitles1-Detail 3 5 2 2 2" xfId="2115"/>
    <cellStyle name="RowTitles1-Detail 3 5 2 3" xfId="2116"/>
    <cellStyle name="RowTitles1-Detail 3 5 2_age théoriq, nbe d'années Eur" xfId="2117"/>
    <cellStyle name="RowTitles1-Detail 3 5 3" xfId="2118"/>
    <cellStyle name="RowTitles1-Detail 3 5_age théoriq, nbe d'années Eur" xfId="2119"/>
    <cellStyle name="RowTitles1-Detail 3 6" xfId="2120"/>
    <cellStyle name="RowTitles1-Detail 3 6 2" xfId="2121"/>
    <cellStyle name="RowTitles1-Detail 3 6 2 2" xfId="2122"/>
    <cellStyle name="RowTitles1-Detail 3 6 2 2 2" xfId="2123"/>
    <cellStyle name="RowTitles1-Detail 3 6 2 3" xfId="2124"/>
    <cellStyle name="RowTitles1-Detail 3 6 2_age théoriq, nbe d'années Eur" xfId="2125"/>
    <cellStyle name="RowTitles1-Detail 3 6 3" xfId="2126"/>
    <cellStyle name="RowTitles1-Detail 3 6_age théoriq, nbe d'années Eur" xfId="2127"/>
    <cellStyle name="RowTitles1-Detail 3 7" xfId="2128"/>
    <cellStyle name="RowTitles1-Detail 3 7 2" xfId="2129"/>
    <cellStyle name="RowTitles1-Detail 3 7 2 2" xfId="2130"/>
    <cellStyle name="RowTitles1-Detail 3 7 3" xfId="2131"/>
    <cellStyle name="RowTitles1-Detail 3 7_age théoriq, nbe d'années Eur" xfId="2132"/>
    <cellStyle name="RowTitles1-Detail 3 8" xfId="2133"/>
    <cellStyle name="RowTitles1-Detail 3_age théoriq, nbe d'années Eur" xfId="2134"/>
    <cellStyle name="RowTitles1-Detail 4" xfId="2135"/>
    <cellStyle name="RowTitles1-Detail 4 2" xfId="2136"/>
    <cellStyle name="RowTitles1-Detail 4 2 2" xfId="2137"/>
    <cellStyle name="RowTitles1-Detail 4 2 2 2" xfId="2138"/>
    <cellStyle name="RowTitles1-Detail 4 2 2 2 2" xfId="2139"/>
    <cellStyle name="RowTitles1-Detail 4 2 2 2 2 2" xfId="2140"/>
    <cellStyle name="RowTitles1-Detail 4 2 2 2 2 2 2" xfId="2141"/>
    <cellStyle name="RowTitles1-Detail 4 2 2 2 2 3" xfId="2142"/>
    <cellStyle name="RowTitles1-Detail 4 2 2 2 2_age théoriq, nbe d'années Eur" xfId="2143"/>
    <cellStyle name="RowTitles1-Detail 4 2 2 2 3" xfId="2144"/>
    <cellStyle name="RowTitles1-Detail 4 2 2 2_age théoriq, nbe d'années Eur" xfId="2145"/>
    <cellStyle name="RowTitles1-Detail 4 2 2 3" xfId="2146"/>
    <cellStyle name="RowTitles1-Detail 4 2 2 3 2" xfId="2147"/>
    <cellStyle name="RowTitles1-Detail 4 2 2 3 2 2" xfId="2148"/>
    <cellStyle name="RowTitles1-Detail 4 2 2 3 2 2 2" xfId="2149"/>
    <cellStyle name="RowTitles1-Detail 4 2 2 3 2 3" xfId="2150"/>
    <cellStyle name="RowTitles1-Detail 4 2 2 3 2_age théoriq, nbe d'années Eur" xfId="2151"/>
    <cellStyle name="RowTitles1-Detail 4 2 2 3 3" xfId="2152"/>
    <cellStyle name="RowTitles1-Detail 4 2 2 3_age théoriq, nbe d'années Eur" xfId="2153"/>
    <cellStyle name="RowTitles1-Detail 4 2 2 4" xfId="2154"/>
    <cellStyle name="RowTitles1-Detail 4 2 2 4 2" xfId="2155"/>
    <cellStyle name="RowTitles1-Detail 4 2 2 4 2 2" xfId="2156"/>
    <cellStyle name="RowTitles1-Detail 4 2 2 4 2 2 2" xfId="2157"/>
    <cellStyle name="RowTitles1-Detail 4 2 2 4 2 3" xfId="2158"/>
    <cellStyle name="RowTitles1-Detail 4 2 2 4 2_age théoriq, nbe d'années Eur" xfId="2159"/>
    <cellStyle name="RowTitles1-Detail 4 2 2 4 3" xfId="2160"/>
    <cellStyle name="RowTitles1-Detail 4 2 2 4_age théoriq, nbe d'années Eur" xfId="2161"/>
    <cellStyle name="RowTitles1-Detail 4 2 2 5" xfId="2162"/>
    <cellStyle name="RowTitles1-Detail 4 2 2 5 2" xfId="2163"/>
    <cellStyle name="RowTitles1-Detail 4 2 2 5 2 2" xfId="2164"/>
    <cellStyle name="RowTitles1-Detail 4 2 2 5 3" xfId="2165"/>
    <cellStyle name="RowTitles1-Detail 4 2 2 5_age théoriq, nbe d'années Eur" xfId="2166"/>
    <cellStyle name="RowTitles1-Detail 4 2 2 6" xfId="2167"/>
    <cellStyle name="RowTitles1-Detail 4 2 2_age théoriq, nbe d'années Eur" xfId="2168"/>
    <cellStyle name="RowTitles1-Detail 4 2 3" xfId="2169"/>
    <cellStyle name="RowTitles1-Detail 4 2 3 2" xfId="2170"/>
    <cellStyle name="RowTitles1-Detail 4 2 3 2 2" xfId="2171"/>
    <cellStyle name="RowTitles1-Detail 4 2 3 2 2 2" xfId="2172"/>
    <cellStyle name="RowTitles1-Detail 4 2 3 2 3" xfId="2173"/>
    <cellStyle name="RowTitles1-Detail 4 2 3 2_age théoriq, nbe d'années Eur" xfId="2174"/>
    <cellStyle name="RowTitles1-Detail 4 2 3 3" xfId="2175"/>
    <cellStyle name="RowTitles1-Detail 4 2 3_age théoriq, nbe d'années Eur" xfId="2176"/>
    <cellStyle name="RowTitles1-Detail 4 2 4" xfId="2177"/>
    <cellStyle name="RowTitles1-Detail 4 2 4 2" xfId="2178"/>
    <cellStyle name="RowTitles1-Detail 4 2 4 2 2" xfId="2179"/>
    <cellStyle name="RowTitles1-Detail 4 2 4 2 2 2" xfId="2180"/>
    <cellStyle name="RowTitles1-Detail 4 2 4 2 3" xfId="2181"/>
    <cellStyle name="RowTitles1-Detail 4 2 4 2_age théoriq, nbe d'années Eur" xfId="2182"/>
    <cellStyle name="RowTitles1-Detail 4 2 4 3" xfId="2183"/>
    <cellStyle name="RowTitles1-Detail 4 2 4_age théoriq, nbe d'années Eur" xfId="2184"/>
    <cellStyle name="RowTitles1-Detail 4 2 5" xfId="2185"/>
    <cellStyle name="RowTitles1-Detail 4 2 5 2" xfId="2186"/>
    <cellStyle name="RowTitles1-Detail 4 2 5 2 2" xfId="2187"/>
    <cellStyle name="RowTitles1-Detail 4 2 5 2 2 2" xfId="2188"/>
    <cellStyle name="RowTitles1-Detail 4 2 5 2 3" xfId="2189"/>
    <cellStyle name="RowTitles1-Detail 4 2 5 2_age théoriq, nbe d'années Eur" xfId="2190"/>
    <cellStyle name="RowTitles1-Detail 4 2 5 3" xfId="2191"/>
    <cellStyle name="RowTitles1-Detail 4 2 5_age théoriq, nbe d'années Eur" xfId="2192"/>
    <cellStyle name="RowTitles1-Detail 4 2 6" xfId="2193"/>
    <cellStyle name="RowTitles1-Detail 4 2 6 2" xfId="2194"/>
    <cellStyle name="RowTitles1-Detail 4 2 6 2 2" xfId="2195"/>
    <cellStyle name="RowTitles1-Detail 4 2 6 3" xfId="2196"/>
    <cellStyle name="RowTitles1-Detail 4 2 6_age théoriq, nbe d'années Eur" xfId="2197"/>
    <cellStyle name="RowTitles1-Detail 4 2 7" xfId="2198"/>
    <cellStyle name="RowTitles1-Detail 4 2_age théoriq, nbe d'années Eur" xfId="2199"/>
    <cellStyle name="RowTitles1-Detail 4 3" xfId="2200"/>
    <cellStyle name="RowTitles1-Detail 4 3 2" xfId="2201"/>
    <cellStyle name="RowTitles1-Detail 4 3 2 2" xfId="2202"/>
    <cellStyle name="RowTitles1-Detail 4 3 2 2 2" xfId="2203"/>
    <cellStyle name="RowTitles1-Detail 4 3 2 2 2 2" xfId="2204"/>
    <cellStyle name="RowTitles1-Detail 4 3 2 2 3" xfId="2205"/>
    <cellStyle name="RowTitles1-Detail 4 3 2 2_age théoriq, nbe d'années Eur" xfId="2206"/>
    <cellStyle name="RowTitles1-Detail 4 3 2 3" xfId="2207"/>
    <cellStyle name="RowTitles1-Detail 4 3 2_age théoriq, nbe d'années Eur" xfId="2208"/>
    <cellStyle name="RowTitles1-Detail 4 3 3" xfId="2209"/>
    <cellStyle name="RowTitles1-Detail 4 3 3 2" xfId="2210"/>
    <cellStyle name="RowTitles1-Detail 4 3 3 2 2" xfId="2211"/>
    <cellStyle name="RowTitles1-Detail 4 3 3 2 2 2" xfId="2212"/>
    <cellStyle name="RowTitles1-Detail 4 3 3 2 3" xfId="2213"/>
    <cellStyle name="RowTitles1-Detail 4 3 3 2_age théoriq, nbe d'années Eur" xfId="2214"/>
    <cellStyle name="RowTitles1-Detail 4 3 3 3" xfId="2215"/>
    <cellStyle name="RowTitles1-Detail 4 3 3_age théoriq, nbe d'années Eur" xfId="2216"/>
    <cellStyle name="RowTitles1-Detail 4 3 4" xfId="2217"/>
    <cellStyle name="RowTitles1-Detail 4 3 4 2" xfId="2218"/>
    <cellStyle name="RowTitles1-Detail 4 3 4 2 2" xfId="2219"/>
    <cellStyle name="RowTitles1-Detail 4 3 4 2 2 2" xfId="2220"/>
    <cellStyle name="RowTitles1-Detail 4 3 4 2 3" xfId="2221"/>
    <cellStyle name="RowTitles1-Detail 4 3 4 2_age théoriq, nbe d'années Eur" xfId="2222"/>
    <cellStyle name="RowTitles1-Detail 4 3 4 3" xfId="2223"/>
    <cellStyle name="RowTitles1-Detail 4 3 4_age théoriq, nbe d'années Eur" xfId="2224"/>
    <cellStyle name="RowTitles1-Detail 4 3 5" xfId="2225"/>
    <cellStyle name="RowTitles1-Detail 4 3 5 2" xfId="2226"/>
    <cellStyle name="RowTitles1-Detail 4 3 5 2 2" xfId="2227"/>
    <cellStyle name="RowTitles1-Detail 4 3 5 3" xfId="2228"/>
    <cellStyle name="RowTitles1-Detail 4 3 5_age théoriq, nbe d'années Eur" xfId="2229"/>
    <cellStyle name="RowTitles1-Detail 4 3 6" xfId="2230"/>
    <cellStyle name="RowTitles1-Detail 4 3_age théoriq, nbe d'années Eur" xfId="2231"/>
    <cellStyle name="RowTitles1-Detail 4 4" xfId="2232"/>
    <cellStyle name="RowTitles1-Detail 4 4 2" xfId="2233"/>
    <cellStyle name="RowTitles1-Detail 4 4 2 2" xfId="2234"/>
    <cellStyle name="RowTitles1-Detail 4 4 2 2 2" xfId="2235"/>
    <cellStyle name="RowTitles1-Detail 4 4 2 3" xfId="2236"/>
    <cellStyle name="RowTitles1-Detail 4 4 2_age théoriq, nbe d'années Eur" xfId="2237"/>
    <cellStyle name="RowTitles1-Detail 4 4 3" xfId="2238"/>
    <cellStyle name="RowTitles1-Detail 4 4_age théoriq, nbe d'années Eur" xfId="2239"/>
    <cellStyle name="RowTitles1-Detail 4 5" xfId="2240"/>
    <cellStyle name="RowTitles1-Detail 4 5 2" xfId="2241"/>
    <cellStyle name="RowTitles1-Detail 4 5 2 2" xfId="2242"/>
    <cellStyle name="RowTitles1-Detail 4 5 2 2 2" xfId="2243"/>
    <cellStyle name="RowTitles1-Detail 4 5 2 3" xfId="2244"/>
    <cellStyle name="RowTitles1-Detail 4 5 2_age théoriq, nbe d'années Eur" xfId="2245"/>
    <cellStyle name="RowTitles1-Detail 4 5 3" xfId="2246"/>
    <cellStyle name="RowTitles1-Detail 4 5_age théoriq, nbe d'années Eur" xfId="2247"/>
    <cellStyle name="RowTitles1-Detail 4 6" xfId="2248"/>
    <cellStyle name="RowTitles1-Detail 4 6 2" xfId="2249"/>
    <cellStyle name="RowTitles1-Detail 4 6 2 2" xfId="2250"/>
    <cellStyle name="RowTitles1-Detail 4 6 2 2 2" xfId="2251"/>
    <cellStyle name="RowTitles1-Detail 4 6 2 3" xfId="2252"/>
    <cellStyle name="RowTitles1-Detail 4 6 2_age théoriq, nbe d'années Eur" xfId="2253"/>
    <cellStyle name="RowTitles1-Detail 4 6 3" xfId="2254"/>
    <cellStyle name="RowTitles1-Detail 4 6_age théoriq, nbe d'années Eur" xfId="2255"/>
    <cellStyle name="RowTitles1-Detail 4 7" xfId="2256"/>
    <cellStyle name="RowTitles1-Detail 4 7 2" xfId="2257"/>
    <cellStyle name="RowTitles1-Detail 4 7 2 2" xfId="2258"/>
    <cellStyle name="RowTitles1-Detail 4 7 3" xfId="2259"/>
    <cellStyle name="RowTitles1-Detail 4 7_age théoriq, nbe d'années Eur" xfId="2260"/>
    <cellStyle name="RowTitles1-Detail 4 8" xfId="2261"/>
    <cellStyle name="RowTitles1-Detail 4_age théoriq, nbe d'années Eur" xfId="2262"/>
    <cellStyle name="RowTitles1-Detail 5" xfId="2263"/>
    <cellStyle name="RowTitles1-Detail 5 2" xfId="2264"/>
    <cellStyle name="RowTitles1-Detail 5 2 2" xfId="2265"/>
    <cellStyle name="RowTitles1-Detail 5 2 2 2" xfId="2266"/>
    <cellStyle name="RowTitles1-Detail 5 2 3" xfId="2267"/>
    <cellStyle name="RowTitles1-Detail 5 2_age théoriq, nbe d'années Eur" xfId="2268"/>
    <cellStyle name="RowTitles1-Detail 5 3" xfId="2269"/>
    <cellStyle name="RowTitles1-Detail 5_age théoriq, nbe d'années Eur" xfId="2270"/>
    <cellStyle name="RowTitles1-Detail 6" xfId="2271"/>
    <cellStyle name="RowTitles1-Detail 6 2" xfId="2272"/>
    <cellStyle name="RowTitles1-Detail 6 2 2" xfId="2273"/>
    <cellStyle name="RowTitles1-Detail 6 2 2 2" xfId="2274"/>
    <cellStyle name="RowTitles1-Detail 6 2 3" xfId="2275"/>
    <cellStyle name="RowTitles1-Detail 6 2_age théoriq, nbe d'années Eur" xfId="2276"/>
    <cellStyle name="RowTitles1-Detail 6 3" xfId="2277"/>
    <cellStyle name="RowTitles1-Detail 6_age théoriq, nbe d'années Eur" xfId="2278"/>
    <cellStyle name="RowTitles1-Detail 7" xfId="2279"/>
    <cellStyle name="RowTitles1-Detail 7 2" xfId="2280"/>
    <cellStyle name="RowTitles1-Detail 7 2 2" xfId="2281"/>
    <cellStyle name="RowTitles1-Detail 7 2 2 2" xfId="2282"/>
    <cellStyle name="RowTitles1-Detail 7 2 3" xfId="2283"/>
    <cellStyle name="RowTitles1-Detail 7 2_age théoriq, nbe d'années Eur" xfId="2284"/>
    <cellStyle name="RowTitles1-Detail 7 3" xfId="2285"/>
    <cellStyle name="RowTitles1-Detail 7_age théoriq, nbe d'années Eur" xfId="2286"/>
    <cellStyle name="RowTitles1-Detail 8" xfId="2287"/>
    <cellStyle name="RowTitles1-Detail 8 2" xfId="2288"/>
    <cellStyle name="RowTitles1-Detail 8 2 2" xfId="2289"/>
    <cellStyle name="RowTitles1-Detail 8 3" xfId="2290"/>
    <cellStyle name="RowTitles1-Detail 8_age théoriq, nbe d'années Eur" xfId="2291"/>
    <cellStyle name="RowTitles1-Detail 9" xfId="2292"/>
    <cellStyle name="RowTitles1-Detail 9 2" xfId="2293"/>
    <cellStyle name="RowTitles1-Detail_age théoriq, nbe d'années Eur" xfId="2294"/>
    <cellStyle name="RowTitles-Col2" xfId="2295"/>
    <cellStyle name="RowTitles-Col2 2" xfId="2296"/>
    <cellStyle name="RowTitles-Col2 2 2" xfId="2297"/>
    <cellStyle name="RowTitles-Col2 2 2 2" xfId="2298"/>
    <cellStyle name="RowTitles-Col2 2 2 2 2" xfId="2299"/>
    <cellStyle name="RowTitles-Col2 2 2 2 2 2" xfId="2300"/>
    <cellStyle name="RowTitles-Col2 2 2 2 2 2 2" xfId="2301"/>
    <cellStyle name="RowTitles-Col2 2 2 2 2 2 2 2" xfId="2302"/>
    <cellStyle name="RowTitles-Col2 2 2 2 2 2 3" xfId="2303"/>
    <cellStyle name="RowTitles-Col2 2 2 2 2 2_age théoriq, nbe d'années Eur" xfId="2304"/>
    <cellStyle name="RowTitles-Col2 2 2 2 2 3" xfId="2305"/>
    <cellStyle name="RowTitles-Col2 2 2 2 2_age théoriq, nbe d'années Eur" xfId="2306"/>
    <cellStyle name="RowTitles-Col2 2 2 2 3" xfId="2307"/>
    <cellStyle name="RowTitles-Col2 2 2 2 3 2" xfId="2308"/>
    <cellStyle name="RowTitles-Col2 2 2 2 3 2 2" xfId="2309"/>
    <cellStyle name="RowTitles-Col2 2 2 2 3 2 2 2" xfId="2310"/>
    <cellStyle name="RowTitles-Col2 2 2 2 3 2 3" xfId="2311"/>
    <cellStyle name="RowTitles-Col2 2 2 2 3 2_age théoriq, nbe d'années Eur" xfId="2312"/>
    <cellStyle name="RowTitles-Col2 2 2 2 3 3" xfId="2313"/>
    <cellStyle name="RowTitles-Col2 2 2 2 3_age théoriq, nbe d'années Eur" xfId="2314"/>
    <cellStyle name="RowTitles-Col2 2 2 2 4" xfId="2315"/>
    <cellStyle name="RowTitles-Col2 2 2 2 4 2" xfId="2316"/>
    <cellStyle name="RowTitles-Col2 2 2 2 4 2 2" xfId="2317"/>
    <cellStyle name="RowTitles-Col2 2 2 2 4 2 2 2" xfId="2318"/>
    <cellStyle name="RowTitles-Col2 2 2 2 4 2 3" xfId="2319"/>
    <cellStyle name="RowTitles-Col2 2 2 2 4 2_age théoriq, nbe d'années Eur" xfId="2320"/>
    <cellStyle name="RowTitles-Col2 2 2 2 4 3" xfId="2321"/>
    <cellStyle name="RowTitles-Col2 2 2 2 4_age théoriq, nbe d'années Eur" xfId="2322"/>
    <cellStyle name="RowTitles-Col2 2 2 2 5" xfId="2323"/>
    <cellStyle name="RowTitles-Col2 2 2 2 5 2" xfId="2324"/>
    <cellStyle name="RowTitles-Col2 2 2 2 5 2 2" xfId="2325"/>
    <cellStyle name="RowTitles-Col2 2 2 2 5 3" xfId="2326"/>
    <cellStyle name="RowTitles-Col2 2 2 2 5_age théoriq, nbe d'années Eur" xfId="2327"/>
    <cellStyle name="RowTitles-Col2 2 2 2 6" xfId="2328"/>
    <cellStyle name="RowTitles-Col2 2 2 2_age théoriq, nbe d'années Eur" xfId="2329"/>
    <cellStyle name="RowTitles-Col2 2 2 3" xfId="2330"/>
    <cellStyle name="RowTitles-Col2 2 2 3 2" xfId="2331"/>
    <cellStyle name="RowTitles-Col2 2 2 3 2 2" xfId="2332"/>
    <cellStyle name="RowTitles-Col2 2 2 3 2 2 2" xfId="2333"/>
    <cellStyle name="RowTitles-Col2 2 2 3 2 3" xfId="2334"/>
    <cellStyle name="RowTitles-Col2 2 2 3 2_age théoriq, nbe d'années Eur" xfId="2335"/>
    <cellStyle name="RowTitles-Col2 2 2 3 3" xfId="2336"/>
    <cellStyle name="RowTitles-Col2 2 2 3_age théoriq, nbe d'années Eur" xfId="2337"/>
    <cellStyle name="RowTitles-Col2 2 2 4" xfId="2338"/>
    <cellStyle name="RowTitles-Col2 2 2 4 2" xfId="2339"/>
    <cellStyle name="RowTitles-Col2 2 2 4 2 2" xfId="2340"/>
    <cellStyle name="RowTitles-Col2 2 2 4 2 2 2" xfId="2341"/>
    <cellStyle name="RowTitles-Col2 2 2 4 2 3" xfId="2342"/>
    <cellStyle name="RowTitles-Col2 2 2 4 2_age théoriq, nbe d'années Eur" xfId="2343"/>
    <cellStyle name="RowTitles-Col2 2 2 4 3" xfId="2344"/>
    <cellStyle name="RowTitles-Col2 2 2 4_age théoriq, nbe d'années Eur" xfId="2345"/>
    <cellStyle name="RowTitles-Col2 2 2 5" xfId="2346"/>
    <cellStyle name="RowTitles-Col2 2 2 5 2" xfId="2347"/>
    <cellStyle name="RowTitles-Col2 2 2 5 2 2" xfId="2348"/>
    <cellStyle name="RowTitles-Col2 2 2 5 2 2 2" xfId="2349"/>
    <cellStyle name="RowTitles-Col2 2 2 5 2 3" xfId="2350"/>
    <cellStyle name="RowTitles-Col2 2 2 5 2_age théoriq, nbe d'années Eur" xfId="2351"/>
    <cellStyle name="RowTitles-Col2 2 2 5 3" xfId="2352"/>
    <cellStyle name="RowTitles-Col2 2 2 5_age théoriq, nbe d'années Eur" xfId="2353"/>
    <cellStyle name="RowTitles-Col2 2 2 6" xfId="2354"/>
    <cellStyle name="RowTitles-Col2 2 2 6 2" xfId="2355"/>
    <cellStyle name="RowTitles-Col2 2 2 6 2 2" xfId="2356"/>
    <cellStyle name="RowTitles-Col2 2 2 6 3" xfId="2357"/>
    <cellStyle name="RowTitles-Col2 2 2 6_age théoriq, nbe d'années Eur" xfId="2358"/>
    <cellStyle name="RowTitles-Col2 2 2 7" xfId="2359"/>
    <cellStyle name="RowTitles-Col2 2 2_age théoriq, nbe d'années Eur" xfId="2360"/>
    <cellStyle name="RowTitles-Col2 2 3" xfId="2361"/>
    <cellStyle name="RowTitles-Col2 2 3 2" xfId="2362"/>
    <cellStyle name="RowTitles-Col2 2 3 2 2" xfId="2363"/>
    <cellStyle name="RowTitles-Col2 2 3 2 2 2" xfId="2364"/>
    <cellStyle name="RowTitles-Col2 2 3 2 2 2 2" xfId="2365"/>
    <cellStyle name="RowTitles-Col2 2 3 2 2 3" xfId="2366"/>
    <cellStyle name="RowTitles-Col2 2 3 2 2_age théoriq, nbe d'années Eur" xfId="2367"/>
    <cellStyle name="RowTitles-Col2 2 3 2 3" xfId="2368"/>
    <cellStyle name="RowTitles-Col2 2 3 2_age théoriq, nbe d'années Eur" xfId="2369"/>
    <cellStyle name="RowTitles-Col2 2 3 3" xfId="2370"/>
    <cellStyle name="RowTitles-Col2 2 3 3 2" xfId="2371"/>
    <cellStyle name="RowTitles-Col2 2 3 3 2 2" xfId="2372"/>
    <cellStyle name="RowTitles-Col2 2 3 3 2 2 2" xfId="2373"/>
    <cellStyle name="RowTitles-Col2 2 3 3 2 3" xfId="2374"/>
    <cellStyle name="RowTitles-Col2 2 3 3 2_age théoriq, nbe d'années Eur" xfId="2375"/>
    <cellStyle name="RowTitles-Col2 2 3 3 3" xfId="2376"/>
    <cellStyle name="RowTitles-Col2 2 3 3_age théoriq, nbe d'années Eur" xfId="2377"/>
    <cellStyle name="RowTitles-Col2 2 3 4" xfId="2378"/>
    <cellStyle name="RowTitles-Col2 2 3 4 2" xfId="2379"/>
    <cellStyle name="RowTitles-Col2 2 3 4 2 2" xfId="2380"/>
    <cellStyle name="RowTitles-Col2 2 3 4 2 2 2" xfId="2381"/>
    <cellStyle name="RowTitles-Col2 2 3 4 2 3" xfId="2382"/>
    <cellStyle name="RowTitles-Col2 2 3 4 2_age théoriq, nbe d'années Eur" xfId="2383"/>
    <cellStyle name="RowTitles-Col2 2 3 4 3" xfId="2384"/>
    <cellStyle name="RowTitles-Col2 2 3 4_age théoriq, nbe d'années Eur" xfId="2385"/>
    <cellStyle name="RowTitles-Col2 2 3 5" xfId="2386"/>
    <cellStyle name="RowTitles-Col2 2 3 5 2" xfId="2387"/>
    <cellStyle name="RowTitles-Col2 2 3 5 2 2" xfId="2388"/>
    <cellStyle name="RowTitles-Col2 2 3 5 3" xfId="2389"/>
    <cellStyle name="RowTitles-Col2 2 3 5_age théoriq, nbe d'années Eur" xfId="2390"/>
    <cellStyle name="RowTitles-Col2 2 3 6" xfId="2391"/>
    <cellStyle name="RowTitles-Col2 2 3_age théoriq, nbe d'années Eur" xfId="2392"/>
    <cellStyle name="RowTitles-Col2 2 4" xfId="2393"/>
    <cellStyle name="RowTitles-Col2 2 4 2" xfId="2394"/>
    <cellStyle name="RowTitles-Col2 2 4 2 2" xfId="2395"/>
    <cellStyle name="RowTitles-Col2 2 4 2 2 2" xfId="2396"/>
    <cellStyle name="RowTitles-Col2 2 4 2 3" xfId="2397"/>
    <cellStyle name="RowTitles-Col2 2 4 2_age théoriq, nbe d'années Eur" xfId="2398"/>
    <cellStyle name="RowTitles-Col2 2 4 3" xfId="2399"/>
    <cellStyle name="RowTitles-Col2 2 4_age théoriq, nbe d'années Eur" xfId="2400"/>
    <cellStyle name="RowTitles-Col2 2 5" xfId="2401"/>
    <cellStyle name="RowTitles-Col2 2 5 2" xfId="2402"/>
    <cellStyle name="RowTitles-Col2 2 5 2 2" xfId="2403"/>
    <cellStyle name="RowTitles-Col2 2 5 2 2 2" xfId="2404"/>
    <cellStyle name="RowTitles-Col2 2 5 2 3" xfId="2405"/>
    <cellStyle name="RowTitles-Col2 2 5 2_age théoriq, nbe d'années Eur" xfId="2406"/>
    <cellStyle name="RowTitles-Col2 2 5 3" xfId="2407"/>
    <cellStyle name="RowTitles-Col2 2 5_age théoriq, nbe d'années Eur" xfId="2408"/>
    <cellStyle name="RowTitles-Col2 2 6" xfId="2409"/>
    <cellStyle name="RowTitles-Col2 2 6 2" xfId="2410"/>
    <cellStyle name="RowTitles-Col2 2 6 2 2" xfId="2411"/>
    <cellStyle name="RowTitles-Col2 2 6 2 2 2" xfId="2412"/>
    <cellStyle name="RowTitles-Col2 2 6 2 3" xfId="2413"/>
    <cellStyle name="RowTitles-Col2 2 6 2_age théoriq, nbe d'années Eur" xfId="2414"/>
    <cellStyle name="RowTitles-Col2 2 6 3" xfId="2415"/>
    <cellStyle name="RowTitles-Col2 2 6_age théoriq, nbe d'années Eur" xfId="2416"/>
    <cellStyle name="RowTitles-Col2 2 7" xfId="2417"/>
    <cellStyle name="RowTitles-Col2 2 7 2" xfId="2418"/>
    <cellStyle name="RowTitles-Col2 2 7 2 2" xfId="2419"/>
    <cellStyle name="RowTitles-Col2 2 7 3" xfId="2420"/>
    <cellStyle name="RowTitles-Col2 2 7_age théoriq, nbe d'années Eur" xfId="2421"/>
    <cellStyle name="RowTitles-Col2 2 8" xfId="2422"/>
    <cellStyle name="RowTitles-Col2 2_age théoriq, nbe d'années Eur" xfId="2423"/>
    <cellStyle name="RowTitles-Col2 3" xfId="2424"/>
    <cellStyle name="RowTitles-Col2 3 2" xfId="2425"/>
    <cellStyle name="RowTitles-Col2 3 2 2" xfId="2426"/>
    <cellStyle name="RowTitles-Col2 3 2 2 2" xfId="2427"/>
    <cellStyle name="RowTitles-Col2 3 2 2 2 2" xfId="2428"/>
    <cellStyle name="RowTitles-Col2 3 2 2 3" xfId="2429"/>
    <cellStyle name="RowTitles-Col2 3 2 2_age théoriq, nbe d'années Eur" xfId="2430"/>
    <cellStyle name="RowTitles-Col2 3 2 3" xfId="2431"/>
    <cellStyle name="RowTitles-Col2 3 2_age théoriq, nbe d'années Eur" xfId="2432"/>
    <cellStyle name="RowTitles-Col2 3 3" xfId="2433"/>
    <cellStyle name="RowTitles-Col2 3 3 2" xfId="2434"/>
    <cellStyle name="RowTitles-Col2 3 3 2 2" xfId="2435"/>
    <cellStyle name="RowTitles-Col2 3 3 2 2 2" xfId="2436"/>
    <cellStyle name="RowTitles-Col2 3 3 2 3" xfId="2437"/>
    <cellStyle name="RowTitles-Col2 3 3 2_age théoriq, nbe d'années Eur" xfId="2438"/>
    <cellStyle name="RowTitles-Col2 3 3 3" xfId="2439"/>
    <cellStyle name="RowTitles-Col2 3 3_age théoriq, nbe d'années Eur" xfId="2440"/>
    <cellStyle name="RowTitles-Col2 3 4" xfId="2441"/>
    <cellStyle name="RowTitles-Col2 3 4 2" xfId="2442"/>
    <cellStyle name="RowTitles-Col2 3 4 2 2" xfId="2443"/>
    <cellStyle name="RowTitles-Col2 3 4 2 2 2" xfId="2444"/>
    <cellStyle name="RowTitles-Col2 3 4 2 3" xfId="2445"/>
    <cellStyle name="RowTitles-Col2 3 4 2_age théoriq, nbe d'années Eur" xfId="2446"/>
    <cellStyle name="RowTitles-Col2 3 4 3" xfId="2447"/>
    <cellStyle name="RowTitles-Col2 3 4_age théoriq, nbe d'années Eur" xfId="2448"/>
    <cellStyle name="RowTitles-Col2 3 5" xfId="2449"/>
    <cellStyle name="RowTitles-Col2 3 5 2" xfId="2450"/>
    <cellStyle name="RowTitles-Col2 3 5 2 2" xfId="2451"/>
    <cellStyle name="RowTitles-Col2 3 5 3" xfId="2452"/>
    <cellStyle name="RowTitles-Col2 3 5_age théoriq, nbe d'années Eur" xfId="2453"/>
    <cellStyle name="RowTitles-Col2 3 6" xfId="2454"/>
    <cellStyle name="RowTitles-Col2 3_age théoriq, nbe d'années Eur" xfId="2455"/>
    <cellStyle name="RowTitles-Col2 4" xfId="2456"/>
    <cellStyle name="RowTitles-Col2 4 2" xfId="2457"/>
    <cellStyle name="RowTitles-Col2 4 2 2" xfId="2458"/>
    <cellStyle name="RowTitles-Col2 4 2 2 2" xfId="2459"/>
    <cellStyle name="RowTitles-Col2 4 2 3" xfId="2460"/>
    <cellStyle name="RowTitles-Col2 4 2_age théoriq, nbe d'années Eur" xfId="2461"/>
    <cellStyle name="RowTitles-Col2 4 3" xfId="2462"/>
    <cellStyle name="RowTitles-Col2 4_age théoriq, nbe d'années Eur" xfId="2463"/>
    <cellStyle name="RowTitles-Col2 5" xfId="2464"/>
    <cellStyle name="RowTitles-Col2 5 2" xfId="2465"/>
    <cellStyle name="RowTitles-Col2 5 2 2" xfId="2466"/>
    <cellStyle name="RowTitles-Col2 5 2 2 2" xfId="2467"/>
    <cellStyle name="RowTitles-Col2 5 2 3" xfId="2468"/>
    <cellStyle name="RowTitles-Col2 5 2_age théoriq, nbe d'années Eur" xfId="2469"/>
    <cellStyle name="RowTitles-Col2 5 3" xfId="2470"/>
    <cellStyle name="RowTitles-Col2 5_age théoriq, nbe d'années Eur" xfId="2471"/>
    <cellStyle name="RowTitles-Col2 6" xfId="2472"/>
    <cellStyle name="RowTitles-Col2 6 2" xfId="2473"/>
    <cellStyle name="RowTitles-Col2 6 2 2" xfId="2474"/>
    <cellStyle name="RowTitles-Col2 6 2 2 2" xfId="2475"/>
    <cellStyle name="RowTitles-Col2 6 2 3" xfId="2476"/>
    <cellStyle name="RowTitles-Col2 6 2_age théoriq, nbe d'années Eur" xfId="2477"/>
    <cellStyle name="RowTitles-Col2 6 3" xfId="2478"/>
    <cellStyle name="RowTitles-Col2 6_age théoriq, nbe d'années Eur" xfId="2479"/>
    <cellStyle name="RowTitles-Col2 7" xfId="2480"/>
    <cellStyle name="RowTitles-Col2 7 2" xfId="2481"/>
    <cellStyle name="RowTitles-Col2 7 2 2" xfId="2482"/>
    <cellStyle name="RowTitles-Col2 7 3" xfId="2483"/>
    <cellStyle name="RowTitles-Col2 7_age théoriq, nbe d'années Eur" xfId="2484"/>
    <cellStyle name="RowTitles-Col2 8" xfId="2485"/>
    <cellStyle name="RowTitles-Col2 8 2" xfId="2486"/>
    <cellStyle name="RowTitles-Col2 9" xfId="2487"/>
    <cellStyle name="RowTitles-Col2_age théoriq, nbe d'années Eur" xfId="2488"/>
    <cellStyle name="RowTitles-Detail" xfId="2489"/>
    <cellStyle name="RowTitles-Detail 10" xfId="2490"/>
    <cellStyle name="RowTitles-Detail 2" xfId="2491"/>
    <cellStyle name="RowTitles-Detail 2 2" xfId="2492"/>
    <cellStyle name="RowTitles-Detail 2 2 2" xfId="2493"/>
    <cellStyle name="RowTitles-Detail 2 2 2 2" xfId="2494"/>
    <cellStyle name="RowTitles-Detail 2 2 2 2 2" xfId="2495"/>
    <cellStyle name="RowTitles-Detail 2 2 2 2 2 2" xfId="2496"/>
    <cellStyle name="RowTitles-Detail 2 2 2 2 2 2 2" xfId="2497"/>
    <cellStyle name="RowTitles-Detail 2 2 2 2 2 2 2 2" xfId="2498"/>
    <cellStyle name="RowTitles-Detail 2 2 2 2 2 2 3" xfId="2499"/>
    <cellStyle name="RowTitles-Detail 2 2 2 2 2 2_age théoriq, nbe d'années Eur" xfId="2500"/>
    <cellStyle name="RowTitles-Detail 2 2 2 2 2 3" xfId="2501"/>
    <cellStyle name="RowTitles-Detail 2 2 2 2 2_age théoriq, nbe d'années Eur" xfId="2502"/>
    <cellStyle name="RowTitles-Detail 2 2 2 2 3" xfId="2503"/>
    <cellStyle name="RowTitles-Detail 2 2 2 2 3 2" xfId="2504"/>
    <cellStyle name="RowTitles-Detail 2 2 2 2 3 2 2" xfId="2505"/>
    <cellStyle name="RowTitles-Detail 2 2 2 2 3 2 2 2" xfId="2506"/>
    <cellStyle name="RowTitles-Detail 2 2 2 2 3 2 3" xfId="2507"/>
    <cellStyle name="RowTitles-Detail 2 2 2 2 3 2_age théoriq, nbe d'années Eur" xfId="2508"/>
    <cellStyle name="RowTitles-Detail 2 2 2 2 3 3" xfId="2509"/>
    <cellStyle name="RowTitles-Detail 2 2 2 2 3_age théoriq, nbe d'années Eur" xfId="2510"/>
    <cellStyle name="RowTitles-Detail 2 2 2 2 4" xfId="2511"/>
    <cellStyle name="RowTitles-Detail 2 2 2 2 4 2" xfId="2512"/>
    <cellStyle name="RowTitles-Detail 2 2 2 2 4 2 2" xfId="2513"/>
    <cellStyle name="RowTitles-Detail 2 2 2 2 4 2 2 2" xfId="2514"/>
    <cellStyle name="RowTitles-Detail 2 2 2 2 4 2 3" xfId="2515"/>
    <cellStyle name="RowTitles-Detail 2 2 2 2 4 2_age théoriq, nbe d'années Eur" xfId="2516"/>
    <cellStyle name="RowTitles-Detail 2 2 2 2 4 3" xfId="2517"/>
    <cellStyle name="RowTitles-Detail 2 2 2 2 4_age théoriq, nbe d'années Eur" xfId="2518"/>
    <cellStyle name="RowTitles-Detail 2 2 2 2 5" xfId="2519"/>
    <cellStyle name="RowTitles-Detail 2 2 2 2 5 2" xfId="2520"/>
    <cellStyle name="RowTitles-Detail 2 2 2 2 5 2 2" xfId="2521"/>
    <cellStyle name="RowTitles-Detail 2 2 2 2 5 3" xfId="2522"/>
    <cellStyle name="RowTitles-Detail 2 2 2 2 5_age théoriq, nbe d'années Eur" xfId="2523"/>
    <cellStyle name="RowTitles-Detail 2 2 2 2 6" xfId="2524"/>
    <cellStyle name="RowTitles-Detail 2 2 2 2_age théoriq, nbe d'années Eur" xfId="2525"/>
    <cellStyle name="RowTitles-Detail 2 2 2 3" xfId="2526"/>
    <cellStyle name="RowTitles-Detail 2 2 2 3 2" xfId="2527"/>
    <cellStyle name="RowTitles-Detail 2 2 2 3 2 2" xfId="2528"/>
    <cellStyle name="RowTitles-Detail 2 2 2 3 2 2 2" xfId="2529"/>
    <cellStyle name="RowTitles-Detail 2 2 2 3 2 3" xfId="2530"/>
    <cellStyle name="RowTitles-Detail 2 2 2 3 2_age théoriq, nbe d'années Eur" xfId="2531"/>
    <cellStyle name="RowTitles-Detail 2 2 2 3 3" xfId="2532"/>
    <cellStyle name="RowTitles-Detail 2 2 2 3_age théoriq, nbe d'années Eur" xfId="2533"/>
    <cellStyle name="RowTitles-Detail 2 2 2 4" xfId="2534"/>
    <cellStyle name="RowTitles-Detail 2 2 2 4 2" xfId="2535"/>
    <cellStyle name="RowTitles-Detail 2 2 2 4 2 2" xfId="2536"/>
    <cellStyle name="RowTitles-Detail 2 2 2 4 2 2 2" xfId="2537"/>
    <cellStyle name="RowTitles-Detail 2 2 2 4 2 3" xfId="2538"/>
    <cellStyle name="RowTitles-Detail 2 2 2 4 2_age théoriq, nbe d'années Eur" xfId="2539"/>
    <cellStyle name="RowTitles-Detail 2 2 2 4 3" xfId="2540"/>
    <cellStyle name="RowTitles-Detail 2 2 2 4_age théoriq, nbe d'années Eur" xfId="2541"/>
    <cellStyle name="RowTitles-Detail 2 2 2 5" xfId="2542"/>
    <cellStyle name="RowTitles-Detail 2 2 2 5 2" xfId="2543"/>
    <cellStyle name="RowTitles-Detail 2 2 2 5 2 2" xfId="2544"/>
    <cellStyle name="RowTitles-Detail 2 2 2 5 2 2 2" xfId="2545"/>
    <cellStyle name="RowTitles-Detail 2 2 2 5 2 3" xfId="2546"/>
    <cellStyle name="RowTitles-Detail 2 2 2 5 2_age théoriq, nbe d'années Eur" xfId="2547"/>
    <cellStyle name="RowTitles-Detail 2 2 2 5 3" xfId="2548"/>
    <cellStyle name="RowTitles-Detail 2 2 2 5_age théoriq, nbe d'années Eur" xfId="2549"/>
    <cellStyle name="RowTitles-Detail 2 2 2 6" xfId="2550"/>
    <cellStyle name="RowTitles-Detail 2 2 2 6 2" xfId="2551"/>
    <cellStyle name="RowTitles-Detail 2 2 2 6 2 2" xfId="2552"/>
    <cellStyle name="RowTitles-Detail 2 2 2 6 3" xfId="2553"/>
    <cellStyle name="RowTitles-Detail 2 2 2 6_age théoriq, nbe d'années Eur" xfId="2554"/>
    <cellStyle name="RowTitles-Detail 2 2 2 7" xfId="2555"/>
    <cellStyle name="RowTitles-Detail 2 2 2_age théoriq, nbe d'années Eur" xfId="2556"/>
    <cellStyle name="RowTitles-Detail 2 2 3" xfId="2557"/>
    <cellStyle name="RowTitles-Detail 2 2 3 2" xfId="2558"/>
    <cellStyle name="RowTitles-Detail 2 2 3 2 2" xfId="2559"/>
    <cellStyle name="RowTitles-Detail 2 2 3 2 2 2" xfId="2560"/>
    <cellStyle name="RowTitles-Detail 2 2 3 2 2 2 2" xfId="2561"/>
    <cellStyle name="RowTitles-Detail 2 2 3 2 2 3" xfId="2562"/>
    <cellStyle name="RowTitles-Detail 2 2 3 2 2_age théoriq, nbe d'années Eur" xfId="2563"/>
    <cellStyle name="RowTitles-Detail 2 2 3 2 3" xfId="2564"/>
    <cellStyle name="RowTitles-Detail 2 2 3 2_age théoriq, nbe d'années Eur" xfId="2565"/>
    <cellStyle name="RowTitles-Detail 2 2 3 3" xfId="2566"/>
    <cellStyle name="RowTitles-Detail 2 2 3 3 2" xfId="2567"/>
    <cellStyle name="RowTitles-Detail 2 2 3 3 2 2" xfId="2568"/>
    <cellStyle name="RowTitles-Detail 2 2 3 3 2 2 2" xfId="2569"/>
    <cellStyle name="RowTitles-Detail 2 2 3 3 2 3" xfId="2570"/>
    <cellStyle name="RowTitles-Detail 2 2 3 3 2_age théoriq, nbe d'années Eur" xfId="2571"/>
    <cellStyle name="RowTitles-Detail 2 2 3 3 3" xfId="2572"/>
    <cellStyle name="RowTitles-Detail 2 2 3 3_age théoriq, nbe d'années Eur" xfId="2573"/>
    <cellStyle name="RowTitles-Detail 2 2 3 4" xfId="2574"/>
    <cellStyle name="RowTitles-Detail 2 2 3 4 2" xfId="2575"/>
    <cellStyle name="RowTitles-Detail 2 2 3 4 2 2" xfId="2576"/>
    <cellStyle name="RowTitles-Detail 2 2 3 4 2 2 2" xfId="2577"/>
    <cellStyle name="RowTitles-Detail 2 2 3 4 2 3" xfId="2578"/>
    <cellStyle name="RowTitles-Detail 2 2 3 4 2_age théoriq, nbe d'années Eur" xfId="2579"/>
    <cellStyle name="RowTitles-Detail 2 2 3 4 3" xfId="2580"/>
    <cellStyle name="RowTitles-Detail 2 2 3 4_age théoriq, nbe d'années Eur" xfId="2581"/>
    <cellStyle name="RowTitles-Detail 2 2 3 5" xfId="2582"/>
    <cellStyle name="RowTitles-Detail 2 2 3 5 2" xfId="2583"/>
    <cellStyle name="RowTitles-Detail 2 2 3 5 2 2" xfId="2584"/>
    <cellStyle name="RowTitles-Detail 2 2 3 5 3" xfId="2585"/>
    <cellStyle name="RowTitles-Detail 2 2 3 5_age théoriq, nbe d'années Eur" xfId="2586"/>
    <cellStyle name="RowTitles-Detail 2 2 3 6" xfId="2587"/>
    <cellStyle name="RowTitles-Detail 2 2 3_age théoriq, nbe d'années Eur" xfId="2588"/>
    <cellStyle name="RowTitles-Detail 2 2 4" xfId="2589"/>
    <cellStyle name="RowTitles-Detail 2 2 4 2" xfId="2590"/>
    <cellStyle name="RowTitles-Detail 2 2 4 2 2" xfId="2591"/>
    <cellStyle name="RowTitles-Detail 2 2 4 2 2 2" xfId="2592"/>
    <cellStyle name="RowTitles-Detail 2 2 4 2 3" xfId="2593"/>
    <cellStyle name="RowTitles-Detail 2 2 4 2_age théoriq, nbe d'années Eur" xfId="2594"/>
    <cellStyle name="RowTitles-Detail 2 2 4 3" xfId="2595"/>
    <cellStyle name="RowTitles-Detail 2 2 4_age théoriq, nbe d'années Eur" xfId="2596"/>
    <cellStyle name="RowTitles-Detail 2 2 5" xfId="2597"/>
    <cellStyle name="RowTitles-Detail 2 2 5 2" xfId="2598"/>
    <cellStyle name="RowTitles-Detail 2 2 5 2 2" xfId="2599"/>
    <cellStyle name="RowTitles-Detail 2 2 5 2 2 2" xfId="2600"/>
    <cellStyle name="RowTitles-Detail 2 2 5 2 3" xfId="2601"/>
    <cellStyle name="RowTitles-Detail 2 2 5 2_age théoriq, nbe d'années Eur" xfId="2602"/>
    <cellStyle name="RowTitles-Detail 2 2 5 3" xfId="2603"/>
    <cellStyle name="RowTitles-Detail 2 2 5_age théoriq, nbe d'années Eur" xfId="2604"/>
    <cellStyle name="RowTitles-Detail 2 2 6" xfId="2605"/>
    <cellStyle name="RowTitles-Detail 2 2 6 2" xfId="2606"/>
    <cellStyle name="RowTitles-Detail 2 2 6 2 2" xfId="2607"/>
    <cellStyle name="RowTitles-Detail 2 2 6 2 2 2" xfId="2608"/>
    <cellStyle name="RowTitles-Detail 2 2 6 2 3" xfId="2609"/>
    <cellStyle name="RowTitles-Detail 2 2 6 2_age théoriq, nbe d'années Eur" xfId="2610"/>
    <cellStyle name="RowTitles-Detail 2 2 6 3" xfId="2611"/>
    <cellStyle name="RowTitles-Detail 2 2 6_age théoriq, nbe d'années Eur" xfId="2612"/>
    <cellStyle name="RowTitles-Detail 2 2 7" xfId="2613"/>
    <cellStyle name="RowTitles-Detail 2 2 7 2" xfId="2614"/>
    <cellStyle name="RowTitles-Detail 2 2 7 2 2" xfId="2615"/>
    <cellStyle name="RowTitles-Detail 2 2 7 3" xfId="2616"/>
    <cellStyle name="RowTitles-Detail 2 2 7_age théoriq, nbe d'années Eur" xfId="2617"/>
    <cellStyle name="RowTitles-Detail 2 2 8" xfId="2618"/>
    <cellStyle name="RowTitles-Detail 2 2_age théoriq, nbe d'années Eur" xfId="2619"/>
    <cellStyle name="RowTitles-Detail 2 3" xfId="2620"/>
    <cellStyle name="RowTitles-Detail 2 3 2" xfId="2621"/>
    <cellStyle name="RowTitles-Detail 2 3 2 2" xfId="2622"/>
    <cellStyle name="RowTitles-Detail 2 3 2 2 2" xfId="2623"/>
    <cellStyle name="RowTitles-Detail 2 3 2 2 2 2" xfId="2624"/>
    <cellStyle name="RowTitles-Detail 2 3 2 2 2 2 2" xfId="2625"/>
    <cellStyle name="RowTitles-Detail 2 3 2 2 2 2 2 2" xfId="2626"/>
    <cellStyle name="RowTitles-Detail 2 3 2 2 2 2 3" xfId="2627"/>
    <cellStyle name="RowTitles-Detail 2 3 2 2 2 2_age théoriq, nbe d'années Eur" xfId="2628"/>
    <cellStyle name="RowTitles-Detail 2 3 2 2 2 3" xfId="2629"/>
    <cellStyle name="RowTitles-Detail 2 3 2 2 2_age théoriq, nbe d'années Eur" xfId="2630"/>
    <cellStyle name="RowTitles-Detail 2 3 2 2 3" xfId="2631"/>
    <cellStyle name="RowTitles-Detail 2 3 2 2 3 2" xfId="2632"/>
    <cellStyle name="RowTitles-Detail 2 3 2 2 3 2 2" xfId="2633"/>
    <cellStyle name="RowTitles-Detail 2 3 2 2 3 2 2 2" xfId="2634"/>
    <cellStyle name="RowTitles-Detail 2 3 2 2 3 2 3" xfId="2635"/>
    <cellStyle name="RowTitles-Detail 2 3 2 2 3 2_age théoriq, nbe d'années Eur" xfId="2636"/>
    <cellStyle name="RowTitles-Detail 2 3 2 2 3 3" xfId="2637"/>
    <cellStyle name="RowTitles-Detail 2 3 2 2 3_age théoriq, nbe d'années Eur" xfId="2638"/>
    <cellStyle name="RowTitles-Detail 2 3 2 2 4" xfId="2639"/>
    <cellStyle name="RowTitles-Detail 2 3 2 2 4 2" xfId="2640"/>
    <cellStyle name="RowTitles-Detail 2 3 2 2 4 2 2" xfId="2641"/>
    <cellStyle name="RowTitles-Detail 2 3 2 2 4 2 2 2" xfId="2642"/>
    <cellStyle name="RowTitles-Detail 2 3 2 2 4 2 3" xfId="2643"/>
    <cellStyle name="RowTitles-Detail 2 3 2 2 4 2_age théoriq, nbe d'années Eur" xfId="2644"/>
    <cellStyle name="RowTitles-Detail 2 3 2 2 4 3" xfId="2645"/>
    <cellStyle name="RowTitles-Detail 2 3 2 2 4_age théoriq, nbe d'années Eur" xfId="2646"/>
    <cellStyle name="RowTitles-Detail 2 3 2 2 5" xfId="2647"/>
    <cellStyle name="RowTitles-Detail 2 3 2 2 5 2" xfId="2648"/>
    <cellStyle name="RowTitles-Detail 2 3 2 2 5 2 2" xfId="2649"/>
    <cellStyle name="RowTitles-Detail 2 3 2 2 5 3" xfId="2650"/>
    <cellStyle name="RowTitles-Detail 2 3 2 2 5_age théoriq, nbe d'années Eur" xfId="2651"/>
    <cellStyle name="RowTitles-Detail 2 3 2 2 6" xfId="2652"/>
    <cellStyle name="RowTitles-Detail 2 3 2 2_age théoriq, nbe d'années Eur" xfId="2653"/>
    <cellStyle name="RowTitles-Detail 2 3 2 3" xfId="2654"/>
    <cellStyle name="RowTitles-Detail 2 3 2 3 2" xfId="2655"/>
    <cellStyle name="RowTitles-Detail 2 3 2 3 2 2" xfId="2656"/>
    <cellStyle name="RowTitles-Detail 2 3 2 3 2 2 2" xfId="2657"/>
    <cellStyle name="RowTitles-Detail 2 3 2 3 2 3" xfId="2658"/>
    <cellStyle name="RowTitles-Detail 2 3 2 3 2_age théoriq, nbe d'années Eur" xfId="2659"/>
    <cellStyle name="RowTitles-Detail 2 3 2 3 3" xfId="2660"/>
    <cellStyle name="RowTitles-Detail 2 3 2 3_age théoriq, nbe d'années Eur" xfId="2661"/>
    <cellStyle name="RowTitles-Detail 2 3 2 4" xfId="2662"/>
    <cellStyle name="RowTitles-Detail 2 3 2 4 2" xfId="2663"/>
    <cellStyle name="RowTitles-Detail 2 3 2 4 2 2" xfId="2664"/>
    <cellStyle name="RowTitles-Detail 2 3 2 4 2 2 2" xfId="2665"/>
    <cellStyle name="RowTitles-Detail 2 3 2 4 2 3" xfId="2666"/>
    <cellStyle name="RowTitles-Detail 2 3 2 4 2_age théoriq, nbe d'années Eur" xfId="2667"/>
    <cellStyle name="RowTitles-Detail 2 3 2 4 3" xfId="2668"/>
    <cellStyle name="RowTitles-Detail 2 3 2 4_age théoriq, nbe d'années Eur" xfId="2669"/>
    <cellStyle name="RowTitles-Detail 2 3 2 5" xfId="2670"/>
    <cellStyle name="RowTitles-Detail 2 3 2 5 2" xfId="2671"/>
    <cellStyle name="RowTitles-Detail 2 3 2 5 2 2" xfId="2672"/>
    <cellStyle name="RowTitles-Detail 2 3 2 5 2 2 2" xfId="2673"/>
    <cellStyle name="RowTitles-Detail 2 3 2 5 2 3" xfId="2674"/>
    <cellStyle name="RowTitles-Detail 2 3 2 5 2_age théoriq, nbe d'années Eur" xfId="2675"/>
    <cellStyle name="RowTitles-Detail 2 3 2 5 3" xfId="2676"/>
    <cellStyle name="RowTitles-Detail 2 3 2 5_age théoriq, nbe d'années Eur" xfId="2677"/>
    <cellStyle name="RowTitles-Detail 2 3 2 6" xfId="2678"/>
    <cellStyle name="RowTitles-Detail 2 3 2 6 2" xfId="2679"/>
    <cellStyle name="RowTitles-Detail 2 3 2 6 2 2" xfId="2680"/>
    <cellStyle name="RowTitles-Detail 2 3 2 6 3" xfId="2681"/>
    <cellStyle name="RowTitles-Detail 2 3 2 6_age théoriq, nbe d'années Eur" xfId="2682"/>
    <cellStyle name="RowTitles-Detail 2 3 2 7" xfId="2683"/>
    <cellStyle name="RowTitles-Detail 2 3 2_age théoriq, nbe d'années Eur" xfId="2684"/>
    <cellStyle name="RowTitles-Detail 2 3 3" xfId="2685"/>
    <cellStyle name="RowTitles-Detail 2 3 3 2" xfId="2686"/>
    <cellStyle name="RowTitles-Detail 2 3 3 2 2" xfId="2687"/>
    <cellStyle name="RowTitles-Detail 2 3 3 2 2 2" xfId="2688"/>
    <cellStyle name="RowTitles-Detail 2 3 3 2 2 2 2" xfId="2689"/>
    <cellStyle name="RowTitles-Detail 2 3 3 2 2 3" xfId="2690"/>
    <cellStyle name="RowTitles-Detail 2 3 3 2 2_age théoriq, nbe d'années Eur" xfId="2691"/>
    <cellStyle name="RowTitles-Detail 2 3 3 2 3" xfId="2692"/>
    <cellStyle name="RowTitles-Detail 2 3 3 2_age théoriq, nbe d'années Eur" xfId="2693"/>
    <cellStyle name="RowTitles-Detail 2 3 3 3" xfId="2694"/>
    <cellStyle name="RowTitles-Detail 2 3 3 3 2" xfId="2695"/>
    <cellStyle name="RowTitles-Detail 2 3 3 3 2 2" xfId="2696"/>
    <cellStyle name="RowTitles-Detail 2 3 3 3 2 2 2" xfId="2697"/>
    <cellStyle name="RowTitles-Detail 2 3 3 3 2 3" xfId="2698"/>
    <cellStyle name="RowTitles-Detail 2 3 3 3 2_age théoriq, nbe d'années Eur" xfId="2699"/>
    <cellStyle name="RowTitles-Detail 2 3 3 3 3" xfId="2700"/>
    <cellStyle name="RowTitles-Detail 2 3 3 3_age théoriq, nbe d'années Eur" xfId="2701"/>
    <cellStyle name="RowTitles-Detail 2 3 3 4" xfId="2702"/>
    <cellStyle name="RowTitles-Detail 2 3 3 4 2" xfId="2703"/>
    <cellStyle name="RowTitles-Detail 2 3 3 4 2 2" xfId="2704"/>
    <cellStyle name="RowTitles-Detail 2 3 3 4 2 2 2" xfId="2705"/>
    <cellStyle name="RowTitles-Detail 2 3 3 4 2 3" xfId="2706"/>
    <cellStyle name="RowTitles-Detail 2 3 3 4 2_age théoriq, nbe d'années Eur" xfId="2707"/>
    <cellStyle name="RowTitles-Detail 2 3 3 4 3" xfId="2708"/>
    <cellStyle name="RowTitles-Detail 2 3 3 4_age théoriq, nbe d'années Eur" xfId="2709"/>
    <cellStyle name="RowTitles-Detail 2 3 3 5" xfId="2710"/>
    <cellStyle name="RowTitles-Detail 2 3 3 5 2" xfId="2711"/>
    <cellStyle name="RowTitles-Detail 2 3 3 5 2 2" xfId="2712"/>
    <cellStyle name="RowTitles-Detail 2 3 3 5 3" xfId="2713"/>
    <cellStyle name="RowTitles-Detail 2 3 3 5_age théoriq, nbe d'années Eur" xfId="2714"/>
    <cellStyle name="RowTitles-Detail 2 3 3 6" xfId="2715"/>
    <cellStyle name="RowTitles-Detail 2 3 3_age théoriq, nbe d'années Eur" xfId="2716"/>
    <cellStyle name="RowTitles-Detail 2 3 4" xfId="2717"/>
    <cellStyle name="RowTitles-Detail 2 3 4 2" xfId="2718"/>
    <cellStyle name="RowTitles-Detail 2 3 4 2 2" xfId="2719"/>
    <cellStyle name="RowTitles-Detail 2 3 4 2 2 2" xfId="2720"/>
    <cellStyle name="RowTitles-Detail 2 3 4 2 3" xfId="2721"/>
    <cellStyle name="RowTitles-Detail 2 3 4 2_age théoriq, nbe d'années Eur" xfId="2722"/>
    <cellStyle name="RowTitles-Detail 2 3 4 3" xfId="2723"/>
    <cellStyle name="RowTitles-Detail 2 3 4_age théoriq, nbe d'années Eur" xfId="2724"/>
    <cellStyle name="RowTitles-Detail 2 3 5" xfId="2725"/>
    <cellStyle name="RowTitles-Detail 2 3 5 2" xfId="2726"/>
    <cellStyle name="RowTitles-Detail 2 3 5 2 2" xfId="2727"/>
    <cellStyle name="RowTitles-Detail 2 3 5 2 2 2" xfId="2728"/>
    <cellStyle name="RowTitles-Detail 2 3 5 2 3" xfId="2729"/>
    <cellStyle name="RowTitles-Detail 2 3 5 2_age théoriq, nbe d'années Eur" xfId="2730"/>
    <cellStyle name="RowTitles-Detail 2 3 5 3" xfId="2731"/>
    <cellStyle name="RowTitles-Detail 2 3 5_age théoriq, nbe d'années Eur" xfId="2732"/>
    <cellStyle name="RowTitles-Detail 2 3 6" xfId="2733"/>
    <cellStyle name="RowTitles-Detail 2 3 6 2" xfId="2734"/>
    <cellStyle name="RowTitles-Detail 2 3 6 2 2" xfId="2735"/>
    <cellStyle name="RowTitles-Detail 2 3 6 2 2 2" xfId="2736"/>
    <cellStyle name="RowTitles-Detail 2 3 6 2 3" xfId="2737"/>
    <cellStyle name="RowTitles-Detail 2 3 6 2_age théoriq, nbe d'années Eur" xfId="2738"/>
    <cellStyle name="RowTitles-Detail 2 3 6 3" xfId="2739"/>
    <cellStyle name="RowTitles-Detail 2 3 6_age théoriq, nbe d'années Eur" xfId="2740"/>
    <cellStyle name="RowTitles-Detail 2 3 7" xfId="2741"/>
    <cellStyle name="RowTitles-Detail 2 3 7 2" xfId="2742"/>
    <cellStyle name="RowTitles-Detail 2 3 7 2 2" xfId="2743"/>
    <cellStyle name="RowTitles-Detail 2 3 7 3" xfId="2744"/>
    <cellStyle name="RowTitles-Detail 2 3 7_age théoriq, nbe d'années Eur" xfId="2745"/>
    <cellStyle name="RowTitles-Detail 2 3 8" xfId="2746"/>
    <cellStyle name="RowTitles-Detail 2 3_age théoriq, nbe d'années Eur" xfId="2747"/>
    <cellStyle name="RowTitles-Detail 2 4" xfId="2748"/>
    <cellStyle name="RowTitles-Detail 2 4 2" xfId="2749"/>
    <cellStyle name="RowTitles-Detail 2 4 2 2" xfId="2750"/>
    <cellStyle name="RowTitles-Detail 2 4 2 2 2" xfId="2751"/>
    <cellStyle name="RowTitles-Detail 2 4 2 2 2 2" xfId="2752"/>
    <cellStyle name="RowTitles-Detail 2 4 2 2 3" xfId="2753"/>
    <cellStyle name="RowTitles-Detail 2 4 2 2_age théoriq, nbe d'années Eur" xfId="2754"/>
    <cellStyle name="RowTitles-Detail 2 4 2 3" xfId="2755"/>
    <cellStyle name="RowTitles-Detail 2 4 2_age théoriq, nbe d'années Eur" xfId="2756"/>
    <cellStyle name="RowTitles-Detail 2 4 3" xfId="2757"/>
    <cellStyle name="RowTitles-Detail 2 4 3 2" xfId="2758"/>
    <cellStyle name="RowTitles-Detail 2 4 3 2 2" xfId="2759"/>
    <cellStyle name="RowTitles-Detail 2 4 3 2 2 2" xfId="2760"/>
    <cellStyle name="RowTitles-Detail 2 4 3 2 3" xfId="2761"/>
    <cellStyle name="RowTitles-Detail 2 4 3 2_age théoriq, nbe d'années Eur" xfId="2762"/>
    <cellStyle name="RowTitles-Detail 2 4 3 3" xfId="2763"/>
    <cellStyle name="RowTitles-Detail 2 4 3_age théoriq, nbe d'années Eur" xfId="2764"/>
    <cellStyle name="RowTitles-Detail 2 4 4" xfId="2765"/>
    <cellStyle name="RowTitles-Detail 2 4 4 2" xfId="2766"/>
    <cellStyle name="RowTitles-Detail 2 4 4 2 2" xfId="2767"/>
    <cellStyle name="RowTitles-Detail 2 4 4 2 2 2" xfId="2768"/>
    <cellStyle name="RowTitles-Detail 2 4 4 2 3" xfId="2769"/>
    <cellStyle name="RowTitles-Detail 2 4 4 2_age théoriq, nbe d'années Eur" xfId="2770"/>
    <cellStyle name="RowTitles-Detail 2 4 4 3" xfId="2771"/>
    <cellStyle name="RowTitles-Detail 2 4 4_age théoriq, nbe d'années Eur" xfId="2772"/>
    <cellStyle name="RowTitles-Detail 2 4 5" xfId="2773"/>
    <cellStyle name="RowTitles-Detail 2 4 5 2" xfId="2774"/>
    <cellStyle name="RowTitles-Detail 2 4 5 2 2" xfId="2775"/>
    <cellStyle name="RowTitles-Detail 2 4 5 3" xfId="2776"/>
    <cellStyle name="RowTitles-Detail 2 4 5_age théoriq, nbe d'années Eur" xfId="2777"/>
    <cellStyle name="RowTitles-Detail 2 4 6" xfId="2778"/>
    <cellStyle name="RowTitles-Detail 2 4_age théoriq, nbe d'années Eur" xfId="2779"/>
    <cellStyle name="RowTitles-Detail 2 5" xfId="2780"/>
    <cellStyle name="RowTitles-Detail 2 5 2" xfId="2781"/>
    <cellStyle name="RowTitles-Detail 2 5 2 2" xfId="2782"/>
    <cellStyle name="RowTitles-Detail 2 5 2 2 2" xfId="2783"/>
    <cellStyle name="RowTitles-Detail 2 5 2 3" xfId="2784"/>
    <cellStyle name="RowTitles-Detail 2 5 2_age théoriq, nbe d'années Eur" xfId="2785"/>
    <cellStyle name="RowTitles-Detail 2 5 3" xfId="2786"/>
    <cellStyle name="RowTitles-Detail 2 5_age théoriq, nbe d'années Eur" xfId="2787"/>
    <cellStyle name="RowTitles-Detail 2 6" xfId="2788"/>
    <cellStyle name="RowTitles-Detail 2 6 2" xfId="2789"/>
    <cellStyle name="RowTitles-Detail 2 6 2 2" xfId="2790"/>
    <cellStyle name="RowTitles-Detail 2 6 2 2 2" xfId="2791"/>
    <cellStyle name="RowTitles-Detail 2 6 2 3" xfId="2792"/>
    <cellStyle name="RowTitles-Detail 2 6 2_age théoriq, nbe d'années Eur" xfId="2793"/>
    <cellStyle name="RowTitles-Detail 2 6 3" xfId="2794"/>
    <cellStyle name="RowTitles-Detail 2 6_age théoriq, nbe d'années Eur" xfId="2795"/>
    <cellStyle name="RowTitles-Detail 2 7" xfId="2796"/>
    <cellStyle name="RowTitles-Detail 2 7 2" xfId="2797"/>
    <cellStyle name="RowTitles-Detail 2 7 2 2" xfId="2798"/>
    <cellStyle name="RowTitles-Detail 2 7 2 2 2" xfId="2799"/>
    <cellStyle name="RowTitles-Detail 2 7 2 3" xfId="2800"/>
    <cellStyle name="RowTitles-Detail 2 7 2_age théoriq, nbe d'années Eur" xfId="2801"/>
    <cellStyle name="RowTitles-Detail 2 7 3" xfId="2802"/>
    <cellStyle name="RowTitles-Detail 2 7_age théoriq, nbe d'années Eur" xfId="2803"/>
    <cellStyle name="RowTitles-Detail 2 8" xfId="2804"/>
    <cellStyle name="RowTitles-Detail 2 8 2" xfId="2805"/>
    <cellStyle name="RowTitles-Detail 2 8 2 2" xfId="2806"/>
    <cellStyle name="RowTitles-Detail 2 8 3" xfId="2807"/>
    <cellStyle name="RowTitles-Detail 2 8_age théoriq, nbe d'années Eur" xfId="2808"/>
    <cellStyle name="RowTitles-Detail 2 9" xfId="2809"/>
    <cellStyle name="RowTitles-Detail 2_age théoriq, nbe d'années Eur" xfId="2810"/>
    <cellStyle name="RowTitles-Detail 3" xfId="2811"/>
    <cellStyle name="RowTitles-Detail 3 2" xfId="2812"/>
    <cellStyle name="RowTitles-Detail 3 2 2" xfId="2813"/>
    <cellStyle name="RowTitles-Detail 3 2 2 2" xfId="2814"/>
    <cellStyle name="RowTitles-Detail 3 2 2 2 2" xfId="2815"/>
    <cellStyle name="RowTitles-Detail 3 2 2 2 2 2" xfId="2816"/>
    <cellStyle name="RowTitles-Detail 3 2 2 2 2 2 2" xfId="2817"/>
    <cellStyle name="RowTitles-Detail 3 2 2 2 2 3" xfId="2818"/>
    <cellStyle name="RowTitles-Detail 3 2 2 2 2_age théoriq, nbe d'années Eur" xfId="2819"/>
    <cellStyle name="RowTitles-Detail 3 2 2 2 3" xfId="2820"/>
    <cellStyle name="RowTitles-Detail 3 2 2 2_age théoriq, nbe d'années Eur" xfId="2821"/>
    <cellStyle name="RowTitles-Detail 3 2 2 3" xfId="2822"/>
    <cellStyle name="RowTitles-Detail 3 2 2 3 2" xfId="2823"/>
    <cellStyle name="RowTitles-Detail 3 2 2 3 2 2" xfId="2824"/>
    <cellStyle name="RowTitles-Detail 3 2 2 3 2 2 2" xfId="2825"/>
    <cellStyle name="RowTitles-Detail 3 2 2 3 2 3" xfId="2826"/>
    <cellStyle name="RowTitles-Detail 3 2 2 3 2_age théoriq, nbe d'années Eur" xfId="2827"/>
    <cellStyle name="RowTitles-Detail 3 2 2 3 3" xfId="2828"/>
    <cellStyle name="RowTitles-Detail 3 2 2 3_age théoriq, nbe d'années Eur" xfId="2829"/>
    <cellStyle name="RowTitles-Detail 3 2 2 4" xfId="2830"/>
    <cellStyle name="RowTitles-Detail 3 2 2 4 2" xfId="2831"/>
    <cellStyle name="RowTitles-Detail 3 2 2 4 2 2" xfId="2832"/>
    <cellStyle name="RowTitles-Detail 3 2 2 4 2 2 2" xfId="2833"/>
    <cellStyle name="RowTitles-Detail 3 2 2 4 2 3" xfId="2834"/>
    <cellStyle name="RowTitles-Detail 3 2 2 4 2_age théoriq, nbe d'années Eur" xfId="2835"/>
    <cellStyle name="RowTitles-Detail 3 2 2 4 3" xfId="2836"/>
    <cellStyle name="RowTitles-Detail 3 2 2 4_age théoriq, nbe d'années Eur" xfId="2837"/>
    <cellStyle name="RowTitles-Detail 3 2 2 5" xfId="2838"/>
    <cellStyle name="RowTitles-Detail 3 2 2 5 2" xfId="2839"/>
    <cellStyle name="RowTitles-Detail 3 2 2 5 2 2" xfId="2840"/>
    <cellStyle name="RowTitles-Detail 3 2 2 5 3" xfId="2841"/>
    <cellStyle name="RowTitles-Detail 3 2 2 5_age théoriq, nbe d'années Eur" xfId="2842"/>
    <cellStyle name="RowTitles-Detail 3 2 2 6" xfId="2843"/>
    <cellStyle name="RowTitles-Detail 3 2 2_age théoriq, nbe d'années Eur" xfId="2844"/>
    <cellStyle name="RowTitles-Detail 3 2 3" xfId="2845"/>
    <cellStyle name="RowTitles-Detail 3 2 3 2" xfId="2846"/>
    <cellStyle name="RowTitles-Detail 3 2 3 2 2" xfId="2847"/>
    <cellStyle name="RowTitles-Detail 3 2 3 2 2 2" xfId="2848"/>
    <cellStyle name="RowTitles-Detail 3 2 3 2 3" xfId="2849"/>
    <cellStyle name="RowTitles-Detail 3 2 3 2_age théoriq, nbe d'années Eur" xfId="2850"/>
    <cellStyle name="RowTitles-Detail 3 2 3 3" xfId="2851"/>
    <cellStyle name="RowTitles-Detail 3 2 3_age théoriq, nbe d'années Eur" xfId="2852"/>
    <cellStyle name="RowTitles-Detail 3 2 4" xfId="2853"/>
    <cellStyle name="RowTitles-Detail 3 2 4 2" xfId="2854"/>
    <cellStyle name="RowTitles-Detail 3 2 4 2 2" xfId="2855"/>
    <cellStyle name="RowTitles-Detail 3 2 4 2 2 2" xfId="2856"/>
    <cellStyle name="RowTitles-Detail 3 2 4 2 3" xfId="2857"/>
    <cellStyle name="RowTitles-Detail 3 2 4 2_age théoriq, nbe d'années Eur" xfId="2858"/>
    <cellStyle name="RowTitles-Detail 3 2 4 3" xfId="2859"/>
    <cellStyle name="RowTitles-Detail 3 2 4_age théoriq, nbe d'années Eur" xfId="2860"/>
    <cellStyle name="RowTitles-Detail 3 2 5" xfId="2861"/>
    <cellStyle name="RowTitles-Detail 3 2 5 2" xfId="2862"/>
    <cellStyle name="RowTitles-Detail 3 2 5 2 2" xfId="2863"/>
    <cellStyle name="RowTitles-Detail 3 2 5 2 2 2" xfId="2864"/>
    <cellStyle name="RowTitles-Detail 3 2 5 2 3" xfId="2865"/>
    <cellStyle name="RowTitles-Detail 3 2 5 2_age théoriq, nbe d'années Eur" xfId="2866"/>
    <cellStyle name="RowTitles-Detail 3 2 5 3" xfId="2867"/>
    <cellStyle name="RowTitles-Detail 3 2 5_age théoriq, nbe d'années Eur" xfId="2868"/>
    <cellStyle name="RowTitles-Detail 3 2 6" xfId="2869"/>
    <cellStyle name="RowTitles-Detail 3 2 6 2" xfId="2870"/>
    <cellStyle name="RowTitles-Detail 3 2 6 2 2" xfId="2871"/>
    <cellStyle name="RowTitles-Detail 3 2 6 3" xfId="2872"/>
    <cellStyle name="RowTitles-Detail 3 2 6_age théoriq, nbe d'années Eur" xfId="2873"/>
    <cellStyle name="RowTitles-Detail 3 2 7" xfId="2874"/>
    <cellStyle name="RowTitles-Detail 3 2_age théoriq, nbe d'années Eur" xfId="2875"/>
    <cellStyle name="RowTitles-Detail 3 3" xfId="2876"/>
    <cellStyle name="RowTitles-Detail 3 3 2" xfId="2877"/>
    <cellStyle name="RowTitles-Detail 3 3 2 2" xfId="2878"/>
    <cellStyle name="RowTitles-Detail 3 3 2 2 2" xfId="2879"/>
    <cellStyle name="RowTitles-Detail 3 3 2 2 2 2" xfId="2880"/>
    <cellStyle name="RowTitles-Detail 3 3 2 2 3" xfId="2881"/>
    <cellStyle name="RowTitles-Detail 3 3 2 2_age théoriq, nbe d'années Eur" xfId="2882"/>
    <cellStyle name="RowTitles-Detail 3 3 2 3" xfId="2883"/>
    <cellStyle name="RowTitles-Detail 3 3 2_age théoriq, nbe d'années Eur" xfId="2884"/>
    <cellStyle name="RowTitles-Detail 3 3 3" xfId="2885"/>
    <cellStyle name="RowTitles-Detail 3 3 3 2" xfId="2886"/>
    <cellStyle name="RowTitles-Detail 3 3 3 2 2" xfId="2887"/>
    <cellStyle name="RowTitles-Detail 3 3 3 2 2 2" xfId="2888"/>
    <cellStyle name="RowTitles-Detail 3 3 3 2 3" xfId="2889"/>
    <cellStyle name="RowTitles-Detail 3 3 3 2_age théoriq, nbe d'années Eur" xfId="2890"/>
    <cellStyle name="RowTitles-Detail 3 3 3 3" xfId="2891"/>
    <cellStyle name="RowTitles-Detail 3 3 3_age théoriq, nbe d'années Eur" xfId="2892"/>
    <cellStyle name="RowTitles-Detail 3 3 4" xfId="2893"/>
    <cellStyle name="RowTitles-Detail 3 3 4 2" xfId="2894"/>
    <cellStyle name="RowTitles-Detail 3 3 4 2 2" xfId="2895"/>
    <cellStyle name="RowTitles-Detail 3 3 4 2 2 2" xfId="2896"/>
    <cellStyle name="RowTitles-Detail 3 3 4 2 3" xfId="2897"/>
    <cellStyle name="RowTitles-Detail 3 3 4 2_age théoriq, nbe d'années Eur" xfId="2898"/>
    <cellStyle name="RowTitles-Detail 3 3 4 3" xfId="2899"/>
    <cellStyle name="RowTitles-Detail 3 3 4_age théoriq, nbe d'années Eur" xfId="2900"/>
    <cellStyle name="RowTitles-Detail 3 3 5" xfId="2901"/>
    <cellStyle name="RowTitles-Detail 3 3 5 2" xfId="2902"/>
    <cellStyle name="RowTitles-Detail 3 3 5 2 2" xfId="2903"/>
    <cellStyle name="RowTitles-Detail 3 3 5 3" xfId="2904"/>
    <cellStyle name="RowTitles-Detail 3 3 5_age théoriq, nbe d'années Eur" xfId="2905"/>
    <cellStyle name="RowTitles-Detail 3 3 6" xfId="2906"/>
    <cellStyle name="RowTitles-Detail 3 3_age théoriq, nbe d'années Eur" xfId="2907"/>
    <cellStyle name="RowTitles-Detail 3 4" xfId="2908"/>
    <cellStyle name="RowTitles-Detail 3 4 2" xfId="2909"/>
    <cellStyle name="RowTitles-Detail 3 4 2 2" xfId="2910"/>
    <cellStyle name="RowTitles-Detail 3 4 2 2 2" xfId="2911"/>
    <cellStyle name="RowTitles-Detail 3 4 2 3" xfId="2912"/>
    <cellStyle name="RowTitles-Detail 3 4 2_age théoriq, nbe d'années Eur" xfId="2913"/>
    <cellStyle name="RowTitles-Detail 3 4 3" xfId="2914"/>
    <cellStyle name="RowTitles-Detail 3 4_age théoriq, nbe d'années Eur" xfId="2915"/>
    <cellStyle name="RowTitles-Detail 3 5" xfId="2916"/>
    <cellStyle name="RowTitles-Detail 3 5 2" xfId="2917"/>
    <cellStyle name="RowTitles-Detail 3 5 2 2" xfId="2918"/>
    <cellStyle name="RowTitles-Detail 3 5 2 2 2" xfId="2919"/>
    <cellStyle name="RowTitles-Detail 3 5 2 3" xfId="2920"/>
    <cellStyle name="RowTitles-Detail 3 5 2_age théoriq, nbe d'années Eur" xfId="2921"/>
    <cellStyle name="RowTitles-Detail 3 5 3" xfId="2922"/>
    <cellStyle name="RowTitles-Detail 3 5_age théoriq, nbe d'années Eur" xfId="2923"/>
    <cellStyle name="RowTitles-Detail 3 6" xfId="2924"/>
    <cellStyle name="RowTitles-Detail 3 6 2" xfId="2925"/>
    <cellStyle name="RowTitles-Detail 3 6 2 2" xfId="2926"/>
    <cellStyle name="RowTitles-Detail 3 6 2 2 2" xfId="2927"/>
    <cellStyle name="RowTitles-Detail 3 6 2 3" xfId="2928"/>
    <cellStyle name="RowTitles-Detail 3 6 2_age théoriq, nbe d'années Eur" xfId="2929"/>
    <cellStyle name="RowTitles-Detail 3 6 3" xfId="2930"/>
    <cellStyle name="RowTitles-Detail 3 6_age théoriq, nbe d'années Eur" xfId="2931"/>
    <cellStyle name="RowTitles-Detail 3 7" xfId="2932"/>
    <cellStyle name="RowTitles-Detail 3 7 2" xfId="2933"/>
    <cellStyle name="RowTitles-Detail 3 7 2 2" xfId="2934"/>
    <cellStyle name="RowTitles-Detail 3 7 3" xfId="2935"/>
    <cellStyle name="RowTitles-Detail 3 7_age théoriq, nbe d'années Eur" xfId="2936"/>
    <cellStyle name="RowTitles-Detail 3 8" xfId="2937"/>
    <cellStyle name="RowTitles-Detail 3_age théoriq, nbe d'années Eur" xfId="2938"/>
    <cellStyle name="RowTitles-Detail 4" xfId="2939"/>
    <cellStyle name="RowTitles-Detail 4 2" xfId="2940"/>
    <cellStyle name="RowTitles-Detail 4 2 2" xfId="2941"/>
    <cellStyle name="RowTitles-Detail 4 2 2 2" xfId="2942"/>
    <cellStyle name="RowTitles-Detail 4 2 2 2 2" xfId="2943"/>
    <cellStyle name="RowTitles-Detail 4 2 2 2 2 2" xfId="2944"/>
    <cellStyle name="RowTitles-Detail 4 2 2 2 2 2 2" xfId="2945"/>
    <cellStyle name="RowTitles-Detail 4 2 2 2 2 3" xfId="2946"/>
    <cellStyle name="RowTitles-Detail 4 2 2 2 2_age théoriq, nbe d'années Eur" xfId="2947"/>
    <cellStyle name="RowTitles-Detail 4 2 2 2 3" xfId="2948"/>
    <cellStyle name="RowTitles-Detail 4 2 2 2_age théoriq, nbe d'années Eur" xfId="2949"/>
    <cellStyle name="RowTitles-Detail 4 2 2 3" xfId="2950"/>
    <cellStyle name="RowTitles-Detail 4 2 2 3 2" xfId="2951"/>
    <cellStyle name="RowTitles-Detail 4 2 2 3 2 2" xfId="2952"/>
    <cellStyle name="RowTitles-Detail 4 2 2 3 2 2 2" xfId="2953"/>
    <cellStyle name="RowTitles-Detail 4 2 2 3 2 3" xfId="2954"/>
    <cellStyle name="RowTitles-Detail 4 2 2 3 2_age théoriq, nbe d'années Eur" xfId="2955"/>
    <cellStyle name="RowTitles-Detail 4 2 2 3 3" xfId="2956"/>
    <cellStyle name="RowTitles-Detail 4 2 2 3_age théoriq, nbe d'années Eur" xfId="2957"/>
    <cellStyle name="RowTitles-Detail 4 2 2 4" xfId="2958"/>
    <cellStyle name="RowTitles-Detail 4 2 2 4 2" xfId="2959"/>
    <cellStyle name="RowTitles-Detail 4 2 2 4 2 2" xfId="2960"/>
    <cellStyle name="RowTitles-Detail 4 2 2 4 2 2 2" xfId="2961"/>
    <cellStyle name="RowTitles-Detail 4 2 2 4 2 3" xfId="2962"/>
    <cellStyle name="RowTitles-Detail 4 2 2 4 2_age théoriq, nbe d'années Eur" xfId="2963"/>
    <cellStyle name="RowTitles-Detail 4 2 2 4 3" xfId="2964"/>
    <cellStyle name="RowTitles-Detail 4 2 2 4_age théoriq, nbe d'années Eur" xfId="2965"/>
    <cellStyle name="RowTitles-Detail 4 2 2 5" xfId="2966"/>
    <cellStyle name="RowTitles-Detail 4 2 2 5 2" xfId="2967"/>
    <cellStyle name="RowTitles-Detail 4 2 2 5 2 2" xfId="2968"/>
    <cellStyle name="RowTitles-Detail 4 2 2 5 3" xfId="2969"/>
    <cellStyle name="RowTitles-Detail 4 2 2 5_age théoriq, nbe d'années Eur" xfId="2970"/>
    <cellStyle name="RowTitles-Detail 4 2 2 6" xfId="2971"/>
    <cellStyle name="RowTitles-Detail 4 2 2_age théoriq, nbe d'années Eur" xfId="2972"/>
    <cellStyle name="RowTitles-Detail 4 2 3" xfId="2973"/>
    <cellStyle name="RowTitles-Detail 4 2 3 2" xfId="2974"/>
    <cellStyle name="RowTitles-Detail 4 2 3 2 2" xfId="2975"/>
    <cellStyle name="RowTitles-Detail 4 2 3 2 2 2" xfId="2976"/>
    <cellStyle name="RowTitles-Detail 4 2 3 2 3" xfId="2977"/>
    <cellStyle name="RowTitles-Detail 4 2 3 2_age théoriq, nbe d'années Eur" xfId="2978"/>
    <cellStyle name="RowTitles-Detail 4 2 3 3" xfId="2979"/>
    <cellStyle name="RowTitles-Detail 4 2 3_age théoriq, nbe d'années Eur" xfId="2980"/>
    <cellStyle name="RowTitles-Detail 4 2 4" xfId="2981"/>
    <cellStyle name="RowTitles-Detail 4 2 4 2" xfId="2982"/>
    <cellStyle name="RowTitles-Detail 4 2 4 2 2" xfId="2983"/>
    <cellStyle name="RowTitles-Detail 4 2 4 2 2 2" xfId="2984"/>
    <cellStyle name="RowTitles-Detail 4 2 4 2 3" xfId="2985"/>
    <cellStyle name="RowTitles-Detail 4 2 4 2_age théoriq, nbe d'années Eur" xfId="2986"/>
    <cellStyle name="RowTitles-Detail 4 2 4 3" xfId="2987"/>
    <cellStyle name="RowTitles-Detail 4 2 4_age théoriq, nbe d'années Eur" xfId="2988"/>
    <cellStyle name="RowTitles-Detail 4 2 5" xfId="2989"/>
    <cellStyle name="RowTitles-Detail 4 2 5 2" xfId="2990"/>
    <cellStyle name="RowTitles-Detail 4 2 5 2 2" xfId="2991"/>
    <cellStyle name="RowTitles-Detail 4 2 5 2 2 2" xfId="2992"/>
    <cellStyle name="RowTitles-Detail 4 2 5 2 3" xfId="2993"/>
    <cellStyle name="RowTitles-Detail 4 2 5 2_age théoriq, nbe d'années Eur" xfId="2994"/>
    <cellStyle name="RowTitles-Detail 4 2 5 3" xfId="2995"/>
    <cellStyle name="RowTitles-Detail 4 2 5_age théoriq, nbe d'années Eur" xfId="2996"/>
    <cellStyle name="RowTitles-Detail 4 2 6" xfId="2997"/>
    <cellStyle name="RowTitles-Detail 4 2 6 2" xfId="2998"/>
    <cellStyle name="RowTitles-Detail 4 2 6 2 2" xfId="2999"/>
    <cellStyle name="RowTitles-Detail 4 2 6 3" xfId="3000"/>
    <cellStyle name="RowTitles-Detail 4 2 6_age théoriq, nbe d'années Eur" xfId="3001"/>
    <cellStyle name="RowTitles-Detail 4 2 7" xfId="3002"/>
    <cellStyle name="RowTitles-Detail 4 2_age théoriq, nbe d'années Eur" xfId="3003"/>
    <cellStyle name="RowTitles-Detail 4 3" xfId="3004"/>
    <cellStyle name="RowTitles-Detail 4 3 2" xfId="3005"/>
    <cellStyle name="RowTitles-Detail 4 3 2 2" xfId="3006"/>
    <cellStyle name="RowTitles-Detail 4 3 2 2 2" xfId="3007"/>
    <cellStyle name="RowTitles-Detail 4 3 2 2 2 2" xfId="3008"/>
    <cellStyle name="RowTitles-Detail 4 3 2 2 3" xfId="3009"/>
    <cellStyle name="RowTitles-Detail 4 3 2 2_age théoriq, nbe d'années Eur" xfId="3010"/>
    <cellStyle name="RowTitles-Detail 4 3 2 3" xfId="3011"/>
    <cellStyle name="RowTitles-Detail 4 3 2_age théoriq, nbe d'années Eur" xfId="3012"/>
    <cellStyle name="RowTitles-Detail 4 3 3" xfId="3013"/>
    <cellStyle name="RowTitles-Detail 4 3 3 2" xfId="3014"/>
    <cellStyle name="RowTitles-Detail 4 3 3 2 2" xfId="3015"/>
    <cellStyle name="RowTitles-Detail 4 3 3 2 2 2" xfId="3016"/>
    <cellStyle name="RowTitles-Detail 4 3 3 2 3" xfId="3017"/>
    <cellStyle name="RowTitles-Detail 4 3 3 2_age théoriq, nbe d'années Eur" xfId="3018"/>
    <cellStyle name="RowTitles-Detail 4 3 3 3" xfId="3019"/>
    <cellStyle name="RowTitles-Detail 4 3 3_age théoriq, nbe d'années Eur" xfId="3020"/>
    <cellStyle name="RowTitles-Detail 4 3 4" xfId="3021"/>
    <cellStyle name="RowTitles-Detail 4 3 4 2" xfId="3022"/>
    <cellStyle name="RowTitles-Detail 4 3 4 2 2" xfId="3023"/>
    <cellStyle name="RowTitles-Detail 4 3 4 2 2 2" xfId="3024"/>
    <cellStyle name="RowTitles-Detail 4 3 4 2 3" xfId="3025"/>
    <cellStyle name="RowTitles-Detail 4 3 4 2_age théoriq, nbe d'années Eur" xfId="3026"/>
    <cellStyle name="RowTitles-Detail 4 3 4 3" xfId="3027"/>
    <cellStyle name="RowTitles-Detail 4 3 4_age théoriq, nbe d'années Eur" xfId="3028"/>
    <cellStyle name="RowTitles-Detail 4 3 5" xfId="3029"/>
    <cellStyle name="RowTitles-Detail 4 3 5 2" xfId="3030"/>
    <cellStyle name="RowTitles-Detail 4 3 5 2 2" xfId="3031"/>
    <cellStyle name="RowTitles-Detail 4 3 5 3" xfId="3032"/>
    <cellStyle name="RowTitles-Detail 4 3 5_age théoriq, nbe d'années Eur" xfId="3033"/>
    <cellStyle name="RowTitles-Detail 4 3 6" xfId="3034"/>
    <cellStyle name="RowTitles-Detail 4 3_age théoriq, nbe d'années Eur" xfId="3035"/>
    <cellStyle name="RowTitles-Detail 4 4" xfId="3036"/>
    <cellStyle name="RowTitles-Detail 4 4 2" xfId="3037"/>
    <cellStyle name="RowTitles-Detail 4 4 2 2" xfId="3038"/>
    <cellStyle name="RowTitles-Detail 4 4 2 2 2" xfId="3039"/>
    <cellStyle name="RowTitles-Detail 4 4 2 3" xfId="3040"/>
    <cellStyle name="RowTitles-Detail 4 4 2_age théoriq, nbe d'années Eur" xfId="3041"/>
    <cellStyle name="RowTitles-Detail 4 4 3" xfId="3042"/>
    <cellStyle name="RowTitles-Detail 4 4_age théoriq, nbe d'années Eur" xfId="3043"/>
    <cellStyle name="RowTitles-Detail 4 5" xfId="3044"/>
    <cellStyle name="RowTitles-Detail 4 5 2" xfId="3045"/>
    <cellStyle name="RowTitles-Detail 4 5 2 2" xfId="3046"/>
    <cellStyle name="RowTitles-Detail 4 5 2 2 2" xfId="3047"/>
    <cellStyle name="RowTitles-Detail 4 5 2 3" xfId="3048"/>
    <cellStyle name="RowTitles-Detail 4 5 2_age théoriq, nbe d'années Eur" xfId="3049"/>
    <cellStyle name="RowTitles-Detail 4 5 3" xfId="3050"/>
    <cellStyle name="RowTitles-Detail 4 5_age théoriq, nbe d'années Eur" xfId="3051"/>
    <cellStyle name="RowTitles-Detail 4 6" xfId="3052"/>
    <cellStyle name="RowTitles-Detail 4 6 2" xfId="3053"/>
    <cellStyle name="RowTitles-Detail 4 6 2 2" xfId="3054"/>
    <cellStyle name="RowTitles-Detail 4 6 2 2 2" xfId="3055"/>
    <cellStyle name="RowTitles-Detail 4 6 2 3" xfId="3056"/>
    <cellStyle name="RowTitles-Detail 4 6 2_age théoriq, nbe d'années Eur" xfId="3057"/>
    <cellStyle name="RowTitles-Detail 4 6 3" xfId="3058"/>
    <cellStyle name="RowTitles-Detail 4 6_age théoriq, nbe d'années Eur" xfId="3059"/>
    <cellStyle name="RowTitles-Detail 4 7" xfId="3060"/>
    <cellStyle name="RowTitles-Detail 4 7 2" xfId="3061"/>
    <cellStyle name="RowTitles-Detail 4 7 2 2" xfId="3062"/>
    <cellStyle name="RowTitles-Detail 4 7 3" xfId="3063"/>
    <cellStyle name="RowTitles-Detail 4 7_age théoriq, nbe d'années Eur" xfId="3064"/>
    <cellStyle name="RowTitles-Detail 4 8" xfId="3065"/>
    <cellStyle name="RowTitles-Detail 4_age théoriq, nbe d'années Eur" xfId="3066"/>
    <cellStyle name="RowTitles-Detail 5" xfId="3067"/>
    <cellStyle name="RowTitles-Detail 5 2" xfId="3068"/>
    <cellStyle name="RowTitles-Detail 5 2 2" xfId="3069"/>
    <cellStyle name="RowTitles-Detail 5 2 2 2" xfId="3070"/>
    <cellStyle name="RowTitles-Detail 5 2 3" xfId="3071"/>
    <cellStyle name="RowTitles-Detail 5 2_age théoriq, nbe d'années Eur" xfId="3072"/>
    <cellStyle name="RowTitles-Detail 5 3" xfId="3073"/>
    <cellStyle name="RowTitles-Detail 5_age théoriq, nbe d'années Eur" xfId="3074"/>
    <cellStyle name="RowTitles-Detail 6" xfId="3075"/>
    <cellStyle name="RowTitles-Detail 6 2" xfId="3076"/>
    <cellStyle name="RowTitles-Detail 6 2 2" xfId="3077"/>
    <cellStyle name="RowTitles-Detail 6 2 2 2" xfId="3078"/>
    <cellStyle name="RowTitles-Detail 6 2 3" xfId="3079"/>
    <cellStyle name="RowTitles-Detail 6 2_age théoriq, nbe d'années Eur" xfId="3080"/>
    <cellStyle name="RowTitles-Detail 6 3" xfId="3081"/>
    <cellStyle name="RowTitles-Detail 6_age théoriq, nbe d'années Eur" xfId="3082"/>
    <cellStyle name="RowTitles-Detail 7" xfId="3083"/>
    <cellStyle name="RowTitles-Detail 7 2" xfId="3084"/>
    <cellStyle name="RowTitles-Detail 7 2 2" xfId="3085"/>
    <cellStyle name="RowTitles-Detail 7 2 2 2" xfId="3086"/>
    <cellStyle name="RowTitles-Detail 7 2 3" xfId="3087"/>
    <cellStyle name="RowTitles-Detail 7 2_age théoriq, nbe d'années Eur" xfId="3088"/>
    <cellStyle name="RowTitles-Detail 7 3" xfId="3089"/>
    <cellStyle name="RowTitles-Detail 7_age théoriq, nbe d'années Eur" xfId="3090"/>
    <cellStyle name="RowTitles-Detail 8" xfId="3091"/>
    <cellStyle name="RowTitles-Detail 8 2" xfId="3092"/>
    <cellStyle name="RowTitles-Detail 8 2 2" xfId="3093"/>
    <cellStyle name="RowTitles-Detail 8 3" xfId="3094"/>
    <cellStyle name="RowTitles-Detail 8_age théoriq, nbe d'années Eur" xfId="3095"/>
    <cellStyle name="RowTitles-Detail 9" xfId="3096"/>
    <cellStyle name="RowTitles-Detail 9 2" xfId="3097"/>
    <cellStyle name="RowTitles-Detail_age théoriq, nbe d'années Eur" xfId="3098"/>
    <cellStyle name="semestre" xfId="3099"/>
    <cellStyle name="Significance_Arrows" xfId="3100"/>
    <cellStyle name="Standaard_Blad1" xfId="3101"/>
    <cellStyle name="Standard_DIAGRAM" xfId="3102"/>
    <cellStyle name="Sub_tot_e" xfId="3103"/>
    <cellStyle name="Sub-titles" xfId="3104"/>
    <cellStyle name="Sub-titles Cols" xfId="3105"/>
    <cellStyle name="Sub-titles rows" xfId="3106"/>
    <cellStyle name="Table No." xfId="3107"/>
    <cellStyle name="Table No. 2" xfId="3108"/>
    <cellStyle name="Table Title" xfId="3109"/>
    <cellStyle name="Table Title 2" xfId="3110"/>
    <cellStyle name="TableStyleLight1" xfId="3111"/>
    <cellStyle name="TableStyleLight1 2" xfId="3112"/>
    <cellStyle name="TableStyleLight1 2 2" xfId="3113"/>
    <cellStyle name="TableStyleLight1 2 2 2" xfId="3114"/>
    <cellStyle name="TableStyleLight1 2 2 2 2" xfId="3115"/>
    <cellStyle name="TableStyleLight1 2 2 2 3" xfId="3116"/>
    <cellStyle name="TableStyleLight1 2 2 3" xfId="3117"/>
    <cellStyle name="TableStyleLight1 2 2 4" xfId="3118"/>
    <cellStyle name="TableStyleLight1 2 2_age théoriq, nbe d'années Eur" xfId="3119"/>
    <cellStyle name="TableStyleLight1 2 3" xfId="3120"/>
    <cellStyle name="TableStyleLight1 2 3 2" xfId="3121"/>
    <cellStyle name="TableStyleLight1 2 3 3" xfId="3122"/>
    <cellStyle name="TableStyleLight1 2 4" xfId="3123"/>
    <cellStyle name="TableStyleLight1 2 4 2" xfId="3124"/>
    <cellStyle name="TableStyleLight1 2 4 3" xfId="3125"/>
    <cellStyle name="TableStyleLight1 2 5" xfId="3126"/>
    <cellStyle name="TableStyleLight1 2 5 2" xfId="3127"/>
    <cellStyle name="TableStyleLight1 2 5 3" xfId="3128"/>
    <cellStyle name="TableStyleLight1 2 6" xfId="3129"/>
    <cellStyle name="TableStyleLight1 2 6 2" xfId="3130"/>
    <cellStyle name="TableStyleLight1 2 6 3" xfId="3131"/>
    <cellStyle name="TableStyleLight1 2 7" xfId="3132"/>
    <cellStyle name="TableStyleLight1 2 8" xfId="3133"/>
    <cellStyle name="TableStyleLight1 2_age théoriq, nbe d'années Eur" xfId="3134"/>
    <cellStyle name="TableStyleLight1 3" xfId="3135"/>
    <cellStyle name="TableStyleLight1 3 2" xfId="3136"/>
    <cellStyle name="TableStyleLight1 3 2 2" xfId="3137"/>
    <cellStyle name="TableStyleLight1 3 2 3" xfId="3138"/>
    <cellStyle name="TableStyleLight1 3 3" xfId="3139"/>
    <cellStyle name="TableStyleLight1 3 4" xfId="3140"/>
    <cellStyle name="TableStyleLight1 3_age théoriq, nbe d'années Eur" xfId="3141"/>
    <cellStyle name="TableStyleLight1 4" xfId="3142"/>
    <cellStyle name="TableStyleLight1 4 2" xfId="3143"/>
    <cellStyle name="TableStyleLight1 4 2 2" xfId="3144"/>
    <cellStyle name="TableStyleLight1 4 2 3" xfId="3145"/>
    <cellStyle name="TableStyleLight1 4 3" xfId="3146"/>
    <cellStyle name="TableStyleLight1 4 4" xfId="3147"/>
    <cellStyle name="TableStyleLight1 4_age théoriq, nbe d'années Eur" xfId="3148"/>
    <cellStyle name="TableStyleLight1 5" xfId="3149"/>
    <cellStyle name="TableStyleLight1 6" xfId="3150"/>
    <cellStyle name="TableStyleLight1 6 2" xfId="3151"/>
    <cellStyle name="TableStyleLight1 6 3" xfId="3152"/>
    <cellStyle name="TableStyleLight1 7" xfId="3153"/>
    <cellStyle name="TableStyleLight1 7 2" xfId="3154"/>
    <cellStyle name="TableStyleLight1 7 3" xfId="3155"/>
    <cellStyle name="TableStyleLight1 8" xfId="3156"/>
    <cellStyle name="TableStyleLight1 9" xfId="3157"/>
    <cellStyle name="TableStyleLight1_age théoriq, nbe d'années Eur" xfId="3158"/>
    <cellStyle name="temp" xfId="3159"/>
    <cellStyle name="tête chapitre" xfId="3160"/>
    <cellStyle name="TEXT" xfId="3161"/>
    <cellStyle name="Title 2" xfId="3162"/>
    <cellStyle name="Title 3" xfId="3163"/>
    <cellStyle name="title1" xfId="3164"/>
    <cellStyle name="Titles" xfId="3165"/>
    <cellStyle name="titre 2" xfId="3166"/>
    <cellStyle name="Total 2" xfId="3167"/>
    <cellStyle name="Tusental (0)_Blad2" xfId="3168"/>
    <cellStyle name="Tusental 2" xfId="3169"/>
    <cellStyle name="Tusental_Blad2" xfId="3170"/>
    <cellStyle name="Uwaga 2" xfId="3171"/>
    <cellStyle name="Valuta (0)_Blad2" xfId="3172"/>
    <cellStyle name="Valuta_Blad2" xfId="3173"/>
    <cellStyle name="Währung [0]_DIAGRAM" xfId="3174"/>
    <cellStyle name="Währung_DIAGRAM" xfId="3175"/>
    <cellStyle name="Warning Text 2" xfId="3176"/>
    <cellStyle name="Wrapped" xfId="3177"/>
    <cellStyle name="자리수" xfId="3178"/>
    <cellStyle name="자리수0" xfId="3179"/>
    <cellStyle name="콤마 [0]_ACCOUNT" xfId="3180"/>
    <cellStyle name="콤마_ACCOUNT" xfId="3181"/>
    <cellStyle name="통화 [0]_ACCOUNT" xfId="3182"/>
    <cellStyle name="통화_ACCOUNT" xfId="3183"/>
    <cellStyle name="퍼센트" xfId="3184"/>
    <cellStyle name="표준 5" xfId="3185"/>
    <cellStyle name="표준_9511REV" xfId="3186"/>
    <cellStyle name="화폐기호" xfId="3187"/>
    <cellStyle name="화폐기호0" xfId="3188"/>
    <cellStyle name="標準 2" xfId="3189"/>
    <cellStyle name="標準_法務省担当表（eigo ） " xfId="3190"/>
  </cellStyles>
  <dxfs count="0"/>
  <tableStyles count="0" defaultTableStyle="TableStyleMedium2" defaultPivotStyle="PivotStyleLight16"/>
  <colors>
    <mruColors>
      <color rgb="FFFF00FF"/>
      <color rgb="FFA558A0"/>
      <color rgb="FF724B73"/>
      <color rgb="FF9966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1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1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1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1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1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3.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84399154589372"/>
          <c:y val="4.8506944444444443E-2"/>
          <c:w val="0.86047010869565221"/>
          <c:h val="0.81510243055555553"/>
        </c:manualLayout>
      </c:layout>
      <c:barChart>
        <c:barDir val="col"/>
        <c:grouping val="clustered"/>
        <c:varyColors val="0"/>
        <c:ser>
          <c:idx val="0"/>
          <c:order val="0"/>
          <c:tx>
            <c:strRef>
              <c:f>'1.2'!$C$40</c:f>
              <c:strCache>
                <c:ptCount val="1"/>
                <c:pt idx="0">
                  <c:v>ISCED 1</c:v>
                </c:pt>
              </c:strCache>
            </c:strRef>
          </c:tx>
          <c:spPr>
            <a:solidFill>
              <a:schemeClr val="accent1">
                <a:lumMod val="60000"/>
                <a:lumOff val="40000"/>
              </a:schemeClr>
            </a:solidFill>
            <a:ln w="6350">
              <a:solidFill>
                <a:schemeClr val="bg1"/>
              </a:solidFill>
            </a:ln>
            <a:effectLst/>
          </c:spPr>
          <c:invertIfNegative val="0"/>
          <c:cat>
            <c:strRef>
              <c:f>'1.2'!$B$42:$B$68</c:f>
              <c:strCache>
                <c:ptCount val="27"/>
                <c:pt idx="0">
                  <c:v>MT</c:v>
                </c:pt>
                <c:pt idx="1">
                  <c:v>LU</c:v>
                </c:pt>
                <c:pt idx="2">
                  <c:v>CY</c:v>
                </c:pt>
                <c:pt idx="3">
                  <c:v>EE</c:v>
                </c:pt>
                <c:pt idx="4">
                  <c:v>LT</c:v>
                </c:pt>
                <c:pt idx="5">
                  <c:v>LV</c:v>
                </c:pt>
                <c:pt idx="6">
                  <c:v>SI</c:v>
                </c:pt>
                <c:pt idx="7">
                  <c:v>HR</c:v>
                </c:pt>
                <c:pt idx="8">
                  <c:v>SK</c:v>
                </c:pt>
                <c:pt idx="9">
                  <c:v>BG</c:v>
                </c:pt>
                <c:pt idx="10">
                  <c:v>AT</c:v>
                </c:pt>
                <c:pt idx="11">
                  <c:v>HU</c:v>
                </c:pt>
                <c:pt idx="12">
                  <c:v>FI</c:v>
                </c:pt>
                <c:pt idx="13">
                  <c:v>DK</c:v>
                </c:pt>
                <c:pt idx="14">
                  <c:v>IE</c:v>
                </c:pt>
                <c:pt idx="15">
                  <c:v>CZ</c:v>
                </c:pt>
                <c:pt idx="16">
                  <c:v>PT</c:v>
                </c:pt>
                <c:pt idx="17">
                  <c:v>EL</c:v>
                </c:pt>
                <c:pt idx="18">
                  <c:v>BE</c:v>
                </c:pt>
                <c:pt idx="19">
                  <c:v>SE</c:v>
                </c:pt>
                <c:pt idx="20">
                  <c:v>RO</c:v>
                </c:pt>
                <c:pt idx="21">
                  <c:v>NL</c:v>
                </c:pt>
                <c:pt idx="22">
                  <c:v>PL</c:v>
                </c:pt>
                <c:pt idx="23">
                  <c:v>IT</c:v>
                </c:pt>
                <c:pt idx="24">
                  <c:v>ES</c:v>
                </c:pt>
                <c:pt idx="25">
                  <c:v>DE</c:v>
                </c:pt>
                <c:pt idx="26">
                  <c:v>FR</c:v>
                </c:pt>
              </c:strCache>
            </c:strRef>
          </c:cat>
          <c:val>
            <c:numRef>
              <c:f>'1.2'!$C$42:$C$68</c:f>
              <c:numCache>
                <c:formatCode>_-* #\ ##0\ _€_-;\-* #\ ##0\ _€_-;_-* "-"??\ _€_-;_-@_-</c:formatCode>
                <c:ptCount val="27"/>
                <c:pt idx="0">
                  <c:v>27035</c:v>
                </c:pt>
                <c:pt idx="1">
                  <c:v>40098</c:v>
                </c:pt>
                <c:pt idx="2">
                  <c:v>59195</c:v>
                </c:pt>
                <c:pt idx="3">
                  <c:v>89702</c:v>
                </c:pt>
                <c:pt idx="4">
                  <c:v>118616</c:v>
                </c:pt>
                <c:pt idx="5">
                  <c:v>120051</c:v>
                </c:pt>
                <c:pt idx="6">
                  <c:v>134199</c:v>
                </c:pt>
                <c:pt idx="7">
                  <c:v>156627</c:v>
                </c:pt>
                <c:pt idx="8">
                  <c:v>232979</c:v>
                </c:pt>
                <c:pt idx="9">
                  <c:v>248354</c:v>
                </c:pt>
                <c:pt idx="10">
                  <c:v>343981</c:v>
                </c:pt>
                <c:pt idx="11">
                  <c:v>358766</c:v>
                </c:pt>
                <c:pt idx="12">
                  <c:v>373173</c:v>
                </c:pt>
                <c:pt idx="13">
                  <c:v>452253</c:v>
                </c:pt>
                <c:pt idx="14">
                  <c:v>570381</c:v>
                </c:pt>
                <c:pt idx="15">
                  <c:v>571922</c:v>
                </c:pt>
                <c:pt idx="16">
                  <c:v>601972</c:v>
                </c:pt>
                <c:pt idx="17">
                  <c:v>625523</c:v>
                </c:pt>
                <c:pt idx="18">
                  <c:v>823725</c:v>
                </c:pt>
                <c:pt idx="19">
                  <c:v>892231</c:v>
                </c:pt>
                <c:pt idx="20">
                  <c:v>904077</c:v>
                </c:pt>
                <c:pt idx="21">
                  <c:v>1161942</c:v>
                </c:pt>
                <c:pt idx="22">
                  <c:v>1333675</c:v>
                </c:pt>
                <c:pt idx="23">
                  <c:v>2762544</c:v>
                </c:pt>
                <c:pt idx="24">
                  <c:v>3006992</c:v>
                </c:pt>
                <c:pt idx="25">
                  <c:v>3014502</c:v>
                </c:pt>
                <c:pt idx="26">
                  <c:v>4279257</c:v>
                </c:pt>
              </c:numCache>
            </c:numRef>
          </c:val>
          <c:extLst>
            <c:ext xmlns:c16="http://schemas.microsoft.com/office/drawing/2014/chart" uri="{C3380CC4-5D6E-409C-BE32-E72D297353CC}">
              <c16:uniqueId val="{00000000-9493-4D8E-8696-41BA8E11DEA0}"/>
            </c:ext>
          </c:extLst>
        </c:ser>
        <c:dLbls>
          <c:showLegendKey val="0"/>
          <c:showVal val="0"/>
          <c:showCatName val="0"/>
          <c:showSerName val="0"/>
          <c:showPercent val="0"/>
          <c:showBubbleSize val="0"/>
        </c:dLbls>
        <c:gapWidth val="125"/>
        <c:axId val="587207056"/>
        <c:axId val="587207384"/>
      </c:barChart>
      <c:lineChart>
        <c:grouping val="standard"/>
        <c:varyColors val="0"/>
        <c:ser>
          <c:idx val="1"/>
          <c:order val="1"/>
          <c:tx>
            <c:strRef>
              <c:f>'1.2'!$D$40</c:f>
              <c:strCache>
                <c:ptCount val="1"/>
                <c:pt idx="0">
                  <c:v>ISCED 2</c:v>
                </c:pt>
              </c:strCache>
            </c:strRef>
          </c:tx>
          <c:spPr>
            <a:ln w="6350" cap="rnd">
              <a:noFill/>
              <a:round/>
            </a:ln>
            <a:effectLst/>
          </c:spPr>
          <c:marker>
            <c:symbol val="diamond"/>
            <c:size val="6"/>
            <c:spPr>
              <a:solidFill>
                <a:schemeClr val="accent1"/>
              </a:solidFill>
              <a:ln w="6350">
                <a:solidFill>
                  <a:schemeClr val="bg1"/>
                </a:solidFill>
              </a:ln>
              <a:effectLst/>
            </c:spPr>
          </c:marker>
          <c:cat>
            <c:strRef>
              <c:f>'1.2'!$B$42:$B$68</c:f>
              <c:strCache>
                <c:ptCount val="27"/>
                <c:pt idx="0">
                  <c:v>MT</c:v>
                </c:pt>
                <c:pt idx="1">
                  <c:v>LU</c:v>
                </c:pt>
                <c:pt idx="2">
                  <c:v>CY</c:v>
                </c:pt>
                <c:pt idx="3">
                  <c:v>EE</c:v>
                </c:pt>
                <c:pt idx="4">
                  <c:v>LT</c:v>
                </c:pt>
                <c:pt idx="5">
                  <c:v>LV</c:v>
                </c:pt>
                <c:pt idx="6">
                  <c:v>SI</c:v>
                </c:pt>
                <c:pt idx="7">
                  <c:v>HR</c:v>
                </c:pt>
                <c:pt idx="8">
                  <c:v>SK</c:v>
                </c:pt>
                <c:pt idx="9">
                  <c:v>BG</c:v>
                </c:pt>
                <c:pt idx="10">
                  <c:v>AT</c:v>
                </c:pt>
                <c:pt idx="11">
                  <c:v>HU</c:v>
                </c:pt>
                <c:pt idx="12">
                  <c:v>FI</c:v>
                </c:pt>
                <c:pt idx="13">
                  <c:v>DK</c:v>
                </c:pt>
                <c:pt idx="14">
                  <c:v>IE</c:v>
                </c:pt>
                <c:pt idx="15">
                  <c:v>CZ</c:v>
                </c:pt>
                <c:pt idx="16">
                  <c:v>PT</c:v>
                </c:pt>
                <c:pt idx="17">
                  <c:v>EL</c:v>
                </c:pt>
                <c:pt idx="18">
                  <c:v>BE</c:v>
                </c:pt>
                <c:pt idx="19">
                  <c:v>SE</c:v>
                </c:pt>
                <c:pt idx="20">
                  <c:v>RO</c:v>
                </c:pt>
                <c:pt idx="21">
                  <c:v>NL</c:v>
                </c:pt>
                <c:pt idx="22">
                  <c:v>PL</c:v>
                </c:pt>
                <c:pt idx="23">
                  <c:v>IT</c:v>
                </c:pt>
                <c:pt idx="24">
                  <c:v>ES</c:v>
                </c:pt>
                <c:pt idx="25">
                  <c:v>DE</c:v>
                </c:pt>
                <c:pt idx="26">
                  <c:v>FR</c:v>
                </c:pt>
              </c:strCache>
            </c:strRef>
          </c:cat>
          <c:val>
            <c:numRef>
              <c:f>'1.2'!$D$42:$D$68</c:f>
              <c:numCache>
                <c:formatCode>_-* #\ ##0\ _€_-;\-* #\ ##0\ _€_-;_-* "-"??\ _€_-;_-@_-</c:formatCode>
                <c:ptCount val="27"/>
                <c:pt idx="0">
                  <c:v>13307</c:v>
                </c:pt>
                <c:pt idx="1">
                  <c:v>23263</c:v>
                </c:pt>
                <c:pt idx="2">
                  <c:v>28267</c:v>
                </c:pt>
                <c:pt idx="3">
                  <c:v>42755</c:v>
                </c:pt>
                <c:pt idx="4">
                  <c:v>164579</c:v>
                </c:pt>
                <c:pt idx="5">
                  <c:v>58130</c:v>
                </c:pt>
                <c:pt idx="6">
                  <c:v>58811</c:v>
                </c:pt>
                <c:pt idx="7">
                  <c:v>176472</c:v>
                </c:pt>
                <c:pt idx="8">
                  <c:v>262951</c:v>
                </c:pt>
                <c:pt idx="9">
                  <c:v>198514</c:v>
                </c:pt>
                <c:pt idx="10">
                  <c:v>341516</c:v>
                </c:pt>
                <c:pt idx="11">
                  <c:v>393848</c:v>
                </c:pt>
                <c:pt idx="12">
                  <c:v>186665</c:v>
                </c:pt>
                <c:pt idx="13">
                  <c:v>243090</c:v>
                </c:pt>
                <c:pt idx="14">
                  <c:v>215239</c:v>
                </c:pt>
                <c:pt idx="15">
                  <c:v>439486</c:v>
                </c:pt>
                <c:pt idx="16">
                  <c:v>348892</c:v>
                </c:pt>
                <c:pt idx="17">
                  <c:v>332800</c:v>
                </c:pt>
                <c:pt idx="18">
                  <c:v>440418</c:v>
                </c:pt>
                <c:pt idx="19">
                  <c:v>398179</c:v>
                </c:pt>
                <c:pt idx="20">
                  <c:v>718564</c:v>
                </c:pt>
                <c:pt idx="21">
                  <c:v>771962</c:v>
                </c:pt>
                <c:pt idx="22">
                  <c:v>1744202</c:v>
                </c:pt>
                <c:pt idx="23">
                  <c:v>1777516</c:v>
                </c:pt>
                <c:pt idx="24">
                  <c:v>1702246</c:v>
                </c:pt>
                <c:pt idx="25">
                  <c:v>4478174</c:v>
                </c:pt>
                <c:pt idx="26">
                  <c:v>3446350</c:v>
                </c:pt>
              </c:numCache>
            </c:numRef>
          </c:val>
          <c:smooth val="0"/>
          <c:extLst>
            <c:ext xmlns:c16="http://schemas.microsoft.com/office/drawing/2014/chart" uri="{C3380CC4-5D6E-409C-BE32-E72D297353CC}">
              <c16:uniqueId val="{00000001-9493-4D8E-8696-41BA8E11DEA0}"/>
            </c:ext>
          </c:extLst>
        </c:ser>
        <c:dLbls>
          <c:showLegendKey val="0"/>
          <c:showVal val="0"/>
          <c:showCatName val="0"/>
          <c:showSerName val="0"/>
          <c:showPercent val="0"/>
          <c:showBubbleSize val="0"/>
        </c:dLbls>
        <c:marker val="1"/>
        <c:smooth val="0"/>
        <c:axId val="587207056"/>
        <c:axId val="587207384"/>
      </c:lineChart>
      <c:catAx>
        <c:axId val="5872070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crossAx val="587207384"/>
        <c:crosses val="autoZero"/>
        <c:auto val="1"/>
        <c:lblAlgn val="ctr"/>
        <c:lblOffset val="100"/>
        <c:noMultiLvlLbl val="0"/>
      </c:catAx>
      <c:valAx>
        <c:axId val="587207384"/>
        <c:scaling>
          <c:orientation val="minMax"/>
        </c:scaling>
        <c:delete val="0"/>
        <c:axPos val="l"/>
        <c:majorGridlines>
          <c:spPr>
            <a:ln w="6350" cap="flat" cmpd="sng" algn="ctr">
              <a:solidFill>
                <a:schemeClr val="bg1">
                  <a:lumMod val="85000"/>
                  <a:alpha val="20000"/>
                </a:schemeClr>
              </a:solidFill>
              <a:round/>
            </a:ln>
            <a:effectLst/>
          </c:spPr>
        </c:majorGridlines>
        <c:numFmt formatCode="_-* #\ ##0\ _€_-;\-* #\ ##0\ _€_-;_-* &quot;-&quot;??\ _€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crossAx val="587207056"/>
        <c:crosses val="autoZero"/>
        <c:crossBetween val="between"/>
      </c:valAx>
      <c:spPr>
        <a:noFill/>
        <a:ln>
          <a:noFill/>
        </a:ln>
        <a:effectLst/>
      </c:spPr>
    </c:plotArea>
    <c:legend>
      <c:legendPos val="b"/>
      <c:layout>
        <c:manualLayout>
          <c:xMode val="edge"/>
          <c:yMode val="edge"/>
          <c:x val="0.41474637681159421"/>
          <c:y val="0.92966701388888884"/>
          <c:w val="0.17050724637681158"/>
          <c:h val="7.0332986111111107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700"/>
            </a:pPr>
            <a:r>
              <a:rPr lang="fr-FR" sz="700"/>
              <a:t>Student-teacher ratio (2019-2020)</a:t>
            </a:r>
          </a:p>
        </c:rich>
      </c:tx>
      <c:layout>
        <c:manualLayout>
          <c:xMode val="edge"/>
          <c:yMode val="edge"/>
          <c:x val="0.2545921855921856"/>
          <c:y val="0"/>
        </c:manualLayout>
      </c:layout>
      <c:overlay val="0"/>
    </c:title>
    <c:autoTitleDeleted val="0"/>
    <c:plotArea>
      <c:layout>
        <c:manualLayout>
          <c:layoutTarget val="inner"/>
          <c:xMode val="edge"/>
          <c:yMode val="edge"/>
          <c:x val="9.542472302944173E-2"/>
          <c:y val="9.2492483744297013E-2"/>
          <c:w val="0.82243475403603405"/>
          <c:h val="0.7045742399494701"/>
        </c:manualLayout>
      </c:layout>
      <c:barChart>
        <c:barDir val="bar"/>
        <c:grouping val="clustered"/>
        <c:varyColors val="0"/>
        <c:ser>
          <c:idx val="1"/>
          <c:order val="0"/>
          <c:tx>
            <c:strRef>
              <c:f>'1.3'!$D$31</c:f>
              <c:strCache>
                <c:ptCount val="1"/>
                <c:pt idx="0">
                  <c:v>ISCED 2</c:v>
                </c:pt>
              </c:strCache>
            </c:strRef>
          </c:tx>
          <c:spPr>
            <a:solidFill>
              <a:schemeClr val="accent1">
                <a:lumMod val="40000"/>
                <a:lumOff val="60000"/>
              </a:schemeClr>
            </a:solidFill>
            <a:ln w="6350">
              <a:solidFill>
                <a:schemeClr val="bg1"/>
              </a:solidFill>
            </a:ln>
          </c:spPr>
          <c:invertIfNegative val="0"/>
          <c:cat>
            <c:strRef>
              <c:f>'1.3'!$B$32:$B$34</c:f>
              <c:strCache>
                <c:ptCount val="3"/>
                <c:pt idx="0">
                  <c:v>IT</c:v>
                </c:pt>
                <c:pt idx="1">
                  <c:v>DE</c:v>
                </c:pt>
                <c:pt idx="2">
                  <c:v>FR</c:v>
                </c:pt>
              </c:strCache>
            </c:strRef>
          </c:cat>
          <c:val>
            <c:numRef>
              <c:f>'1.3'!$D$32:$D$34</c:f>
              <c:numCache>
                <c:formatCode>_-* #\ ##0.0\ _€_-;\-* #\ ##0.0\ _€_-;_-* "-"??\ _€_-;_-@_-</c:formatCode>
                <c:ptCount val="3"/>
                <c:pt idx="0">
                  <c:v>10.83</c:v>
                </c:pt>
                <c:pt idx="1">
                  <c:v>12.834</c:v>
                </c:pt>
                <c:pt idx="2">
                  <c:v>14.609</c:v>
                </c:pt>
              </c:numCache>
            </c:numRef>
          </c:val>
          <c:extLst>
            <c:ext xmlns:c16="http://schemas.microsoft.com/office/drawing/2014/chart" uri="{C3380CC4-5D6E-409C-BE32-E72D297353CC}">
              <c16:uniqueId val="{00000000-F9A0-43F0-AF87-A79C14F9CDBE}"/>
            </c:ext>
          </c:extLst>
        </c:ser>
        <c:ser>
          <c:idx val="0"/>
          <c:order val="1"/>
          <c:tx>
            <c:strRef>
              <c:f>'1.3'!$C$31</c:f>
              <c:strCache>
                <c:ptCount val="1"/>
                <c:pt idx="0">
                  <c:v>ISCED 1</c:v>
                </c:pt>
              </c:strCache>
            </c:strRef>
          </c:tx>
          <c:spPr>
            <a:solidFill>
              <a:schemeClr val="accent1"/>
            </a:solidFill>
            <a:ln w="6350">
              <a:solidFill>
                <a:schemeClr val="bg1"/>
              </a:solidFill>
            </a:ln>
          </c:spPr>
          <c:invertIfNegative val="0"/>
          <c:cat>
            <c:strRef>
              <c:f>'1.3'!$B$32:$B$34</c:f>
              <c:strCache>
                <c:ptCount val="3"/>
                <c:pt idx="0">
                  <c:v>IT</c:v>
                </c:pt>
                <c:pt idx="1">
                  <c:v>DE</c:v>
                </c:pt>
                <c:pt idx="2">
                  <c:v>FR</c:v>
                </c:pt>
              </c:strCache>
            </c:strRef>
          </c:cat>
          <c:val>
            <c:numRef>
              <c:f>'1.3'!$C$32:$C$34</c:f>
              <c:numCache>
                <c:formatCode>_-* #\ ##0.0\ _€_-;\-* #\ ##0.0\ _€_-;_-* "-"??\ _€_-;_-@_-</c:formatCode>
                <c:ptCount val="3"/>
                <c:pt idx="0">
                  <c:v>11.186999999999999</c:v>
                </c:pt>
                <c:pt idx="1">
                  <c:v>14.863</c:v>
                </c:pt>
                <c:pt idx="2">
                  <c:v>18.420000000000002</c:v>
                </c:pt>
              </c:numCache>
            </c:numRef>
          </c:val>
          <c:extLst>
            <c:ext xmlns:c16="http://schemas.microsoft.com/office/drawing/2014/chart" uri="{C3380CC4-5D6E-409C-BE32-E72D297353CC}">
              <c16:uniqueId val="{00000001-F9A0-43F0-AF87-A79C14F9CDBE}"/>
            </c:ext>
          </c:extLst>
        </c:ser>
        <c:dLbls>
          <c:showLegendKey val="0"/>
          <c:showVal val="0"/>
          <c:showCatName val="0"/>
          <c:showSerName val="0"/>
          <c:showPercent val="0"/>
          <c:showBubbleSize val="0"/>
        </c:dLbls>
        <c:gapWidth val="150"/>
        <c:axId val="145303040"/>
        <c:axId val="145304576"/>
      </c:barChart>
      <c:catAx>
        <c:axId val="145303040"/>
        <c:scaling>
          <c:orientation val="minMax"/>
        </c:scaling>
        <c:delete val="0"/>
        <c:axPos val="l"/>
        <c:numFmt formatCode="General" sourceLinked="0"/>
        <c:majorTickMark val="out"/>
        <c:minorTickMark val="none"/>
        <c:tickLblPos val="nextTo"/>
        <c:txPr>
          <a:bodyPr/>
          <a:lstStyle/>
          <a:p>
            <a:pPr>
              <a:defRPr b="1"/>
            </a:pPr>
            <a:endParaRPr lang="fr-FR"/>
          </a:p>
        </c:txPr>
        <c:crossAx val="145304576"/>
        <c:crosses val="autoZero"/>
        <c:auto val="1"/>
        <c:lblAlgn val="ctr"/>
        <c:lblOffset val="100"/>
        <c:noMultiLvlLbl val="0"/>
      </c:catAx>
      <c:valAx>
        <c:axId val="145304576"/>
        <c:scaling>
          <c:orientation val="minMax"/>
        </c:scaling>
        <c:delete val="0"/>
        <c:axPos val="b"/>
        <c:majorGridlines>
          <c:spPr>
            <a:ln w="6350">
              <a:solidFill>
                <a:schemeClr val="tx1">
                  <a:lumMod val="50000"/>
                  <a:lumOff val="50000"/>
                  <a:alpha val="20000"/>
                </a:schemeClr>
              </a:solidFill>
            </a:ln>
          </c:spPr>
        </c:majorGridlines>
        <c:title>
          <c:tx>
            <c:rich>
              <a:bodyPr/>
              <a:lstStyle/>
              <a:p>
                <a:pPr>
                  <a:defRPr/>
                </a:pPr>
                <a:r>
                  <a:rPr lang="fr-FR"/>
                  <a:t>Students</a:t>
                </a:r>
              </a:p>
            </c:rich>
          </c:tx>
          <c:layout>
            <c:manualLayout>
              <c:xMode val="edge"/>
              <c:yMode val="edge"/>
              <c:x val="0.8973457403252606"/>
              <c:y val="0.90292460306688394"/>
            </c:manualLayout>
          </c:layout>
          <c:overlay val="0"/>
        </c:title>
        <c:numFmt formatCode="_-* #\ ##0.0\ _€_-;\-* #\ ##0.0\ _€_-;_-* &quot;-&quot;??\ _€_-;_-@_-" sourceLinked="1"/>
        <c:majorTickMark val="out"/>
        <c:minorTickMark val="none"/>
        <c:tickLblPos val="nextTo"/>
        <c:crossAx val="145303040"/>
        <c:crosses val="autoZero"/>
        <c:crossBetween val="between"/>
      </c:valAx>
    </c:plotArea>
    <c:legend>
      <c:legendPos val="b"/>
      <c:layout>
        <c:manualLayout>
          <c:xMode val="edge"/>
          <c:yMode val="edge"/>
          <c:x val="0.31307448107448105"/>
          <c:y val="0.89840193909796984"/>
          <c:w val="0.36668772893772894"/>
          <c:h val="9.6355716690953941E-2"/>
        </c:manualLayout>
      </c:layout>
      <c:overlay val="0"/>
    </c:legend>
    <c:plotVisOnly val="1"/>
    <c:dispBlanksAs val="gap"/>
    <c:showDLblsOverMax val="0"/>
  </c:chart>
  <c:spPr>
    <a:ln>
      <a:noFill/>
    </a:ln>
  </c:spPr>
  <c:txPr>
    <a:bodyPr/>
    <a:lstStyle/>
    <a:p>
      <a:pPr>
        <a:defRPr sz="700">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fr-FR" sz="700"/>
              <a:t>Hours</a:t>
            </a:r>
          </a:p>
        </c:rich>
      </c:tx>
      <c:layout>
        <c:manualLayout>
          <c:xMode val="edge"/>
          <c:yMode val="edge"/>
          <c:x val="6.0563081788689459E-2"/>
          <c:y val="2.9304029304029304E-3"/>
        </c:manualLayout>
      </c:layout>
      <c:overlay val="1"/>
    </c:title>
    <c:autoTitleDeleted val="0"/>
    <c:plotArea>
      <c:layout/>
      <c:barChart>
        <c:barDir val="col"/>
        <c:grouping val="clustered"/>
        <c:varyColors val="0"/>
        <c:ser>
          <c:idx val="0"/>
          <c:order val="0"/>
          <c:tx>
            <c:strRef>
              <c:f>'1.4'!$C$4</c:f>
              <c:strCache>
                <c:ptCount val="1"/>
                <c:pt idx="0">
                  <c:v>Average annual instruction time (left axis)</c:v>
                </c:pt>
              </c:strCache>
            </c:strRef>
          </c:tx>
          <c:spPr>
            <a:solidFill>
              <a:schemeClr val="accent1">
                <a:lumMod val="60000"/>
                <a:lumOff val="40000"/>
              </a:schemeClr>
            </a:solidFill>
            <a:ln w="6350">
              <a:solidFill>
                <a:schemeClr val="bg1"/>
              </a:solidFill>
            </a:ln>
          </c:spPr>
          <c:invertIfNegative val="0"/>
          <c:cat>
            <c:strRef>
              <c:f>'1.4'!$B$5:$B$33</c:f>
              <c:strCache>
                <c:ptCount val="29"/>
                <c:pt idx="0">
                  <c:v>DK</c:v>
                </c:pt>
                <c:pt idx="1">
                  <c:v>NL</c:v>
                </c:pt>
                <c:pt idx="2">
                  <c:v>LU</c:v>
                </c:pt>
                <c:pt idx="3">
                  <c:v>IE</c:v>
                </c:pt>
                <c:pt idx="4">
                  <c:v>PT</c:v>
                </c:pt>
                <c:pt idx="5">
                  <c:v>IT</c:v>
                </c:pt>
                <c:pt idx="6">
                  <c:v>FR</c:v>
                </c:pt>
                <c:pt idx="7">
                  <c:v>BEfr</c:v>
                </c:pt>
                <c:pt idx="8">
                  <c:v>BEnl</c:v>
                </c:pt>
                <c:pt idx="9">
                  <c:v>CY</c:v>
                </c:pt>
                <c:pt idx="10">
                  <c:v>ES</c:v>
                </c:pt>
                <c:pt idx="11">
                  <c:v>EU-27</c:v>
                </c:pt>
                <c:pt idx="12">
                  <c:v>MT</c:v>
                </c:pt>
                <c:pt idx="13">
                  <c:v>EL</c:v>
                </c:pt>
                <c:pt idx="14">
                  <c:v>DE</c:v>
                </c:pt>
                <c:pt idx="15">
                  <c:v>SE</c:v>
                </c:pt>
                <c:pt idx="16">
                  <c:v>AT</c:v>
                </c:pt>
                <c:pt idx="17">
                  <c:v>CZ</c:v>
                </c:pt>
                <c:pt idx="18">
                  <c:v>SI</c:v>
                </c:pt>
                <c:pt idx="19">
                  <c:v>HU</c:v>
                </c:pt>
                <c:pt idx="20">
                  <c:v>SK</c:v>
                </c:pt>
                <c:pt idx="21">
                  <c:v>LT</c:v>
                </c:pt>
                <c:pt idx="22">
                  <c:v>EE</c:v>
                </c:pt>
                <c:pt idx="23">
                  <c:v>FI</c:v>
                </c:pt>
                <c:pt idx="24">
                  <c:v>RO</c:v>
                </c:pt>
                <c:pt idx="25">
                  <c:v>LV</c:v>
                </c:pt>
                <c:pt idx="26">
                  <c:v>PL</c:v>
                </c:pt>
                <c:pt idx="27">
                  <c:v>BG</c:v>
                </c:pt>
                <c:pt idx="28">
                  <c:v>HR</c:v>
                </c:pt>
              </c:strCache>
            </c:strRef>
          </c:cat>
          <c:val>
            <c:numRef>
              <c:f>'1.4'!$C$5:$C$33</c:f>
              <c:numCache>
                <c:formatCode>0</c:formatCode>
                <c:ptCount val="29"/>
                <c:pt idx="0">
                  <c:v>1000</c:v>
                </c:pt>
                <c:pt idx="1">
                  <c:v>940</c:v>
                </c:pt>
                <c:pt idx="2">
                  <c:v>924</c:v>
                </c:pt>
                <c:pt idx="3">
                  <c:v>915</c:v>
                </c:pt>
                <c:pt idx="4">
                  <c:v>905</c:v>
                </c:pt>
                <c:pt idx="5">
                  <c:v>891</c:v>
                </c:pt>
                <c:pt idx="6">
                  <c:v>864</c:v>
                </c:pt>
                <c:pt idx="7">
                  <c:v>863</c:v>
                </c:pt>
                <c:pt idx="8">
                  <c:v>824</c:v>
                </c:pt>
                <c:pt idx="9">
                  <c:v>793</c:v>
                </c:pt>
                <c:pt idx="10">
                  <c:v>792</c:v>
                </c:pt>
                <c:pt idx="11">
                  <c:v>758.66442953020135</c:v>
                </c:pt>
                <c:pt idx="12">
                  <c:v>749.16666666666663</c:v>
                </c:pt>
                <c:pt idx="13">
                  <c:v>739.33333333333337</c:v>
                </c:pt>
                <c:pt idx="14">
                  <c:v>725</c:v>
                </c:pt>
                <c:pt idx="15">
                  <c:v>713.83333333333337</c:v>
                </c:pt>
                <c:pt idx="16">
                  <c:v>705</c:v>
                </c:pt>
                <c:pt idx="17">
                  <c:v>690.4</c:v>
                </c:pt>
                <c:pt idx="18">
                  <c:v>681.83333333333337</c:v>
                </c:pt>
                <c:pt idx="19">
                  <c:v>677.75</c:v>
                </c:pt>
                <c:pt idx="20">
                  <c:v>673</c:v>
                </c:pt>
                <c:pt idx="21">
                  <c:v>661.5</c:v>
                </c:pt>
                <c:pt idx="22">
                  <c:v>660.66666666666663</c:v>
                </c:pt>
                <c:pt idx="23">
                  <c:v>660.33333333333337</c:v>
                </c:pt>
                <c:pt idx="24">
                  <c:v>660</c:v>
                </c:pt>
                <c:pt idx="25">
                  <c:v>598.33333333333337</c:v>
                </c:pt>
                <c:pt idx="26">
                  <c:v>567</c:v>
                </c:pt>
                <c:pt idx="27">
                  <c:v>507</c:v>
                </c:pt>
                <c:pt idx="28">
                  <c:v>473</c:v>
                </c:pt>
              </c:numCache>
            </c:numRef>
          </c:val>
          <c:extLst>
            <c:ext xmlns:c16="http://schemas.microsoft.com/office/drawing/2014/chart" uri="{C3380CC4-5D6E-409C-BE32-E72D297353CC}">
              <c16:uniqueId val="{00000000-DCC9-477E-8F7F-95CACA3738CF}"/>
            </c:ext>
          </c:extLst>
        </c:ser>
        <c:dLbls>
          <c:showLegendKey val="0"/>
          <c:showVal val="0"/>
          <c:showCatName val="0"/>
          <c:showSerName val="0"/>
          <c:showPercent val="0"/>
          <c:showBubbleSize val="0"/>
        </c:dLbls>
        <c:gapWidth val="125"/>
        <c:axId val="136290688"/>
        <c:axId val="180638848"/>
      </c:barChart>
      <c:lineChart>
        <c:grouping val="standard"/>
        <c:varyColors val="0"/>
        <c:ser>
          <c:idx val="1"/>
          <c:order val="1"/>
          <c:tx>
            <c:strRef>
              <c:f>'1.4'!$D$4</c:f>
              <c:strCache>
                <c:ptCount val="1"/>
                <c:pt idx="0">
                  <c:v>ISCED 1 duration (right axis)</c:v>
                </c:pt>
              </c:strCache>
            </c:strRef>
          </c:tx>
          <c:spPr>
            <a:ln>
              <a:noFill/>
            </a:ln>
          </c:spPr>
          <c:marker>
            <c:symbol val="diamond"/>
            <c:size val="6"/>
            <c:spPr>
              <a:solidFill>
                <a:schemeClr val="accent4"/>
              </a:solidFill>
              <a:ln w="6350">
                <a:solidFill>
                  <a:schemeClr val="bg1"/>
                </a:solidFill>
              </a:ln>
            </c:spPr>
          </c:marker>
          <c:cat>
            <c:strRef>
              <c:f>'1.4'!$B$5:$B$33</c:f>
              <c:strCache>
                <c:ptCount val="29"/>
                <c:pt idx="0">
                  <c:v>DK</c:v>
                </c:pt>
                <c:pt idx="1">
                  <c:v>NL</c:v>
                </c:pt>
                <c:pt idx="2">
                  <c:v>LU</c:v>
                </c:pt>
                <c:pt idx="3">
                  <c:v>IE</c:v>
                </c:pt>
                <c:pt idx="4">
                  <c:v>PT</c:v>
                </c:pt>
                <c:pt idx="5">
                  <c:v>IT</c:v>
                </c:pt>
                <c:pt idx="6">
                  <c:v>FR</c:v>
                </c:pt>
                <c:pt idx="7">
                  <c:v>BEfr</c:v>
                </c:pt>
                <c:pt idx="8">
                  <c:v>BEnl</c:v>
                </c:pt>
                <c:pt idx="9">
                  <c:v>CY</c:v>
                </c:pt>
                <c:pt idx="10">
                  <c:v>ES</c:v>
                </c:pt>
                <c:pt idx="11">
                  <c:v>EU-27</c:v>
                </c:pt>
                <c:pt idx="12">
                  <c:v>MT</c:v>
                </c:pt>
                <c:pt idx="13">
                  <c:v>EL</c:v>
                </c:pt>
                <c:pt idx="14">
                  <c:v>DE</c:v>
                </c:pt>
                <c:pt idx="15">
                  <c:v>SE</c:v>
                </c:pt>
                <c:pt idx="16">
                  <c:v>AT</c:v>
                </c:pt>
                <c:pt idx="17">
                  <c:v>CZ</c:v>
                </c:pt>
                <c:pt idx="18">
                  <c:v>SI</c:v>
                </c:pt>
                <c:pt idx="19">
                  <c:v>HU</c:v>
                </c:pt>
                <c:pt idx="20">
                  <c:v>SK</c:v>
                </c:pt>
                <c:pt idx="21">
                  <c:v>LT</c:v>
                </c:pt>
                <c:pt idx="22">
                  <c:v>EE</c:v>
                </c:pt>
                <c:pt idx="23">
                  <c:v>FI</c:v>
                </c:pt>
                <c:pt idx="24">
                  <c:v>RO</c:v>
                </c:pt>
                <c:pt idx="25">
                  <c:v>LV</c:v>
                </c:pt>
                <c:pt idx="26">
                  <c:v>PL</c:v>
                </c:pt>
                <c:pt idx="27">
                  <c:v>BG</c:v>
                </c:pt>
                <c:pt idx="28">
                  <c:v>HR</c:v>
                </c:pt>
              </c:strCache>
            </c:strRef>
          </c:cat>
          <c:val>
            <c:numRef>
              <c:f>'1.4'!$D$5:$D$33</c:f>
              <c:numCache>
                <c:formatCode>0.0</c:formatCode>
                <c:ptCount val="29"/>
                <c:pt idx="0">
                  <c:v>7</c:v>
                </c:pt>
                <c:pt idx="1">
                  <c:v>6</c:v>
                </c:pt>
                <c:pt idx="2">
                  <c:v>6</c:v>
                </c:pt>
                <c:pt idx="3">
                  <c:v>6</c:v>
                </c:pt>
                <c:pt idx="4">
                  <c:v>6</c:v>
                </c:pt>
                <c:pt idx="5">
                  <c:v>5</c:v>
                </c:pt>
                <c:pt idx="6">
                  <c:v>5</c:v>
                </c:pt>
                <c:pt idx="7">
                  <c:v>6</c:v>
                </c:pt>
                <c:pt idx="8">
                  <c:v>6</c:v>
                </c:pt>
                <c:pt idx="9">
                  <c:v>6</c:v>
                </c:pt>
                <c:pt idx="10">
                  <c:v>6</c:v>
                </c:pt>
                <c:pt idx="11">
                  <c:v>5.3214285714285712</c:v>
                </c:pt>
                <c:pt idx="12">
                  <c:v>6</c:v>
                </c:pt>
                <c:pt idx="13">
                  <c:v>6</c:v>
                </c:pt>
                <c:pt idx="14">
                  <c:v>4</c:v>
                </c:pt>
                <c:pt idx="15">
                  <c:v>6</c:v>
                </c:pt>
                <c:pt idx="16">
                  <c:v>4</c:v>
                </c:pt>
                <c:pt idx="17">
                  <c:v>5</c:v>
                </c:pt>
                <c:pt idx="18">
                  <c:v>6</c:v>
                </c:pt>
                <c:pt idx="19">
                  <c:v>4</c:v>
                </c:pt>
                <c:pt idx="20">
                  <c:v>4</c:v>
                </c:pt>
                <c:pt idx="21">
                  <c:v>4</c:v>
                </c:pt>
                <c:pt idx="22">
                  <c:v>6</c:v>
                </c:pt>
                <c:pt idx="23">
                  <c:v>6</c:v>
                </c:pt>
                <c:pt idx="24">
                  <c:v>5</c:v>
                </c:pt>
                <c:pt idx="25">
                  <c:v>6</c:v>
                </c:pt>
                <c:pt idx="26">
                  <c:v>4</c:v>
                </c:pt>
                <c:pt idx="27">
                  <c:v>4</c:v>
                </c:pt>
                <c:pt idx="28">
                  <c:v>4</c:v>
                </c:pt>
              </c:numCache>
            </c:numRef>
          </c:val>
          <c:smooth val="0"/>
          <c:extLst>
            <c:ext xmlns:c16="http://schemas.microsoft.com/office/drawing/2014/chart" uri="{C3380CC4-5D6E-409C-BE32-E72D297353CC}">
              <c16:uniqueId val="{00000001-DCC9-477E-8F7F-95CACA3738CF}"/>
            </c:ext>
          </c:extLst>
        </c:ser>
        <c:dLbls>
          <c:showLegendKey val="0"/>
          <c:showVal val="0"/>
          <c:showCatName val="0"/>
          <c:showSerName val="0"/>
          <c:showPercent val="0"/>
          <c:showBubbleSize val="0"/>
        </c:dLbls>
        <c:marker val="1"/>
        <c:smooth val="0"/>
        <c:axId val="126829312"/>
        <c:axId val="180640768"/>
      </c:lineChart>
      <c:catAx>
        <c:axId val="136290688"/>
        <c:scaling>
          <c:orientation val="minMax"/>
        </c:scaling>
        <c:delete val="0"/>
        <c:axPos val="b"/>
        <c:numFmt formatCode="General" sourceLinked="0"/>
        <c:majorTickMark val="out"/>
        <c:minorTickMark val="none"/>
        <c:tickLblPos val="low"/>
        <c:txPr>
          <a:bodyPr rot="0"/>
          <a:lstStyle/>
          <a:p>
            <a:pPr>
              <a:defRPr sz="600" b="1"/>
            </a:pPr>
            <a:endParaRPr lang="fr-FR"/>
          </a:p>
        </c:txPr>
        <c:crossAx val="180638848"/>
        <c:crossesAt val="0"/>
        <c:auto val="1"/>
        <c:lblAlgn val="ctr"/>
        <c:lblOffset val="100"/>
        <c:noMultiLvlLbl val="0"/>
      </c:catAx>
      <c:valAx>
        <c:axId val="180638848"/>
        <c:scaling>
          <c:orientation val="minMax"/>
          <c:max val="1200"/>
          <c:min val="0"/>
        </c:scaling>
        <c:delete val="0"/>
        <c:axPos val="l"/>
        <c:majorGridlines>
          <c:spPr>
            <a:ln>
              <a:solidFill>
                <a:schemeClr val="bg1">
                  <a:lumMod val="85000"/>
                  <a:alpha val="20000"/>
                </a:schemeClr>
              </a:solidFill>
            </a:ln>
          </c:spPr>
        </c:majorGridlines>
        <c:numFmt formatCode="0" sourceLinked="1"/>
        <c:majorTickMark val="out"/>
        <c:minorTickMark val="none"/>
        <c:tickLblPos val="nextTo"/>
        <c:spPr>
          <a:noFill/>
          <a:ln>
            <a:solidFill>
              <a:schemeClr val="tx1">
                <a:lumMod val="50000"/>
                <a:lumOff val="50000"/>
                <a:alpha val="20000"/>
              </a:schemeClr>
            </a:solidFill>
          </a:ln>
        </c:spPr>
        <c:crossAx val="136290688"/>
        <c:crosses val="autoZero"/>
        <c:crossBetween val="between"/>
        <c:majorUnit val="150"/>
      </c:valAx>
      <c:valAx>
        <c:axId val="180640768"/>
        <c:scaling>
          <c:orientation val="minMax"/>
          <c:max val="8"/>
        </c:scaling>
        <c:delete val="0"/>
        <c:axPos val="r"/>
        <c:numFmt formatCode="0" sourceLinked="0"/>
        <c:majorTickMark val="out"/>
        <c:minorTickMark val="none"/>
        <c:tickLblPos val="nextTo"/>
        <c:crossAx val="126829312"/>
        <c:crosses val="max"/>
        <c:crossBetween val="between"/>
      </c:valAx>
      <c:catAx>
        <c:axId val="126829312"/>
        <c:scaling>
          <c:orientation val="minMax"/>
        </c:scaling>
        <c:delete val="1"/>
        <c:axPos val="b"/>
        <c:numFmt formatCode="General" sourceLinked="1"/>
        <c:majorTickMark val="out"/>
        <c:minorTickMark val="none"/>
        <c:tickLblPos val="nextTo"/>
        <c:crossAx val="180640768"/>
        <c:crosses val="autoZero"/>
        <c:auto val="1"/>
        <c:lblAlgn val="ctr"/>
        <c:lblOffset val="100"/>
        <c:noMultiLvlLbl val="0"/>
      </c:catAx>
    </c:plotArea>
    <c:legend>
      <c:legendPos val="b"/>
      <c:layout>
        <c:manualLayout>
          <c:xMode val="edge"/>
          <c:yMode val="edge"/>
          <c:x val="0.21458910016525418"/>
          <c:y val="0.93482441223647927"/>
          <c:w val="0.57801326116286744"/>
          <c:h val="4.1550140284188616E-2"/>
        </c:manualLayout>
      </c:layout>
      <c:overlay val="0"/>
    </c:legend>
    <c:plotVisOnly val="1"/>
    <c:dispBlanksAs val="gap"/>
    <c:showDLblsOverMax val="0"/>
  </c:chart>
  <c:spPr>
    <a:ln>
      <a:solidFill>
        <a:schemeClr val="bg1">
          <a:lumMod val="85000"/>
        </a:schemeClr>
      </a:solidFill>
    </a:ln>
  </c:spPr>
  <c:txPr>
    <a:bodyPr/>
    <a:lstStyle/>
    <a:p>
      <a:pPr>
        <a:defRPr sz="700"/>
      </a:pPr>
      <a:endParaRPr lang="fr-FR"/>
    </a:p>
  </c:txPr>
  <c:printSettings>
    <c:headerFooter/>
    <c:pageMargins b="0.75" l="0.7" r="0.7" t="0.75" header="0.3" footer="0.3"/>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10"/>
    </mc:Choice>
    <mc:Fallback>
      <c:style val="10"/>
    </mc:Fallback>
  </mc:AlternateContent>
  <c:chart>
    <c:autoTitleDeleted val="0"/>
    <c:plotArea>
      <c:layout>
        <c:manualLayout>
          <c:layoutTarget val="inner"/>
          <c:xMode val="edge"/>
          <c:yMode val="edge"/>
          <c:x val="4.9001936911156438E-2"/>
          <c:y val="3.8339142839496319E-2"/>
          <c:w val="0.92935638589335057"/>
          <c:h val="0.84515662280704384"/>
        </c:manualLayout>
      </c:layout>
      <c:barChart>
        <c:barDir val="col"/>
        <c:grouping val="stacked"/>
        <c:varyColors val="0"/>
        <c:ser>
          <c:idx val="0"/>
          <c:order val="0"/>
          <c:tx>
            <c:strRef>
              <c:f>'1.4'!$C$38</c:f>
              <c:strCache>
                <c:ptCount val="1"/>
                <c:pt idx="0">
                  <c:v>Reading, writing, literature</c:v>
                </c:pt>
              </c:strCache>
            </c:strRef>
          </c:tx>
          <c:spPr>
            <a:solidFill>
              <a:schemeClr val="accent1">
                <a:lumMod val="75000"/>
              </a:schemeClr>
            </a:solidFill>
            <a:ln w="6350">
              <a:solidFill>
                <a:schemeClr val="bg1"/>
              </a:solidFill>
            </a:ln>
            <a:effectLst/>
          </c:spPr>
          <c:invertIfNegative val="0"/>
          <c:cat>
            <c:strRef>
              <c:f>'1.4'!$B$39:$B$55</c:f>
              <c:strCache>
                <c:ptCount val="17"/>
                <c:pt idx="0">
                  <c:v>HU</c:v>
                </c:pt>
                <c:pt idx="1">
                  <c:v>HR</c:v>
                </c:pt>
                <c:pt idx="2">
                  <c:v>LT</c:v>
                </c:pt>
                <c:pt idx="3">
                  <c:v>DE</c:v>
                </c:pt>
                <c:pt idx="4">
                  <c:v>RO</c:v>
                </c:pt>
                <c:pt idx="5">
                  <c:v>LV</c:v>
                </c:pt>
                <c:pt idx="6">
                  <c:v>EE</c:v>
                </c:pt>
                <c:pt idx="7">
                  <c:v>SI</c:v>
                </c:pt>
                <c:pt idx="8">
                  <c:v>FI</c:v>
                </c:pt>
                <c:pt idx="9">
                  <c:v>MT</c:v>
                </c:pt>
                <c:pt idx="10">
                  <c:v>SE</c:v>
                </c:pt>
                <c:pt idx="11">
                  <c:v>EL</c:v>
                </c:pt>
                <c:pt idx="12">
                  <c:v>CY</c:v>
                </c:pt>
                <c:pt idx="13">
                  <c:v>ES</c:v>
                </c:pt>
                <c:pt idx="14">
                  <c:v>IE</c:v>
                </c:pt>
                <c:pt idx="15">
                  <c:v>FR</c:v>
                </c:pt>
                <c:pt idx="16">
                  <c:v>LU</c:v>
                </c:pt>
              </c:strCache>
            </c:strRef>
          </c:cat>
          <c:val>
            <c:numRef>
              <c:f>'1.4'!$C$39:$C$55</c:f>
              <c:numCache>
                <c:formatCode>General</c:formatCode>
                <c:ptCount val="17"/>
                <c:pt idx="0">
                  <c:v>698</c:v>
                </c:pt>
                <c:pt idx="1">
                  <c:v>524</c:v>
                </c:pt>
                <c:pt idx="2">
                  <c:v>810</c:v>
                </c:pt>
                <c:pt idx="3">
                  <c:v>771</c:v>
                </c:pt>
                <c:pt idx="4">
                  <c:v>924</c:v>
                </c:pt>
                <c:pt idx="5">
                  <c:v>835</c:v>
                </c:pt>
                <c:pt idx="6">
                  <c:v>893</c:v>
                </c:pt>
                <c:pt idx="7">
                  <c:v>919</c:v>
                </c:pt>
                <c:pt idx="8">
                  <c:v>912</c:v>
                </c:pt>
                <c:pt idx="9">
                  <c:v>670</c:v>
                </c:pt>
                <c:pt idx="10">
                  <c:v>1200</c:v>
                </c:pt>
                <c:pt idx="11">
                  <c:v>1184</c:v>
                </c:pt>
                <c:pt idx="12">
                  <c:v>1406</c:v>
                </c:pt>
                <c:pt idx="13">
                  <c:v>1106</c:v>
                </c:pt>
                <c:pt idx="14">
                  <c:v>1098</c:v>
                </c:pt>
                <c:pt idx="15">
                  <c:v>1656</c:v>
                </c:pt>
                <c:pt idx="16">
                  <c:v>1601</c:v>
                </c:pt>
              </c:numCache>
            </c:numRef>
          </c:val>
          <c:extLst>
            <c:ext xmlns:c16="http://schemas.microsoft.com/office/drawing/2014/chart" uri="{C3380CC4-5D6E-409C-BE32-E72D297353CC}">
              <c16:uniqueId val="{00000000-909B-446B-A03C-6A1784E27F0D}"/>
            </c:ext>
          </c:extLst>
        </c:ser>
        <c:ser>
          <c:idx val="1"/>
          <c:order val="1"/>
          <c:tx>
            <c:strRef>
              <c:f>'1.4'!$D$38</c:f>
              <c:strCache>
                <c:ptCount val="1"/>
                <c:pt idx="0">
                  <c:v>Mathematics</c:v>
                </c:pt>
              </c:strCache>
            </c:strRef>
          </c:tx>
          <c:spPr>
            <a:solidFill>
              <a:schemeClr val="accent1"/>
            </a:solidFill>
            <a:ln w="6350">
              <a:solidFill>
                <a:schemeClr val="bg1"/>
              </a:solidFill>
            </a:ln>
            <a:effectLst/>
          </c:spPr>
          <c:invertIfNegative val="0"/>
          <c:cat>
            <c:strRef>
              <c:f>'1.4'!$B$39:$B$55</c:f>
              <c:strCache>
                <c:ptCount val="17"/>
                <c:pt idx="0">
                  <c:v>HU</c:v>
                </c:pt>
                <c:pt idx="1">
                  <c:v>HR</c:v>
                </c:pt>
                <c:pt idx="2">
                  <c:v>LT</c:v>
                </c:pt>
                <c:pt idx="3">
                  <c:v>DE</c:v>
                </c:pt>
                <c:pt idx="4">
                  <c:v>RO</c:v>
                </c:pt>
                <c:pt idx="5">
                  <c:v>LV</c:v>
                </c:pt>
                <c:pt idx="6">
                  <c:v>EE</c:v>
                </c:pt>
                <c:pt idx="7">
                  <c:v>SI</c:v>
                </c:pt>
                <c:pt idx="8">
                  <c:v>FI</c:v>
                </c:pt>
                <c:pt idx="9">
                  <c:v>MT</c:v>
                </c:pt>
                <c:pt idx="10">
                  <c:v>SE</c:v>
                </c:pt>
                <c:pt idx="11">
                  <c:v>EL</c:v>
                </c:pt>
                <c:pt idx="12">
                  <c:v>CY</c:v>
                </c:pt>
                <c:pt idx="13">
                  <c:v>ES</c:v>
                </c:pt>
                <c:pt idx="14">
                  <c:v>IE</c:v>
                </c:pt>
                <c:pt idx="15">
                  <c:v>FR</c:v>
                </c:pt>
                <c:pt idx="16">
                  <c:v>LU</c:v>
                </c:pt>
              </c:strCache>
            </c:strRef>
          </c:cat>
          <c:val>
            <c:numRef>
              <c:f>'1.4'!$D$39:$D$55</c:f>
              <c:numCache>
                <c:formatCode>General</c:formatCode>
                <c:ptCount val="17"/>
                <c:pt idx="0">
                  <c:v>428</c:v>
                </c:pt>
                <c:pt idx="1">
                  <c:v>420</c:v>
                </c:pt>
                <c:pt idx="2">
                  <c:v>486</c:v>
                </c:pt>
                <c:pt idx="3">
                  <c:v>599</c:v>
                </c:pt>
                <c:pt idx="4">
                  <c:v>594</c:v>
                </c:pt>
                <c:pt idx="5">
                  <c:v>609</c:v>
                </c:pt>
                <c:pt idx="6">
                  <c:v>604</c:v>
                </c:pt>
                <c:pt idx="7">
                  <c:v>682</c:v>
                </c:pt>
                <c:pt idx="8">
                  <c:v>599</c:v>
                </c:pt>
                <c:pt idx="9">
                  <c:v>857</c:v>
                </c:pt>
                <c:pt idx="10">
                  <c:v>830</c:v>
                </c:pt>
                <c:pt idx="11">
                  <c:v>642</c:v>
                </c:pt>
                <c:pt idx="12">
                  <c:v>908</c:v>
                </c:pt>
                <c:pt idx="13">
                  <c:v>877</c:v>
                </c:pt>
                <c:pt idx="14">
                  <c:v>918</c:v>
                </c:pt>
                <c:pt idx="15">
                  <c:v>900</c:v>
                </c:pt>
                <c:pt idx="16">
                  <c:v>1056</c:v>
                </c:pt>
              </c:numCache>
            </c:numRef>
          </c:val>
          <c:extLst>
            <c:ext xmlns:c16="http://schemas.microsoft.com/office/drawing/2014/chart" uri="{C3380CC4-5D6E-409C-BE32-E72D297353CC}">
              <c16:uniqueId val="{00000001-909B-446B-A03C-6A1784E27F0D}"/>
            </c:ext>
          </c:extLst>
        </c:ser>
        <c:ser>
          <c:idx val="2"/>
          <c:order val="2"/>
          <c:tx>
            <c:strRef>
              <c:f>'1.4'!$E$38</c:f>
              <c:strCache>
                <c:ptCount val="1"/>
                <c:pt idx="0">
                  <c:v>Foreign languages</c:v>
                </c:pt>
              </c:strCache>
            </c:strRef>
          </c:tx>
          <c:spPr>
            <a:solidFill>
              <a:schemeClr val="accent1">
                <a:lumMod val="60000"/>
                <a:lumOff val="40000"/>
              </a:schemeClr>
            </a:solidFill>
            <a:ln w="6350">
              <a:solidFill>
                <a:schemeClr val="bg1"/>
              </a:solidFill>
            </a:ln>
            <a:effectLst/>
          </c:spPr>
          <c:invertIfNegative val="0"/>
          <c:cat>
            <c:strRef>
              <c:f>'1.4'!$B$39:$B$55</c:f>
              <c:strCache>
                <c:ptCount val="17"/>
                <c:pt idx="0">
                  <c:v>HU</c:v>
                </c:pt>
                <c:pt idx="1">
                  <c:v>HR</c:v>
                </c:pt>
                <c:pt idx="2">
                  <c:v>LT</c:v>
                </c:pt>
                <c:pt idx="3">
                  <c:v>DE</c:v>
                </c:pt>
                <c:pt idx="4">
                  <c:v>RO</c:v>
                </c:pt>
                <c:pt idx="5">
                  <c:v>LV</c:v>
                </c:pt>
                <c:pt idx="6">
                  <c:v>EE</c:v>
                </c:pt>
                <c:pt idx="7">
                  <c:v>SI</c:v>
                </c:pt>
                <c:pt idx="8">
                  <c:v>FI</c:v>
                </c:pt>
                <c:pt idx="9">
                  <c:v>MT</c:v>
                </c:pt>
                <c:pt idx="10">
                  <c:v>SE</c:v>
                </c:pt>
                <c:pt idx="11">
                  <c:v>EL</c:v>
                </c:pt>
                <c:pt idx="12">
                  <c:v>CY</c:v>
                </c:pt>
                <c:pt idx="13">
                  <c:v>ES</c:v>
                </c:pt>
                <c:pt idx="14">
                  <c:v>IE</c:v>
                </c:pt>
                <c:pt idx="15">
                  <c:v>FR</c:v>
                </c:pt>
                <c:pt idx="16">
                  <c:v>LU</c:v>
                </c:pt>
              </c:strCache>
            </c:strRef>
          </c:cat>
          <c:val>
            <c:numRef>
              <c:f>'1.4'!$E$39:$E$55</c:f>
              <c:numCache>
                <c:formatCode>General</c:formatCode>
                <c:ptCount val="17"/>
                <c:pt idx="0">
                  <c:v>54</c:v>
                </c:pt>
                <c:pt idx="1">
                  <c:v>212</c:v>
                </c:pt>
                <c:pt idx="2">
                  <c:v>162</c:v>
                </c:pt>
                <c:pt idx="3">
                  <c:v>148</c:v>
                </c:pt>
                <c:pt idx="4">
                  <c:v>231</c:v>
                </c:pt>
                <c:pt idx="5">
                  <c:v>406</c:v>
                </c:pt>
                <c:pt idx="6">
                  <c:v>394</c:v>
                </c:pt>
                <c:pt idx="7">
                  <c:v>343</c:v>
                </c:pt>
                <c:pt idx="8">
                  <c:v>371</c:v>
                </c:pt>
                <c:pt idx="9">
                  <c:v>670</c:v>
                </c:pt>
                <c:pt idx="10">
                  <c:v>328</c:v>
                </c:pt>
                <c:pt idx="11">
                  <c:v>492</c:v>
                </c:pt>
                <c:pt idx="12">
                  <c:v>270</c:v>
                </c:pt>
                <c:pt idx="13">
                  <c:v>552</c:v>
                </c:pt>
                <c:pt idx="14">
                  <c:v>768</c:v>
                </c:pt>
                <c:pt idx="15">
                  <c:v>270</c:v>
                </c:pt>
                <c:pt idx="16">
                  <c:v>842</c:v>
                </c:pt>
              </c:numCache>
            </c:numRef>
          </c:val>
          <c:extLst>
            <c:ext xmlns:c16="http://schemas.microsoft.com/office/drawing/2014/chart" uri="{C3380CC4-5D6E-409C-BE32-E72D297353CC}">
              <c16:uniqueId val="{00000002-909B-446B-A03C-6A1784E27F0D}"/>
            </c:ext>
          </c:extLst>
        </c:ser>
        <c:ser>
          <c:idx val="3"/>
          <c:order val="3"/>
          <c:tx>
            <c:strRef>
              <c:f>'1.4'!$F$38</c:f>
              <c:strCache>
                <c:ptCount val="1"/>
                <c:pt idx="0">
                  <c:v>Natural sciences</c:v>
                </c:pt>
              </c:strCache>
            </c:strRef>
          </c:tx>
          <c:spPr>
            <a:solidFill>
              <a:schemeClr val="accent1">
                <a:lumMod val="40000"/>
                <a:lumOff val="60000"/>
              </a:schemeClr>
            </a:solidFill>
            <a:ln w="6350">
              <a:solidFill>
                <a:schemeClr val="bg1"/>
              </a:solidFill>
            </a:ln>
            <a:effectLst/>
          </c:spPr>
          <c:invertIfNegative val="0"/>
          <c:cat>
            <c:strRef>
              <c:f>'1.4'!$B$39:$B$55</c:f>
              <c:strCache>
                <c:ptCount val="17"/>
                <c:pt idx="0">
                  <c:v>HU</c:v>
                </c:pt>
                <c:pt idx="1">
                  <c:v>HR</c:v>
                </c:pt>
                <c:pt idx="2">
                  <c:v>LT</c:v>
                </c:pt>
                <c:pt idx="3">
                  <c:v>DE</c:v>
                </c:pt>
                <c:pt idx="4">
                  <c:v>RO</c:v>
                </c:pt>
                <c:pt idx="5">
                  <c:v>LV</c:v>
                </c:pt>
                <c:pt idx="6">
                  <c:v>EE</c:v>
                </c:pt>
                <c:pt idx="7">
                  <c:v>SI</c:v>
                </c:pt>
                <c:pt idx="8">
                  <c:v>FI</c:v>
                </c:pt>
                <c:pt idx="9">
                  <c:v>MT</c:v>
                </c:pt>
                <c:pt idx="10">
                  <c:v>SE</c:v>
                </c:pt>
                <c:pt idx="11">
                  <c:v>EL</c:v>
                </c:pt>
                <c:pt idx="12">
                  <c:v>CY</c:v>
                </c:pt>
                <c:pt idx="13">
                  <c:v>ES</c:v>
                </c:pt>
                <c:pt idx="14">
                  <c:v>IE</c:v>
                </c:pt>
                <c:pt idx="15">
                  <c:v>FR</c:v>
                </c:pt>
                <c:pt idx="16">
                  <c:v>LU</c:v>
                </c:pt>
              </c:strCache>
            </c:strRef>
          </c:cat>
          <c:val>
            <c:numRef>
              <c:f>'1.4'!$F$39:$F$55</c:f>
              <c:numCache>
                <c:formatCode>General</c:formatCode>
                <c:ptCount val="17"/>
                <c:pt idx="0">
                  <c:v>81</c:v>
                </c:pt>
                <c:pt idx="1">
                  <c:v>238</c:v>
                </c:pt>
                <c:pt idx="2">
                  <c:v>108</c:v>
                </c:pt>
                <c:pt idx="3">
                  <c:v>105</c:v>
                </c:pt>
                <c:pt idx="4">
                  <c:v>165</c:v>
                </c:pt>
                <c:pt idx="5">
                  <c:v>225</c:v>
                </c:pt>
                <c:pt idx="6">
                  <c:v>263</c:v>
                </c:pt>
                <c:pt idx="7">
                  <c:v>324</c:v>
                </c:pt>
                <c:pt idx="8">
                  <c:v>399</c:v>
                </c:pt>
                <c:pt idx="9">
                  <c:v>256</c:v>
                </c:pt>
                <c:pt idx="10">
                  <c:v>336</c:v>
                </c:pt>
                <c:pt idx="11">
                  <c:v>492</c:v>
                </c:pt>
                <c:pt idx="12">
                  <c:v>270</c:v>
                </c:pt>
                <c:pt idx="13">
                  <c:v>348</c:v>
                </c:pt>
                <c:pt idx="14">
                  <c:v>222</c:v>
                </c:pt>
                <c:pt idx="15">
                  <c:v>306</c:v>
                </c:pt>
                <c:pt idx="16">
                  <c:v>396</c:v>
                </c:pt>
              </c:numCache>
            </c:numRef>
          </c:val>
          <c:extLst>
            <c:ext xmlns:c16="http://schemas.microsoft.com/office/drawing/2014/chart" uri="{C3380CC4-5D6E-409C-BE32-E72D297353CC}">
              <c16:uniqueId val="{00000003-909B-446B-A03C-6A1784E27F0D}"/>
            </c:ext>
          </c:extLst>
        </c:ser>
        <c:ser>
          <c:idx val="4"/>
          <c:order val="4"/>
          <c:tx>
            <c:strRef>
              <c:f>'1.4'!$G$38</c:f>
              <c:strCache>
                <c:ptCount val="1"/>
                <c:pt idx="0">
                  <c:v>Other compulsory subjects</c:v>
                </c:pt>
              </c:strCache>
            </c:strRef>
          </c:tx>
          <c:spPr>
            <a:solidFill>
              <a:schemeClr val="accent4"/>
            </a:solidFill>
            <a:ln w="6350">
              <a:solidFill>
                <a:schemeClr val="bg1"/>
              </a:solidFill>
            </a:ln>
            <a:effectLst/>
          </c:spPr>
          <c:invertIfNegative val="0"/>
          <c:cat>
            <c:strRef>
              <c:f>'1.4'!$B$39:$B$55</c:f>
              <c:strCache>
                <c:ptCount val="17"/>
                <c:pt idx="0">
                  <c:v>HU</c:v>
                </c:pt>
                <c:pt idx="1">
                  <c:v>HR</c:v>
                </c:pt>
                <c:pt idx="2">
                  <c:v>LT</c:v>
                </c:pt>
                <c:pt idx="3">
                  <c:v>DE</c:v>
                </c:pt>
                <c:pt idx="4">
                  <c:v>RO</c:v>
                </c:pt>
                <c:pt idx="5">
                  <c:v>LV</c:v>
                </c:pt>
                <c:pt idx="6">
                  <c:v>EE</c:v>
                </c:pt>
                <c:pt idx="7">
                  <c:v>SI</c:v>
                </c:pt>
                <c:pt idx="8">
                  <c:v>FI</c:v>
                </c:pt>
                <c:pt idx="9">
                  <c:v>MT</c:v>
                </c:pt>
                <c:pt idx="10">
                  <c:v>SE</c:v>
                </c:pt>
                <c:pt idx="11">
                  <c:v>EL</c:v>
                </c:pt>
                <c:pt idx="12">
                  <c:v>CY</c:v>
                </c:pt>
                <c:pt idx="13">
                  <c:v>ES</c:v>
                </c:pt>
                <c:pt idx="14">
                  <c:v>IE</c:v>
                </c:pt>
                <c:pt idx="15">
                  <c:v>FR</c:v>
                </c:pt>
                <c:pt idx="16">
                  <c:v>LU</c:v>
                </c:pt>
              </c:strCache>
            </c:strRef>
          </c:cat>
          <c:val>
            <c:numRef>
              <c:f>'1.4'!$G$39:$G$55</c:f>
              <c:numCache>
                <c:formatCode>General</c:formatCode>
                <c:ptCount val="17"/>
                <c:pt idx="0">
                  <c:v>1450</c:v>
                </c:pt>
                <c:pt idx="1">
                  <c:v>498</c:v>
                </c:pt>
                <c:pt idx="2">
                  <c:v>1080</c:v>
                </c:pt>
                <c:pt idx="3">
                  <c:v>1277</c:v>
                </c:pt>
                <c:pt idx="4">
                  <c:v>1386</c:v>
                </c:pt>
                <c:pt idx="5">
                  <c:v>1515</c:v>
                </c:pt>
                <c:pt idx="6">
                  <c:v>1810</c:v>
                </c:pt>
                <c:pt idx="7">
                  <c:v>1823</c:v>
                </c:pt>
                <c:pt idx="8">
                  <c:v>1681</c:v>
                </c:pt>
                <c:pt idx="9">
                  <c:v>2042</c:v>
                </c:pt>
                <c:pt idx="10">
                  <c:v>1589</c:v>
                </c:pt>
                <c:pt idx="11">
                  <c:v>1626</c:v>
                </c:pt>
                <c:pt idx="12">
                  <c:v>1904</c:v>
                </c:pt>
                <c:pt idx="13">
                  <c:v>1869</c:v>
                </c:pt>
                <c:pt idx="14">
                  <c:v>2484</c:v>
                </c:pt>
                <c:pt idx="15">
                  <c:v>1188</c:v>
                </c:pt>
                <c:pt idx="16">
                  <c:v>1649</c:v>
                </c:pt>
              </c:numCache>
            </c:numRef>
          </c:val>
          <c:extLst>
            <c:ext xmlns:c16="http://schemas.microsoft.com/office/drawing/2014/chart" uri="{C3380CC4-5D6E-409C-BE32-E72D297353CC}">
              <c16:uniqueId val="{00000004-909B-446B-A03C-6A1784E27F0D}"/>
            </c:ext>
          </c:extLst>
        </c:ser>
        <c:dLbls>
          <c:showLegendKey val="0"/>
          <c:showVal val="0"/>
          <c:showCatName val="0"/>
          <c:showSerName val="0"/>
          <c:showPercent val="0"/>
          <c:showBubbleSize val="0"/>
        </c:dLbls>
        <c:gapWidth val="150"/>
        <c:overlap val="100"/>
        <c:axId val="128925056"/>
        <c:axId val="128955520"/>
      </c:barChart>
      <c:catAx>
        <c:axId val="128925056"/>
        <c:scaling>
          <c:orientation val="minMax"/>
        </c:scaling>
        <c:delete val="0"/>
        <c:axPos val="b"/>
        <c:numFmt formatCode="General" sourceLinked="0"/>
        <c:majorTickMark val="out"/>
        <c:minorTickMark val="none"/>
        <c:tickLblPos val="nextTo"/>
        <c:crossAx val="128955520"/>
        <c:crosses val="autoZero"/>
        <c:auto val="1"/>
        <c:lblAlgn val="ctr"/>
        <c:lblOffset val="100"/>
        <c:noMultiLvlLbl val="0"/>
      </c:catAx>
      <c:valAx>
        <c:axId val="128955520"/>
        <c:scaling>
          <c:orientation val="minMax"/>
        </c:scaling>
        <c:delete val="0"/>
        <c:axPos val="l"/>
        <c:majorGridlines>
          <c:spPr>
            <a:ln w="6350">
              <a:solidFill>
                <a:schemeClr val="bg1">
                  <a:lumMod val="85000"/>
                  <a:alpha val="20000"/>
                </a:schemeClr>
              </a:solidFill>
            </a:ln>
          </c:spPr>
        </c:majorGridlines>
        <c:title>
          <c:tx>
            <c:rich>
              <a:bodyPr rot="0" vert="horz"/>
              <a:lstStyle/>
              <a:p>
                <a:pPr>
                  <a:defRPr i="0"/>
                </a:pPr>
                <a:r>
                  <a:rPr lang="fr-FR" i="0"/>
                  <a:t>Hours</a:t>
                </a:r>
              </a:p>
            </c:rich>
          </c:tx>
          <c:layout>
            <c:manualLayout>
              <c:xMode val="edge"/>
              <c:yMode val="edge"/>
              <c:x val="6.1910034689206861E-2"/>
              <c:y val="5.0969347034638459E-6"/>
            </c:manualLayout>
          </c:layout>
          <c:overlay val="0"/>
        </c:title>
        <c:numFmt formatCode="General" sourceLinked="1"/>
        <c:majorTickMark val="out"/>
        <c:minorTickMark val="none"/>
        <c:tickLblPos val="nextTo"/>
        <c:crossAx val="128925056"/>
        <c:crosses val="autoZero"/>
        <c:crossBetween val="between"/>
      </c:valAx>
    </c:plotArea>
    <c:legend>
      <c:legendPos val="b"/>
      <c:layout>
        <c:manualLayout>
          <c:xMode val="edge"/>
          <c:yMode val="edge"/>
          <c:x val="0.11480012552888016"/>
          <c:y val="0.94110911697705002"/>
          <c:w val="0.77643885945974334"/>
          <c:h val="5.5849856995655735E-2"/>
        </c:manualLayout>
      </c:layout>
      <c:overlay val="0"/>
    </c:legend>
    <c:plotVisOnly val="1"/>
    <c:dispBlanksAs val="gap"/>
    <c:showDLblsOverMax val="0"/>
  </c:chart>
  <c:spPr>
    <a:ln>
      <a:solidFill>
        <a:schemeClr val="bg1">
          <a:lumMod val="85000"/>
        </a:schemeClr>
      </a:solidFill>
    </a:ln>
  </c:spPr>
  <c:txPr>
    <a:bodyPr/>
    <a:lstStyle/>
    <a:p>
      <a:pPr>
        <a:defRPr sz="700"/>
      </a:pPr>
      <a:endParaRPr lang="fr-FR"/>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1264216972878389E-2"/>
          <c:y val="5.0925925925925923E-2"/>
          <c:w val="0.88818022747156611"/>
          <c:h val="0.86488958333333332"/>
        </c:manualLayout>
      </c:layout>
      <c:barChart>
        <c:barDir val="col"/>
        <c:grouping val="clustered"/>
        <c:varyColors val="0"/>
        <c:ser>
          <c:idx val="0"/>
          <c:order val="0"/>
          <c:tx>
            <c:strRef>
              <c:f>'1.5'!$C$28</c:f>
              <c:strCache>
                <c:ptCount val="1"/>
                <c:pt idx="0">
                  <c:v>Proportion of students enrolled in work-based learning programmes</c:v>
                </c:pt>
              </c:strCache>
            </c:strRef>
          </c:tx>
          <c:spPr>
            <a:solidFill>
              <a:schemeClr val="accent1"/>
            </a:solidFill>
            <a:ln w="6350">
              <a:solidFill>
                <a:schemeClr val="bg1"/>
              </a:solidFill>
            </a:ln>
            <a:effectLst/>
          </c:spPr>
          <c:invertIfNegative val="0"/>
          <c:cat>
            <c:strRef>
              <c:f>'1.5'!$B$29:$B$46</c:f>
              <c:strCache>
                <c:ptCount val="18"/>
                <c:pt idx="0">
                  <c:v>ES</c:v>
                </c:pt>
                <c:pt idx="1">
                  <c:v>SE</c:v>
                </c:pt>
                <c:pt idx="2">
                  <c:v>BE</c:v>
                </c:pt>
                <c:pt idx="3">
                  <c:v>EE</c:v>
                </c:pt>
                <c:pt idx="4">
                  <c:v>SK</c:v>
                </c:pt>
                <c:pt idx="5">
                  <c:v>FI</c:v>
                </c:pt>
                <c:pt idx="6">
                  <c:v>PT</c:v>
                </c:pt>
                <c:pt idx="7">
                  <c:v>PL</c:v>
                </c:pt>
                <c:pt idx="8">
                  <c:v>LU</c:v>
                </c:pt>
                <c:pt idx="9">
                  <c:v>FR</c:v>
                </c:pt>
                <c:pt idx="10">
                  <c:v>SI</c:v>
                </c:pt>
                <c:pt idx="11">
                  <c:v>EU-22</c:v>
                </c:pt>
                <c:pt idx="12">
                  <c:v>AT</c:v>
                </c:pt>
                <c:pt idx="13">
                  <c:v>DE</c:v>
                </c:pt>
                <c:pt idx="14">
                  <c:v>DK</c:v>
                </c:pt>
                <c:pt idx="15">
                  <c:v>HU</c:v>
                </c:pt>
                <c:pt idx="16">
                  <c:v>LV</c:v>
                </c:pt>
                <c:pt idx="17">
                  <c:v>NL</c:v>
                </c:pt>
              </c:strCache>
            </c:strRef>
          </c:cat>
          <c:val>
            <c:numRef>
              <c:f>'1.5'!$C$29:$C$46</c:f>
              <c:numCache>
                <c:formatCode>0</c:formatCode>
                <c:ptCount val="18"/>
                <c:pt idx="0">
                  <c:v>2.8311200904912002</c:v>
                </c:pt>
                <c:pt idx="1">
                  <c:v>5.5554418566574997</c:v>
                </c:pt>
                <c:pt idx="2">
                  <c:v>5.9896327868390999</c:v>
                </c:pt>
                <c:pt idx="3">
                  <c:v>6.4804475060513003</c:v>
                </c:pt>
                <c:pt idx="4">
                  <c:v>13.309296004776</c:v>
                </c:pt>
                <c:pt idx="5">
                  <c:v>14.114175036747</c:v>
                </c:pt>
                <c:pt idx="6">
                  <c:v>14.262124218298716</c:v>
                </c:pt>
                <c:pt idx="7">
                  <c:v>14.403928425282</c:v>
                </c:pt>
                <c:pt idx="8">
                  <c:v>22.043840691570999</c:v>
                </c:pt>
                <c:pt idx="9">
                  <c:v>24.578214387288</c:v>
                </c:pt>
                <c:pt idx="10">
                  <c:v>28</c:v>
                </c:pt>
                <c:pt idx="11">
                  <c:v>40.278354486045622</c:v>
                </c:pt>
                <c:pt idx="12">
                  <c:v>45.465268242896997</c:v>
                </c:pt>
                <c:pt idx="13">
                  <c:v>89.073466500451005</c:v>
                </c:pt>
                <c:pt idx="14">
                  <c:v>100</c:v>
                </c:pt>
                <c:pt idx="15">
                  <c:v>100</c:v>
                </c:pt>
                <c:pt idx="16">
                  <c:v>100</c:v>
                </c:pt>
                <c:pt idx="17">
                  <c:v>100</c:v>
                </c:pt>
              </c:numCache>
            </c:numRef>
          </c:val>
          <c:extLst>
            <c:ext xmlns:c16="http://schemas.microsoft.com/office/drawing/2014/chart" uri="{C3380CC4-5D6E-409C-BE32-E72D297353CC}">
              <c16:uniqueId val="{00000000-1FCB-487C-A230-C32B94484FFC}"/>
            </c:ext>
          </c:extLst>
        </c:ser>
        <c:dLbls>
          <c:showLegendKey val="0"/>
          <c:showVal val="0"/>
          <c:showCatName val="0"/>
          <c:showSerName val="0"/>
          <c:showPercent val="0"/>
          <c:showBubbleSize val="0"/>
        </c:dLbls>
        <c:gapWidth val="150"/>
        <c:overlap val="-27"/>
        <c:axId val="469935856"/>
        <c:axId val="469932904"/>
      </c:barChart>
      <c:catAx>
        <c:axId val="4699358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400" b="0" i="0" u="none" strike="noStrike" kern="1200" baseline="0">
                <a:solidFill>
                  <a:sysClr val="windowText" lastClr="000000"/>
                </a:solidFill>
                <a:latin typeface="+mn-lt"/>
                <a:ea typeface="+mn-ea"/>
                <a:cs typeface="+mn-cs"/>
              </a:defRPr>
            </a:pPr>
            <a:endParaRPr lang="fr-FR"/>
          </a:p>
        </c:txPr>
        <c:crossAx val="469932904"/>
        <c:crosses val="autoZero"/>
        <c:auto val="1"/>
        <c:lblAlgn val="ctr"/>
        <c:lblOffset val="100"/>
        <c:noMultiLvlLbl val="0"/>
      </c:catAx>
      <c:valAx>
        <c:axId val="469932904"/>
        <c:scaling>
          <c:orientation val="minMax"/>
          <c:max val="100"/>
        </c:scaling>
        <c:delete val="0"/>
        <c:axPos val="l"/>
        <c:majorGridlines>
          <c:spPr>
            <a:ln w="6350" cap="flat" cmpd="sng" algn="ctr">
              <a:solidFill>
                <a:schemeClr val="bg1">
                  <a:lumMod val="85000"/>
                  <a:alpha val="20000"/>
                </a:schemeClr>
              </a:solidFill>
              <a:round/>
            </a:ln>
            <a:effectLst/>
          </c:spPr>
        </c:majorGridlines>
        <c:title>
          <c:tx>
            <c:rich>
              <a:bodyPr rot="0" spcFirstLastPara="1" vertOverflow="ellipsis" wrap="square" anchor="ctr" anchorCtr="1"/>
              <a:lstStyle/>
              <a:p>
                <a:pPr>
                  <a:defRPr sz="700" b="0" i="0" u="none" strike="noStrike" kern="1200" baseline="0">
                    <a:solidFill>
                      <a:sysClr val="windowText" lastClr="000000"/>
                    </a:solidFill>
                    <a:latin typeface="+mn-lt"/>
                    <a:ea typeface="+mn-ea"/>
                    <a:cs typeface="+mn-cs"/>
                  </a:defRPr>
                </a:pPr>
                <a:r>
                  <a:rPr lang="fr-FR"/>
                  <a:t>%</a:t>
                </a:r>
              </a:p>
            </c:rich>
          </c:tx>
          <c:layout>
            <c:manualLayout>
              <c:xMode val="edge"/>
              <c:yMode val="edge"/>
              <c:x val="6.5903540903540905E-2"/>
              <c:y val="3.019791666666652E-3"/>
            </c:manualLayout>
          </c:layout>
          <c:overlay val="0"/>
          <c:spPr>
            <a:noFill/>
            <a:ln>
              <a:noFill/>
            </a:ln>
            <a:effectLst/>
          </c:spPr>
          <c:txPr>
            <a:bodyPr rot="0" spcFirstLastPara="1" vertOverflow="ellipsis" wrap="square" anchor="ctr" anchorCtr="1"/>
            <a:lstStyle/>
            <a:p>
              <a:pPr>
                <a:defRPr sz="700" b="0" i="0" u="none" strike="noStrike" kern="1200" baseline="0">
                  <a:solidFill>
                    <a:sysClr val="windowText" lastClr="000000"/>
                  </a:solidFill>
                  <a:latin typeface="+mn-lt"/>
                  <a:ea typeface="+mn-ea"/>
                  <a:cs typeface="+mn-cs"/>
                </a:defRPr>
              </a:pPr>
              <a:endParaRPr lang="fr-FR"/>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ysClr val="windowText" lastClr="000000"/>
                </a:solidFill>
                <a:latin typeface="+mn-lt"/>
                <a:ea typeface="+mn-ea"/>
                <a:cs typeface="+mn-cs"/>
              </a:defRPr>
            </a:pPr>
            <a:endParaRPr lang="fr-FR"/>
          </a:p>
        </c:txPr>
        <c:crossAx val="46993585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700">
          <a:solidFill>
            <a:sysClr val="windowText" lastClr="000000"/>
          </a:solidFill>
        </a:defRPr>
      </a:pPr>
      <a:endParaRPr lang="fr-FR"/>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7241032370953635E-2"/>
          <c:y val="6.4814838442271233E-2"/>
          <c:w val="0.90220341207349086"/>
          <c:h val="0.80886475972031191"/>
        </c:manualLayout>
      </c:layout>
      <c:lineChart>
        <c:grouping val="standard"/>
        <c:varyColors val="0"/>
        <c:ser>
          <c:idx val="0"/>
          <c:order val="0"/>
          <c:tx>
            <c:strRef>
              <c:f>'1.5'!$C$54</c:f>
              <c:strCache>
                <c:ptCount val="1"/>
                <c:pt idx="0">
                  <c:v>Vocational education</c:v>
                </c:pt>
              </c:strCache>
            </c:strRef>
          </c:tx>
          <c:spPr>
            <a:ln w="28575" cap="rnd">
              <a:noFill/>
              <a:round/>
            </a:ln>
            <a:effectLst/>
          </c:spPr>
          <c:marker>
            <c:symbol val="square"/>
            <c:size val="6"/>
            <c:spPr>
              <a:solidFill>
                <a:schemeClr val="accent1"/>
              </a:solidFill>
              <a:ln w="6350">
                <a:solidFill>
                  <a:schemeClr val="bg1"/>
                </a:solidFill>
              </a:ln>
              <a:effectLst/>
            </c:spPr>
          </c:marker>
          <c:cat>
            <c:strRef>
              <c:f>'1.5'!$B$55:$B$71</c:f>
              <c:strCache>
                <c:ptCount val="17"/>
                <c:pt idx="0">
                  <c:v>BG</c:v>
                </c:pt>
                <c:pt idx="1">
                  <c:v>CY</c:v>
                </c:pt>
                <c:pt idx="2">
                  <c:v>RO</c:v>
                </c:pt>
                <c:pt idx="3">
                  <c:v>EL</c:v>
                </c:pt>
                <c:pt idx="4">
                  <c:v>SK</c:v>
                </c:pt>
                <c:pt idx="5">
                  <c:v>LU</c:v>
                </c:pt>
                <c:pt idx="6">
                  <c:v>LT</c:v>
                </c:pt>
                <c:pt idx="7">
                  <c:v>HU</c:v>
                </c:pt>
                <c:pt idx="8">
                  <c:v>IT</c:v>
                </c:pt>
                <c:pt idx="9">
                  <c:v>HR</c:v>
                </c:pt>
                <c:pt idx="10">
                  <c:v>NL</c:v>
                </c:pt>
                <c:pt idx="11">
                  <c:v>CZ</c:v>
                </c:pt>
                <c:pt idx="12">
                  <c:v>PT</c:v>
                </c:pt>
                <c:pt idx="13">
                  <c:v>FR</c:v>
                </c:pt>
                <c:pt idx="14">
                  <c:v>BE</c:v>
                </c:pt>
                <c:pt idx="15">
                  <c:v>SI</c:v>
                </c:pt>
                <c:pt idx="16">
                  <c:v>DE</c:v>
                </c:pt>
              </c:strCache>
            </c:strRef>
          </c:cat>
          <c:val>
            <c:numRef>
              <c:f>'1.5'!$C$55:$C$71</c:f>
              <c:numCache>
                <c:formatCode>0</c:formatCode>
                <c:ptCount val="17"/>
                <c:pt idx="0">
                  <c:v>379.06041473098486</c:v>
                </c:pt>
                <c:pt idx="1">
                  <c:v>330.81003450147591</c:v>
                </c:pt>
                <c:pt idx="2">
                  <c:v>339.4553632039142</c:v>
                </c:pt>
                <c:pt idx="3">
                  <c:v>362.36601264652836</c:v>
                </c:pt>
                <c:pt idx="4">
                  <c:v>378.42574079556744</c:v>
                </c:pt>
                <c:pt idx="5">
                  <c:v>475.86326049222436</c:v>
                </c:pt>
                <c:pt idx="6">
                  <c:v>373.47580792818309</c:v>
                </c:pt>
                <c:pt idx="7">
                  <c:v>390.46822136743214</c:v>
                </c:pt>
                <c:pt idx="8">
                  <c:v>433.47036962313564</c:v>
                </c:pt>
                <c:pt idx="9">
                  <c:v>448.12156424151635</c:v>
                </c:pt>
                <c:pt idx="10">
                  <c:v>388.03539461111268</c:v>
                </c:pt>
                <c:pt idx="11">
                  <c:v>479.88643256595418</c:v>
                </c:pt>
                <c:pt idx="12">
                  <c:v>450.1376340143259</c:v>
                </c:pt>
                <c:pt idx="13">
                  <c:v>422.70861871401024</c:v>
                </c:pt>
                <c:pt idx="14">
                  <c:v>440.74492288427064</c:v>
                </c:pt>
                <c:pt idx="15">
                  <c:v>461.80325087683332</c:v>
                </c:pt>
                <c:pt idx="16">
                  <c:v>432.06433970205075</c:v>
                </c:pt>
              </c:numCache>
            </c:numRef>
          </c:val>
          <c:smooth val="0"/>
          <c:extLst>
            <c:ext xmlns:c16="http://schemas.microsoft.com/office/drawing/2014/chart" uri="{C3380CC4-5D6E-409C-BE32-E72D297353CC}">
              <c16:uniqueId val="{00000000-00ED-4C66-A8A9-7F613A3AC5DA}"/>
            </c:ext>
          </c:extLst>
        </c:ser>
        <c:ser>
          <c:idx val="1"/>
          <c:order val="1"/>
          <c:tx>
            <c:strRef>
              <c:f>'1.5'!$D$54</c:f>
              <c:strCache>
                <c:ptCount val="1"/>
                <c:pt idx="0">
                  <c:v>General education</c:v>
                </c:pt>
              </c:strCache>
            </c:strRef>
          </c:tx>
          <c:spPr>
            <a:ln w="28575" cap="rnd">
              <a:noFill/>
              <a:round/>
            </a:ln>
            <a:effectLst/>
          </c:spPr>
          <c:marker>
            <c:symbol val="diamond"/>
            <c:size val="6"/>
            <c:spPr>
              <a:solidFill>
                <a:schemeClr val="accent1"/>
              </a:solidFill>
              <a:ln w="6350">
                <a:solidFill>
                  <a:schemeClr val="bg1"/>
                </a:solidFill>
              </a:ln>
              <a:effectLst/>
            </c:spPr>
          </c:marker>
          <c:cat>
            <c:strRef>
              <c:f>'1.5'!$B$55:$B$71</c:f>
              <c:strCache>
                <c:ptCount val="17"/>
                <c:pt idx="0">
                  <c:v>BG</c:v>
                </c:pt>
                <c:pt idx="1">
                  <c:v>CY</c:v>
                </c:pt>
                <c:pt idx="2">
                  <c:v>RO</c:v>
                </c:pt>
                <c:pt idx="3">
                  <c:v>EL</c:v>
                </c:pt>
                <c:pt idx="4">
                  <c:v>SK</c:v>
                </c:pt>
                <c:pt idx="5">
                  <c:v>LU</c:v>
                </c:pt>
                <c:pt idx="6">
                  <c:v>LT</c:v>
                </c:pt>
                <c:pt idx="7">
                  <c:v>HU</c:v>
                </c:pt>
                <c:pt idx="8">
                  <c:v>IT</c:v>
                </c:pt>
                <c:pt idx="9">
                  <c:v>HR</c:v>
                </c:pt>
                <c:pt idx="10">
                  <c:v>NL</c:v>
                </c:pt>
                <c:pt idx="11">
                  <c:v>CZ</c:v>
                </c:pt>
                <c:pt idx="12">
                  <c:v>PT</c:v>
                </c:pt>
                <c:pt idx="13">
                  <c:v>FR</c:v>
                </c:pt>
                <c:pt idx="14">
                  <c:v>BE</c:v>
                </c:pt>
                <c:pt idx="15">
                  <c:v>SI</c:v>
                </c:pt>
                <c:pt idx="16">
                  <c:v>DE</c:v>
                </c:pt>
              </c:strCache>
            </c:strRef>
          </c:cat>
          <c:val>
            <c:numRef>
              <c:f>'1.5'!$D$55:$D$71</c:f>
              <c:numCache>
                <c:formatCode>0</c:formatCode>
                <c:ptCount val="17"/>
                <c:pt idx="0">
                  <c:v>459.20400232340563</c:v>
                </c:pt>
                <c:pt idx="1">
                  <c:v>439.889174753085</c:v>
                </c:pt>
                <c:pt idx="2">
                  <c:v>447.49625391981863</c:v>
                </c:pt>
                <c:pt idx="3">
                  <c:v>477.93050168214563</c:v>
                </c:pt>
                <c:pt idx="4">
                  <c:v>462.15595965755659</c:v>
                </c:pt>
                <c:pt idx="5">
                  <c:v>468.99331855572831</c:v>
                </c:pt>
                <c:pt idx="6">
                  <c:v>478.01291089587232</c:v>
                </c:pt>
                <c:pt idx="7">
                  <c:v>507.2087743975539</c:v>
                </c:pt>
                <c:pt idx="8">
                  <c:v>521.05129768435415</c:v>
                </c:pt>
                <c:pt idx="9">
                  <c:v>544.19933175875587</c:v>
                </c:pt>
                <c:pt idx="10">
                  <c:v>517.97994660032623</c:v>
                </c:pt>
                <c:pt idx="11">
                  <c:v>495.50836735166916</c:v>
                </c:pt>
                <c:pt idx="12">
                  <c:v>515.93864454655045</c:v>
                </c:pt>
                <c:pt idx="13">
                  <c:v>532.53802536619105</c:v>
                </c:pt>
                <c:pt idx="14">
                  <c:v>538.66984795627434</c:v>
                </c:pt>
                <c:pt idx="15">
                  <c:v>561.7389567835761</c:v>
                </c:pt>
                <c:pt idx="16">
                  <c:v>500.20401707803876</c:v>
                </c:pt>
              </c:numCache>
            </c:numRef>
          </c:val>
          <c:smooth val="0"/>
          <c:extLst>
            <c:ext xmlns:c16="http://schemas.microsoft.com/office/drawing/2014/chart" uri="{C3380CC4-5D6E-409C-BE32-E72D297353CC}">
              <c16:uniqueId val="{00000001-00ED-4C66-A8A9-7F613A3AC5DA}"/>
            </c:ext>
          </c:extLst>
        </c:ser>
        <c:ser>
          <c:idx val="2"/>
          <c:order val="2"/>
          <c:tx>
            <c:strRef>
              <c:f>'1.5'!$E$54</c:f>
              <c:strCache>
                <c:ptCount val="1"/>
                <c:pt idx="0">
                  <c:v>Mean score</c:v>
                </c:pt>
              </c:strCache>
            </c:strRef>
          </c:tx>
          <c:spPr>
            <a:ln w="25400" cap="rnd">
              <a:noFill/>
              <a:round/>
            </a:ln>
            <a:effectLst/>
          </c:spPr>
          <c:marker>
            <c:symbol val="dash"/>
            <c:size val="5"/>
            <c:spPr>
              <a:solidFill>
                <a:schemeClr val="accent4"/>
              </a:solidFill>
              <a:ln w="6350">
                <a:solidFill>
                  <a:schemeClr val="accent4"/>
                </a:solidFill>
              </a:ln>
              <a:effectLst/>
            </c:spPr>
          </c:marker>
          <c:cat>
            <c:strRef>
              <c:f>'1.5'!$B$55:$B$71</c:f>
              <c:strCache>
                <c:ptCount val="17"/>
                <c:pt idx="0">
                  <c:v>BG</c:v>
                </c:pt>
                <c:pt idx="1">
                  <c:v>CY</c:v>
                </c:pt>
                <c:pt idx="2">
                  <c:v>RO</c:v>
                </c:pt>
                <c:pt idx="3">
                  <c:v>EL</c:v>
                </c:pt>
                <c:pt idx="4">
                  <c:v>SK</c:v>
                </c:pt>
                <c:pt idx="5">
                  <c:v>LU</c:v>
                </c:pt>
                <c:pt idx="6">
                  <c:v>LT</c:v>
                </c:pt>
                <c:pt idx="7">
                  <c:v>HU</c:v>
                </c:pt>
                <c:pt idx="8">
                  <c:v>IT</c:v>
                </c:pt>
                <c:pt idx="9">
                  <c:v>HR</c:v>
                </c:pt>
                <c:pt idx="10">
                  <c:v>NL</c:v>
                </c:pt>
                <c:pt idx="11">
                  <c:v>CZ</c:v>
                </c:pt>
                <c:pt idx="12">
                  <c:v>PT</c:v>
                </c:pt>
                <c:pt idx="13">
                  <c:v>FR</c:v>
                </c:pt>
                <c:pt idx="14">
                  <c:v>BE</c:v>
                </c:pt>
                <c:pt idx="15">
                  <c:v>SI</c:v>
                </c:pt>
                <c:pt idx="16">
                  <c:v>DE</c:v>
                </c:pt>
              </c:strCache>
            </c:strRef>
          </c:cat>
          <c:val>
            <c:numRef>
              <c:f>'1.5'!$E$55:$E$71</c:f>
              <c:numCache>
                <c:formatCode>0</c:formatCode>
                <c:ptCount val="17"/>
                <c:pt idx="0">
                  <c:v>419.84400596424894</c:v>
                </c:pt>
                <c:pt idx="1">
                  <c:v>424.3582472168186</c:v>
                </c:pt>
                <c:pt idx="2">
                  <c:v>427.70314585064472</c:v>
                </c:pt>
                <c:pt idx="3">
                  <c:v>457.41439470369306</c:v>
                </c:pt>
                <c:pt idx="4">
                  <c:v>457.98396704074833</c:v>
                </c:pt>
                <c:pt idx="5">
                  <c:v>469.98538936317885</c:v>
                </c:pt>
                <c:pt idx="6">
                  <c:v>475.87347960821211</c:v>
                </c:pt>
                <c:pt idx="7">
                  <c:v>475.98667224503328</c:v>
                </c:pt>
                <c:pt idx="8">
                  <c:v>476.28467969266717</c:v>
                </c:pt>
                <c:pt idx="9">
                  <c:v>478.98915239507591</c:v>
                </c:pt>
                <c:pt idx="10">
                  <c:v>484.78372537056595</c:v>
                </c:pt>
                <c:pt idx="11">
                  <c:v>490.21881502637234</c:v>
                </c:pt>
                <c:pt idx="12">
                  <c:v>491.80078513683378</c:v>
                </c:pt>
                <c:pt idx="13">
                  <c:v>492.60648133455328</c:v>
                </c:pt>
                <c:pt idx="14">
                  <c:v>492.86443860384173</c:v>
                </c:pt>
                <c:pt idx="15">
                  <c:v>495.34561512603591</c:v>
                </c:pt>
                <c:pt idx="16">
                  <c:v>498.27925642959156</c:v>
                </c:pt>
              </c:numCache>
            </c:numRef>
          </c:val>
          <c:smooth val="0"/>
          <c:extLst>
            <c:ext xmlns:c16="http://schemas.microsoft.com/office/drawing/2014/chart" uri="{C3380CC4-5D6E-409C-BE32-E72D297353CC}">
              <c16:uniqueId val="{00000002-00ED-4C66-A8A9-7F613A3AC5DA}"/>
            </c:ext>
          </c:extLst>
        </c:ser>
        <c:dLbls>
          <c:showLegendKey val="0"/>
          <c:showVal val="0"/>
          <c:showCatName val="0"/>
          <c:showSerName val="0"/>
          <c:showPercent val="0"/>
          <c:showBubbleSize val="0"/>
        </c:dLbls>
        <c:hiLowLines>
          <c:spPr>
            <a:ln w="6350" cap="flat" cmpd="sng" algn="ctr">
              <a:solidFill>
                <a:schemeClr val="bg1">
                  <a:lumMod val="85000"/>
                </a:schemeClr>
              </a:solidFill>
              <a:round/>
            </a:ln>
            <a:effectLst/>
          </c:spPr>
        </c:hiLowLines>
        <c:marker val="1"/>
        <c:smooth val="0"/>
        <c:axId val="507934448"/>
        <c:axId val="507935104"/>
      </c:lineChart>
      <c:catAx>
        <c:axId val="5079344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ysClr val="windowText" lastClr="000000"/>
                </a:solidFill>
                <a:latin typeface="+mn-lt"/>
                <a:ea typeface="+mn-ea"/>
                <a:cs typeface="+mn-cs"/>
              </a:defRPr>
            </a:pPr>
            <a:endParaRPr lang="fr-FR"/>
          </a:p>
        </c:txPr>
        <c:crossAx val="507935104"/>
        <c:crosses val="autoZero"/>
        <c:auto val="1"/>
        <c:lblAlgn val="ctr"/>
        <c:lblOffset val="100"/>
        <c:noMultiLvlLbl val="0"/>
      </c:catAx>
      <c:valAx>
        <c:axId val="507935104"/>
        <c:scaling>
          <c:orientation val="minMax"/>
          <c:min val="300"/>
        </c:scaling>
        <c:delete val="0"/>
        <c:axPos val="l"/>
        <c:majorGridlines>
          <c:spPr>
            <a:ln w="6350" cap="flat" cmpd="sng" algn="ctr">
              <a:solidFill>
                <a:schemeClr val="bg1">
                  <a:lumMod val="85000"/>
                  <a:alpha val="20000"/>
                </a:schemeClr>
              </a:solidFill>
              <a:round/>
            </a:ln>
            <a:effectLst/>
          </c:spPr>
        </c:majorGridlines>
        <c:title>
          <c:tx>
            <c:rich>
              <a:bodyPr rot="0" spcFirstLastPara="1" vertOverflow="ellipsis" wrap="square" anchor="ctr" anchorCtr="1"/>
              <a:lstStyle/>
              <a:p>
                <a:pPr>
                  <a:defRPr sz="700" b="0" i="0" u="none" strike="noStrike" kern="1200" baseline="0">
                    <a:solidFill>
                      <a:sysClr val="windowText" lastClr="000000"/>
                    </a:solidFill>
                    <a:latin typeface="+mn-lt"/>
                    <a:ea typeface="+mn-ea"/>
                    <a:cs typeface="+mn-cs"/>
                  </a:defRPr>
                </a:pPr>
                <a:r>
                  <a:rPr lang="fr-FR"/>
                  <a:t>Mean score</a:t>
                </a:r>
              </a:p>
            </c:rich>
          </c:tx>
          <c:layout>
            <c:manualLayout>
              <c:xMode val="edge"/>
              <c:yMode val="edge"/>
              <c:x val="6.3888888888888884E-2"/>
              <c:y val="1.9783471778751535E-3"/>
            </c:manualLayout>
          </c:layout>
          <c:overlay val="0"/>
          <c:spPr>
            <a:noFill/>
            <a:ln>
              <a:noFill/>
            </a:ln>
            <a:effectLst/>
          </c:spPr>
          <c:txPr>
            <a:bodyPr rot="0" spcFirstLastPara="1" vertOverflow="ellipsis" wrap="square" anchor="ctr" anchorCtr="1"/>
            <a:lstStyle/>
            <a:p>
              <a:pPr>
                <a:defRPr sz="700" b="0" i="0" u="none" strike="noStrike" kern="1200" baseline="0">
                  <a:solidFill>
                    <a:sysClr val="windowText" lastClr="000000"/>
                  </a:solidFill>
                  <a:latin typeface="+mn-lt"/>
                  <a:ea typeface="+mn-ea"/>
                  <a:cs typeface="+mn-cs"/>
                </a:defRPr>
              </a:pPr>
              <a:endParaRPr lang="fr-FR"/>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ysClr val="windowText" lastClr="000000"/>
                </a:solidFill>
                <a:latin typeface="+mn-lt"/>
                <a:ea typeface="+mn-ea"/>
                <a:cs typeface="+mn-cs"/>
              </a:defRPr>
            </a:pPr>
            <a:endParaRPr lang="fr-FR"/>
          </a:p>
        </c:txPr>
        <c:crossAx val="507934448"/>
        <c:crosses val="autoZero"/>
        <c:crossBetween val="between"/>
      </c:valAx>
      <c:spPr>
        <a:noFill/>
        <a:ln>
          <a:noFill/>
        </a:ln>
        <a:effectLst/>
      </c:spPr>
    </c:plotArea>
    <c:legend>
      <c:legendPos val="b"/>
      <c:layout>
        <c:manualLayout>
          <c:xMode val="edge"/>
          <c:yMode val="edge"/>
          <c:x val="0.22012642169728783"/>
          <c:y val="0.93541885389326329"/>
          <c:w val="0.56213451443569551"/>
          <c:h val="6.3619495479731697E-2"/>
        </c:manualLayout>
      </c:layout>
      <c:overlay val="0"/>
      <c:spPr>
        <a:noFill/>
        <a:ln>
          <a:noFill/>
        </a:ln>
        <a:effectLst/>
      </c:spPr>
      <c:txPr>
        <a:bodyPr rot="0" spcFirstLastPara="1" vertOverflow="ellipsis" vert="horz" wrap="square" anchor="ctr" anchorCtr="1"/>
        <a:lstStyle/>
        <a:p>
          <a:pPr>
            <a:defRPr sz="700" b="0" i="0" u="none" strike="noStrike" kern="1200" baseline="0">
              <a:solidFill>
                <a:sysClr val="windowText" lastClr="000000"/>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700">
          <a:solidFill>
            <a:sysClr val="windowText" lastClr="000000"/>
          </a:solidFill>
        </a:defRPr>
      </a:pPr>
      <a:endParaRPr lang="fr-FR"/>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6824577294685988E-2"/>
          <c:y val="5.0925925925925923E-2"/>
          <c:w val="0.95686775362318843"/>
          <c:h val="0.81155798611111107"/>
        </c:manualLayout>
      </c:layout>
      <c:barChart>
        <c:barDir val="col"/>
        <c:grouping val="stacked"/>
        <c:varyColors val="0"/>
        <c:ser>
          <c:idx val="1"/>
          <c:order val="0"/>
          <c:tx>
            <c:strRef>
              <c:f>'1.5'!$D$4</c:f>
              <c:strCache>
                <c:ptCount val="1"/>
                <c:pt idx="0">
                  <c:v>Vocational education (ISCED 35)</c:v>
                </c:pt>
              </c:strCache>
            </c:strRef>
          </c:tx>
          <c:spPr>
            <a:solidFill>
              <a:schemeClr val="accent1">
                <a:lumMod val="60000"/>
                <a:lumOff val="40000"/>
              </a:schemeClr>
            </a:solidFill>
            <a:ln w="6350">
              <a:solidFill>
                <a:schemeClr val="bg1"/>
              </a:solidFill>
            </a:ln>
            <a:effectLst/>
          </c:spPr>
          <c:invertIfNegative val="0"/>
          <c:cat>
            <c:strRef>
              <c:f>'1.5'!$B$5:$B$23</c:f>
              <c:strCache>
                <c:ptCount val="19"/>
                <c:pt idx="0">
                  <c:v>SE</c:v>
                </c:pt>
                <c:pt idx="1">
                  <c:v>ES</c:v>
                </c:pt>
                <c:pt idx="2">
                  <c:v>DK</c:v>
                </c:pt>
                <c:pt idx="3">
                  <c:v>PT</c:v>
                </c:pt>
                <c:pt idx="4">
                  <c:v>LV</c:v>
                </c:pt>
                <c:pt idx="5">
                  <c:v>FR</c:v>
                </c:pt>
                <c:pt idx="6">
                  <c:v>EE</c:v>
                </c:pt>
                <c:pt idx="7">
                  <c:v>EU-27</c:v>
                </c:pt>
                <c:pt idx="8">
                  <c:v>DE</c:v>
                </c:pt>
                <c:pt idx="9">
                  <c:v>HU</c:v>
                </c:pt>
                <c:pt idx="10">
                  <c:v>IT</c:v>
                </c:pt>
                <c:pt idx="11">
                  <c:v>PL</c:v>
                </c:pt>
                <c:pt idx="12">
                  <c:v>BE</c:v>
                </c:pt>
                <c:pt idx="13">
                  <c:v>LU</c:v>
                </c:pt>
                <c:pt idx="14">
                  <c:v>SK</c:v>
                </c:pt>
                <c:pt idx="15">
                  <c:v>FI</c:v>
                </c:pt>
                <c:pt idx="16">
                  <c:v>NL</c:v>
                </c:pt>
                <c:pt idx="17">
                  <c:v>AT</c:v>
                </c:pt>
                <c:pt idx="18">
                  <c:v>SI</c:v>
                </c:pt>
              </c:strCache>
            </c:strRef>
          </c:cat>
          <c:val>
            <c:numRef>
              <c:f>'1.5'!$D$5:$D$23</c:f>
              <c:numCache>
                <c:formatCode>0.0</c:formatCode>
                <c:ptCount val="19"/>
                <c:pt idx="0">
                  <c:v>35.602762266019177</c:v>
                </c:pt>
                <c:pt idx="1">
                  <c:v>36.556982388832971</c:v>
                </c:pt>
                <c:pt idx="2">
                  <c:v>38.167965536951584</c:v>
                </c:pt>
                <c:pt idx="3">
                  <c:v>38.724513143845016</c:v>
                </c:pt>
                <c:pt idx="4">
                  <c:v>39.27469526073542</c:v>
                </c:pt>
                <c:pt idx="5">
                  <c:v>39.281174449135754</c:v>
                </c:pt>
                <c:pt idx="6">
                  <c:v>39.878546931999388</c:v>
                </c:pt>
                <c:pt idx="7">
                  <c:v>48.743458417753345</c:v>
                </c:pt>
                <c:pt idx="8">
                  <c:v>48.760396386330754</c:v>
                </c:pt>
                <c:pt idx="9">
                  <c:v>49.655551277366442</c:v>
                </c:pt>
                <c:pt idx="10">
                  <c:v>52.508811746943692</c:v>
                </c:pt>
                <c:pt idx="11">
                  <c:v>53.135736809902582</c:v>
                </c:pt>
                <c:pt idx="12">
                  <c:v>55.686169836090585</c:v>
                </c:pt>
                <c:pt idx="13">
                  <c:v>61.607008572717703</c:v>
                </c:pt>
                <c:pt idx="14">
                  <c:v>67.333938425387146</c:v>
                </c:pt>
                <c:pt idx="15">
                  <c:v>67.837181230614078</c:v>
                </c:pt>
                <c:pt idx="16">
                  <c:v>68.096001981681354</c:v>
                </c:pt>
                <c:pt idx="17">
                  <c:v>68.707920299233422</c:v>
                </c:pt>
                <c:pt idx="18">
                  <c:v>70.812456467521969</c:v>
                </c:pt>
              </c:numCache>
            </c:numRef>
          </c:val>
          <c:extLst>
            <c:ext xmlns:c16="http://schemas.microsoft.com/office/drawing/2014/chart" uri="{C3380CC4-5D6E-409C-BE32-E72D297353CC}">
              <c16:uniqueId val="{00000000-E0CF-4C7F-B695-3FEFC37648DE}"/>
            </c:ext>
          </c:extLst>
        </c:ser>
        <c:ser>
          <c:idx val="0"/>
          <c:order val="1"/>
          <c:tx>
            <c:strRef>
              <c:f>'1.5'!$C$4</c:f>
              <c:strCache>
                <c:ptCount val="1"/>
                <c:pt idx="0">
                  <c:v>General education (ISCED 34)</c:v>
                </c:pt>
              </c:strCache>
            </c:strRef>
          </c:tx>
          <c:spPr>
            <a:solidFill>
              <a:schemeClr val="accent1">
                <a:lumMod val="20000"/>
                <a:lumOff val="80000"/>
              </a:schemeClr>
            </a:solidFill>
            <a:ln w="6350">
              <a:solidFill>
                <a:schemeClr val="bg1"/>
              </a:solidFill>
            </a:ln>
            <a:effectLst/>
          </c:spPr>
          <c:invertIfNegative val="0"/>
          <c:cat>
            <c:strRef>
              <c:f>'1.5'!$B$5:$B$23</c:f>
              <c:strCache>
                <c:ptCount val="19"/>
                <c:pt idx="0">
                  <c:v>SE</c:v>
                </c:pt>
                <c:pt idx="1">
                  <c:v>ES</c:v>
                </c:pt>
                <c:pt idx="2">
                  <c:v>DK</c:v>
                </c:pt>
                <c:pt idx="3">
                  <c:v>PT</c:v>
                </c:pt>
                <c:pt idx="4">
                  <c:v>LV</c:v>
                </c:pt>
                <c:pt idx="5">
                  <c:v>FR</c:v>
                </c:pt>
                <c:pt idx="6">
                  <c:v>EE</c:v>
                </c:pt>
                <c:pt idx="7">
                  <c:v>EU-27</c:v>
                </c:pt>
                <c:pt idx="8">
                  <c:v>DE</c:v>
                </c:pt>
                <c:pt idx="9">
                  <c:v>HU</c:v>
                </c:pt>
                <c:pt idx="10">
                  <c:v>IT</c:v>
                </c:pt>
                <c:pt idx="11">
                  <c:v>PL</c:v>
                </c:pt>
                <c:pt idx="12">
                  <c:v>BE</c:v>
                </c:pt>
                <c:pt idx="13">
                  <c:v>LU</c:v>
                </c:pt>
                <c:pt idx="14">
                  <c:v>SK</c:v>
                </c:pt>
                <c:pt idx="15">
                  <c:v>FI</c:v>
                </c:pt>
                <c:pt idx="16">
                  <c:v>NL</c:v>
                </c:pt>
                <c:pt idx="17">
                  <c:v>AT</c:v>
                </c:pt>
                <c:pt idx="18">
                  <c:v>SI</c:v>
                </c:pt>
              </c:strCache>
            </c:strRef>
          </c:cat>
          <c:val>
            <c:numRef>
              <c:f>'1.5'!$C$5:$C$23</c:f>
              <c:numCache>
                <c:formatCode>0.0</c:formatCode>
                <c:ptCount val="19"/>
                <c:pt idx="0">
                  <c:v>64.39723773398083</c:v>
                </c:pt>
                <c:pt idx="1">
                  <c:v>63.443017611167029</c:v>
                </c:pt>
                <c:pt idx="2">
                  <c:v>61.832034463048416</c:v>
                </c:pt>
                <c:pt idx="3">
                  <c:v>61.275486856154984</c:v>
                </c:pt>
                <c:pt idx="4">
                  <c:v>60.725304739264573</c:v>
                </c:pt>
                <c:pt idx="5">
                  <c:v>60.718825550864238</c:v>
                </c:pt>
                <c:pt idx="6">
                  <c:v>60.121453068000605</c:v>
                </c:pt>
                <c:pt idx="7">
                  <c:v>51.25654718255678</c:v>
                </c:pt>
                <c:pt idx="8">
                  <c:v>51.239603613669239</c:v>
                </c:pt>
                <c:pt idx="9">
                  <c:v>50.344448722633551</c:v>
                </c:pt>
                <c:pt idx="10">
                  <c:v>47.491188253056301</c:v>
                </c:pt>
                <c:pt idx="11">
                  <c:v>46.864263190097425</c:v>
                </c:pt>
                <c:pt idx="12">
                  <c:v>44.313830163909422</c:v>
                </c:pt>
                <c:pt idx="13">
                  <c:v>38.392991427282297</c:v>
                </c:pt>
                <c:pt idx="14">
                  <c:v>32.666061574612861</c:v>
                </c:pt>
                <c:pt idx="15">
                  <c:v>32.162818769385915</c:v>
                </c:pt>
                <c:pt idx="16">
                  <c:v>31.903998018318642</c:v>
                </c:pt>
                <c:pt idx="17">
                  <c:v>31.292079700766571</c:v>
                </c:pt>
                <c:pt idx="18">
                  <c:v>29.187543532478038</c:v>
                </c:pt>
              </c:numCache>
            </c:numRef>
          </c:val>
          <c:extLst>
            <c:ext xmlns:c16="http://schemas.microsoft.com/office/drawing/2014/chart" uri="{C3380CC4-5D6E-409C-BE32-E72D297353CC}">
              <c16:uniqueId val="{00000001-E0CF-4C7F-B695-3FEFC37648DE}"/>
            </c:ext>
          </c:extLst>
        </c:ser>
        <c:dLbls>
          <c:showLegendKey val="0"/>
          <c:showVal val="0"/>
          <c:showCatName val="0"/>
          <c:showSerName val="0"/>
          <c:showPercent val="0"/>
          <c:showBubbleSize val="0"/>
        </c:dLbls>
        <c:gapWidth val="125"/>
        <c:overlap val="100"/>
        <c:axId val="225920072"/>
        <c:axId val="225919744"/>
      </c:barChart>
      <c:catAx>
        <c:axId val="2259200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4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crossAx val="225919744"/>
        <c:crosses val="autoZero"/>
        <c:auto val="1"/>
        <c:lblAlgn val="ctr"/>
        <c:lblOffset val="100"/>
        <c:noMultiLvlLbl val="0"/>
      </c:catAx>
      <c:valAx>
        <c:axId val="225919744"/>
        <c:scaling>
          <c:orientation val="minMax"/>
          <c:max val="100"/>
        </c:scaling>
        <c:delete val="0"/>
        <c:axPos val="l"/>
        <c:majorGridlines>
          <c:spPr>
            <a:ln w="6350" cap="flat" cmpd="sng" algn="ctr">
              <a:solidFill>
                <a:schemeClr val="bg1">
                  <a:lumMod val="85000"/>
                  <a:alpha val="20000"/>
                </a:schemeClr>
              </a:solidFill>
              <a:round/>
            </a:ln>
            <a:effectLst/>
          </c:spPr>
        </c:majorGridlines>
        <c:title>
          <c:tx>
            <c:rich>
              <a:bodyPr rot="0" spcFirstLastPara="1" vertOverflow="ellipsis"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fr-FR"/>
                  <a:t>%</a:t>
                </a:r>
              </a:p>
            </c:rich>
          </c:tx>
          <c:layout>
            <c:manualLayout>
              <c:xMode val="edge"/>
              <c:yMode val="edge"/>
              <c:x val="4.5374950031901257E-2"/>
              <c:y val="2.8121527777777797E-3"/>
            </c:manualLayout>
          </c:layout>
          <c:overlay val="0"/>
          <c:spPr>
            <a:noFill/>
            <a:ln>
              <a:noFill/>
            </a:ln>
            <a:effectLst/>
          </c:spPr>
          <c:txPr>
            <a:bodyPr rot="0" spcFirstLastPara="1" vertOverflow="ellipsis"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crossAx val="225920072"/>
        <c:crosses val="autoZero"/>
        <c:crossBetween val="between"/>
      </c:valAx>
      <c:spPr>
        <a:noFill/>
        <a:ln>
          <a:noFill/>
        </a:ln>
        <a:effectLst/>
      </c:spPr>
    </c:plotArea>
    <c:legend>
      <c:legendPos val="b"/>
      <c:layout>
        <c:manualLayout>
          <c:xMode val="edge"/>
          <c:yMode val="edge"/>
          <c:x val="0"/>
          <c:y val="0.93951319444444448"/>
          <c:w val="0.98668498168498164"/>
          <c:h val="6.0486805555555558E-2"/>
        </c:manualLayout>
      </c:layout>
      <c:overlay val="0"/>
      <c:spPr>
        <a:noFill/>
        <a:ln>
          <a:noFill/>
        </a:ln>
        <a:effectLst/>
      </c:spPr>
      <c:txPr>
        <a:bodyPr rot="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700">
          <a:solidFill>
            <a:sysClr val="windowText" lastClr="000000"/>
          </a:solidFill>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7241032370953635E-2"/>
          <c:y val="6.4814814814814811E-2"/>
          <c:w val="0.90220341207349086"/>
          <c:h val="0.73367125984251969"/>
        </c:manualLayout>
      </c:layout>
      <c:barChart>
        <c:barDir val="col"/>
        <c:grouping val="clustered"/>
        <c:varyColors val="0"/>
        <c:ser>
          <c:idx val="1"/>
          <c:order val="1"/>
          <c:tx>
            <c:strRef>
              <c:f>'1.5'!$D$98</c:f>
              <c:strCache>
                <c:ptCount val="1"/>
                <c:pt idx="0">
                  <c:v>Employment rate of 20-34 year olds ISCED 35 and 45 graduates</c:v>
                </c:pt>
              </c:strCache>
            </c:strRef>
          </c:tx>
          <c:spPr>
            <a:solidFill>
              <a:schemeClr val="accent1">
                <a:lumMod val="60000"/>
                <a:lumOff val="40000"/>
              </a:schemeClr>
            </a:solidFill>
            <a:ln>
              <a:noFill/>
            </a:ln>
            <a:effectLst/>
          </c:spPr>
          <c:invertIfNegative val="0"/>
          <c:cat>
            <c:strRef>
              <c:f>'1.5'!$B$99:$B$108</c:f>
              <c:strCache>
                <c:ptCount val="10"/>
                <c:pt idx="0">
                  <c:v>EL</c:v>
                </c:pt>
                <c:pt idx="1">
                  <c:v>IT</c:v>
                </c:pt>
                <c:pt idx="2">
                  <c:v>PT</c:v>
                </c:pt>
                <c:pt idx="3">
                  <c:v>FR</c:v>
                </c:pt>
                <c:pt idx="4">
                  <c:v>EE</c:v>
                </c:pt>
                <c:pt idx="5">
                  <c:v>FI</c:v>
                </c:pt>
                <c:pt idx="6">
                  <c:v>PL</c:v>
                </c:pt>
                <c:pt idx="7">
                  <c:v>EU-27</c:v>
                </c:pt>
                <c:pt idx="8">
                  <c:v>DE</c:v>
                </c:pt>
                <c:pt idx="9">
                  <c:v>NL</c:v>
                </c:pt>
              </c:strCache>
            </c:strRef>
          </c:cat>
          <c:val>
            <c:numRef>
              <c:f>'1.5'!$D$99:$D$108</c:f>
              <c:numCache>
                <c:formatCode>General</c:formatCode>
                <c:ptCount val="10"/>
                <c:pt idx="0">
                  <c:v>50.4</c:v>
                </c:pt>
                <c:pt idx="1">
                  <c:v>53.9</c:v>
                </c:pt>
                <c:pt idx="2">
                  <c:v>65.400000000000006</c:v>
                </c:pt>
                <c:pt idx="3">
                  <c:v>68.400000000000006</c:v>
                </c:pt>
                <c:pt idx="4">
                  <c:v>70.599999999999994</c:v>
                </c:pt>
                <c:pt idx="5">
                  <c:v>72.400000000000006</c:v>
                </c:pt>
                <c:pt idx="6">
                  <c:v>75.8</c:v>
                </c:pt>
                <c:pt idx="7">
                  <c:v>76.400000000000006</c:v>
                </c:pt>
                <c:pt idx="8">
                  <c:v>91.6</c:v>
                </c:pt>
                <c:pt idx="9">
                  <c:v>91.8</c:v>
                </c:pt>
              </c:numCache>
            </c:numRef>
          </c:val>
          <c:extLst>
            <c:ext xmlns:c16="http://schemas.microsoft.com/office/drawing/2014/chart" uri="{C3380CC4-5D6E-409C-BE32-E72D297353CC}">
              <c16:uniqueId val="{00000000-4A99-4B59-BBCA-195948849D4E}"/>
            </c:ext>
          </c:extLst>
        </c:ser>
        <c:dLbls>
          <c:showLegendKey val="0"/>
          <c:showVal val="0"/>
          <c:showCatName val="0"/>
          <c:showSerName val="0"/>
          <c:showPercent val="0"/>
          <c:showBubbleSize val="0"/>
        </c:dLbls>
        <c:gapWidth val="150"/>
        <c:axId val="700739104"/>
        <c:axId val="700740416"/>
      </c:barChart>
      <c:lineChart>
        <c:grouping val="standard"/>
        <c:varyColors val="0"/>
        <c:ser>
          <c:idx val="0"/>
          <c:order val="0"/>
          <c:tx>
            <c:strRef>
              <c:f>'1.5'!$C$98</c:f>
              <c:strCache>
                <c:ptCount val="1"/>
                <c:pt idx="0">
                  <c:v>Employment rate in the total population of 20-34 year olds</c:v>
                </c:pt>
              </c:strCache>
            </c:strRef>
          </c:tx>
          <c:spPr>
            <a:ln w="28575" cap="rnd">
              <a:noFill/>
              <a:round/>
            </a:ln>
            <a:effectLst/>
          </c:spPr>
          <c:marker>
            <c:symbol val="diamond"/>
            <c:size val="6"/>
            <c:spPr>
              <a:solidFill>
                <a:schemeClr val="accent4"/>
              </a:solidFill>
              <a:ln w="6350">
                <a:solidFill>
                  <a:schemeClr val="bg1"/>
                </a:solidFill>
              </a:ln>
              <a:effectLst/>
            </c:spPr>
          </c:marker>
          <c:cat>
            <c:strRef>
              <c:f>'1.5'!$B$99:$B$108</c:f>
              <c:strCache>
                <c:ptCount val="10"/>
                <c:pt idx="0">
                  <c:v>EL</c:v>
                </c:pt>
                <c:pt idx="1">
                  <c:v>IT</c:v>
                </c:pt>
                <c:pt idx="2">
                  <c:v>PT</c:v>
                </c:pt>
                <c:pt idx="3">
                  <c:v>FR</c:v>
                </c:pt>
                <c:pt idx="4">
                  <c:v>EE</c:v>
                </c:pt>
                <c:pt idx="5">
                  <c:v>FI</c:v>
                </c:pt>
                <c:pt idx="6">
                  <c:v>PL</c:v>
                </c:pt>
                <c:pt idx="7">
                  <c:v>EU-27</c:v>
                </c:pt>
                <c:pt idx="8">
                  <c:v>DE</c:v>
                </c:pt>
                <c:pt idx="9">
                  <c:v>NL</c:v>
                </c:pt>
              </c:strCache>
            </c:strRef>
          </c:cat>
          <c:val>
            <c:numRef>
              <c:f>'1.5'!$C$99:$C$108</c:f>
              <c:numCache>
                <c:formatCode>General</c:formatCode>
                <c:ptCount val="10"/>
                <c:pt idx="0">
                  <c:v>59.9</c:v>
                </c:pt>
                <c:pt idx="1">
                  <c:v>57.9</c:v>
                </c:pt>
                <c:pt idx="2">
                  <c:v>75.599999999999994</c:v>
                </c:pt>
                <c:pt idx="3">
                  <c:v>77.400000000000006</c:v>
                </c:pt>
                <c:pt idx="4">
                  <c:v>79.099999999999994</c:v>
                </c:pt>
                <c:pt idx="5">
                  <c:v>81.5</c:v>
                </c:pt>
                <c:pt idx="6">
                  <c:v>77.599999999999994</c:v>
                </c:pt>
                <c:pt idx="7">
                  <c:v>78.7</c:v>
                </c:pt>
                <c:pt idx="8">
                  <c:v>89.3</c:v>
                </c:pt>
                <c:pt idx="9">
                  <c:v>91.4</c:v>
                </c:pt>
              </c:numCache>
            </c:numRef>
          </c:val>
          <c:smooth val="0"/>
          <c:extLst>
            <c:ext xmlns:c16="http://schemas.microsoft.com/office/drawing/2014/chart" uri="{C3380CC4-5D6E-409C-BE32-E72D297353CC}">
              <c16:uniqueId val="{00000001-4A99-4B59-BBCA-195948849D4E}"/>
            </c:ext>
          </c:extLst>
        </c:ser>
        <c:dLbls>
          <c:showLegendKey val="0"/>
          <c:showVal val="0"/>
          <c:showCatName val="0"/>
          <c:showSerName val="0"/>
          <c:showPercent val="0"/>
          <c:showBubbleSize val="0"/>
        </c:dLbls>
        <c:marker val="1"/>
        <c:smooth val="0"/>
        <c:axId val="700739104"/>
        <c:axId val="700740416"/>
      </c:lineChart>
      <c:catAx>
        <c:axId val="7007391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ysClr val="windowText" lastClr="000000"/>
                </a:solidFill>
                <a:latin typeface="+mn-lt"/>
                <a:ea typeface="+mn-ea"/>
                <a:cs typeface="+mn-cs"/>
              </a:defRPr>
            </a:pPr>
            <a:endParaRPr lang="fr-FR"/>
          </a:p>
        </c:txPr>
        <c:crossAx val="700740416"/>
        <c:crosses val="autoZero"/>
        <c:auto val="1"/>
        <c:lblAlgn val="ctr"/>
        <c:lblOffset val="100"/>
        <c:noMultiLvlLbl val="0"/>
      </c:catAx>
      <c:valAx>
        <c:axId val="700740416"/>
        <c:scaling>
          <c:orientation val="minMax"/>
        </c:scaling>
        <c:delete val="0"/>
        <c:axPos val="l"/>
        <c:majorGridlines>
          <c:spPr>
            <a:ln w="6350" cap="flat" cmpd="sng" algn="ctr">
              <a:solidFill>
                <a:schemeClr val="bg1">
                  <a:lumMod val="85000"/>
                  <a:alpha val="20000"/>
                </a:schemeClr>
              </a:solidFill>
              <a:round/>
            </a:ln>
            <a:effectLst/>
          </c:spPr>
        </c:majorGridlines>
        <c:title>
          <c:tx>
            <c:rich>
              <a:bodyPr rot="0" spcFirstLastPara="1" vertOverflow="ellipsis" wrap="square" anchor="ctr" anchorCtr="1"/>
              <a:lstStyle/>
              <a:p>
                <a:pPr>
                  <a:defRPr sz="700" b="0" i="0" u="none" strike="noStrike" kern="1200" baseline="0">
                    <a:solidFill>
                      <a:sysClr val="windowText" lastClr="000000"/>
                    </a:solidFill>
                    <a:latin typeface="+mn-lt"/>
                    <a:ea typeface="+mn-ea"/>
                    <a:cs typeface="+mn-cs"/>
                  </a:defRPr>
                </a:pPr>
                <a:r>
                  <a:rPr lang="fr-FR"/>
                  <a:t>%</a:t>
                </a:r>
              </a:p>
            </c:rich>
          </c:tx>
          <c:layout>
            <c:manualLayout>
              <c:xMode val="edge"/>
              <c:yMode val="edge"/>
              <c:x val="6.9444444444444448E-2"/>
              <c:y val="1.4187809857101206E-3"/>
            </c:manualLayout>
          </c:layout>
          <c:overlay val="0"/>
          <c:spPr>
            <a:noFill/>
            <a:ln>
              <a:noFill/>
            </a:ln>
            <a:effectLst/>
          </c:spPr>
          <c:txPr>
            <a:bodyPr rot="0" spcFirstLastPara="1" vertOverflow="ellipsis" wrap="square" anchor="ctr" anchorCtr="1"/>
            <a:lstStyle/>
            <a:p>
              <a:pPr>
                <a:defRPr sz="700" b="0" i="0" u="none" strike="noStrike" kern="1200" baseline="0">
                  <a:solidFill>
                    <a:sysClr val="windowText" lastClr="000000"/>
                  </a:solidFill>
                  <a:latin typeface="+mn-lt"/>
                  <a:ea typeface="+mn-ea"/>
                  <a:cs typeface="+mn-cs"/>
                </a:defRPr>
              </a:pPr>
              <a:endParaRPr lang="fr-FR"/>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ysClr val="windowText" lastClr="000000"/>
                </a:solidFill>
                <a:latin typeface="+mn-lt"/>
                <a:ea typeface="+mn-ea"/>
                <a:cs typeface="+mn-cs"/>
              </a:defRPr>
            </a:pPr>
            <a:endParaRPr lang="fr-FR"/>
          </a:p>
        </c:txPr>
        <c:crossAx val="700739104"/>
        <c:crosses val="autoZero"/>
        <c:crossBetween val="between"/>
      </c:valAx>
      <c:spPr>
        <a:noFill/>
        <a:ln>
          <a:noFill/>
        </a:ln>
        <a:effectLst/>
      </c:spPr>
    </c:plotArea>
    <c:legend>
      <c:legendPos val="b"/>
      <c:layout>
        <c:manualLayout>
          <c:xMode val="edge"/>
          <c:yMode val="edge"/>
          <c:x val="8.0912510936132984E-2"/>
          <c:y val="0.87044619422572178"/>
          <c:w val="0.83261920384951882"/>
          <c:h val="0.12029454651501896"/>
        </c:manualLayout>
      </c:layout>
      <c:overlay val="0"/>
      <c:spPr>
        <a:noFill/>
        <a:ln>
          <a:noFill/>
        </a:ln>
        <a:effectLst/>
      </c:spPr>
      <c:txPr>
        <a:bodyPr rot="0" spcFirstLastPara="1" vertOverflow="ellipsis" vert="horz" wrap="square" anchor="ctr" anchorCtr="1"/>
        <a:lstStyle/>
        <a:p>
          <a:pPr>
            <a:defRPr sz="700" b="0" i="0" u="none" strike="noStrike" kern="1200" baseline="0">
              <a:solidFill>
                <a:sysClr val="windowText" lastClr="000000"/>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700">
          <a:solidFill>
            <a:sysClr val="windowText" lastClr="000000"/>
          </a:solidFill>
        </a:defRPr>
      </a:pPr>
      <a:endParaRPr lang="fr-FR"/>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8021367521367527E-2"/>
          <c:y val="5.0412411052046031E-2"/>
          <c:w val="0.84642887667887667"/>
          <c:h val="0.60320798611111115"/>
        </c:manualLayout>
      </c:layout>
      <c:barChart>
        <c:barDir val="col"/>
        <c:grouping val="stacked"/>
        <c:varyColors val="0"/>
        <c:ser>
          <c:idx val="8"/>
          <c:order val="0"/>
          <c:tx>
            <c:v>EU-27 males</c:v>
          </c:tx>
          <c:spPr>
            <a:solidFill>
              <a:schemeClr val="accent1"/>
            </a:solidFill>
            <a:ln w="6350">
              <a:solidFill>
                <a:schemeClr val="bg1"/>
              </a:solidFill>
            </a:ln>
            <a:effectLst/>
          </c:spPr>
          <c:invertIfNegative val="0"/>
          <c:val>
            <c:numLit>
              <c:formatCode>0</c:formatCode>
              <c:ptCount val="29"/>
              <c:pt idx="1">
                <c:v>8.2403292195035664</c:v>
              </c:pt>
              <c:pt idx="8">
                <c:v>3.5695423599466007</c:v>
              </c:pt>
              <c:pt idx="15">
                <c:v>27.427139059267404</c:v>
              </c:pt>
              <c:pt idx="22">
                <c:v>1.792109981916004</c:v>
              </c:pt>
            </c:numLit>
          </c:val>
          <c:extLst>
            <c:ext xmlns:c16="http://schemas.microsoft.com/office/drawing/2014/chart" uri="{C3380CC4-5D6E-409C-BE32-E72D297353CC}">
              <c16:uniqueId val="{00000000-7C62-4273-9D22-0FBBC103C8D5}"/>
            </c:ext>
          </c:extLst>
        </c:ser>
        <c:ser>
          <c:idx val="9"/>
          <c:order val="1"/>
          <c:tx>
            <c:v>EU-27 females</c:v>
          </c:tx>
          <c:spPr>
            <a:solidFill>
              <a:schemeClr val="accent1">
                <a:lumMod val="60000"/>
                <a:lumOff val="40000"/>
              </a:schemeClr>
            </a:solidFill>
            <a:ln w="6350">
              <a:solidFill>
                <a:schemeClr val="bg1"/>
              </a:solidFill>
            </a:ln>
            <a:effectLst/>
          </c:spPr>
          <c:invertIfNegative val="0"/>
          <c:val>
            <c:numLit>
              <c:formatCode>0</c:formatCode>
              <c:ptCount val="29"/>
              <c:pt idx="1">
                <c:v>10.843270764037156</c:v>
              </c:pt>
              <c:pt idx="8">
                <c:v>0.45818728198349579</c:v>
              </c:pt>
              <c:pt idx="15">
                <c:v>4.8364825843442567</c:v>
              </c:pt>
              <c:pt idx="22">
                <c:v>10.396791628505603</c:v>
              </c:pt>
            </c:numLit>
          </c:val>
          <c:extLst>
            <c:ext xmlns:c16="http://schemas.microsoft.com/office/drawing/2014/chart" uri="{C3380CC4-5D6E-409C-BE32-E72D297353CC}">
              <c16:uniqueId val="{00000001-7C62-4273-9D22-0FBBC103C8D5}"/>
            </c:ext>
          </c:extLst>
        </c:ser>
        <c:ser>
          <c:idx val="10"/>
          <c:order val="2"/>
          <c:tx>
            <c:v>DE m.</c:v>
          </c:tx>
          <c:spPr>
            <a:solidFill>
              <a:schemeClr val="accent2"/>
            </a:solidFill>
            <a:ln w="6350">
              <a:solidFill>
                <a:schemeClr val="bg1"/>
              </a:solidFill>
            </a:ln>
            <a:effectLst/>
          </c:spPr>
          <c:invertIfNegative val="0"/>
          <c:val>
            <c:numLit>
              <c:formatCode>General</c:formatCode>
              <c:ptCount val="29"/>
              <c:pt idx="2" formatCode="0">
                <c:v>14.331421076424483</c:v>
              </c:pt>
              <c:pt idx="9" formatCode="0">
                <c:v>2.8620182481519447</c:v>
              </c:pt>
              <c:pt idx="16" formatCode="0">
                <c:v>31.722877681351356</c:v>
              </c:pt>
              <c:pt idx="23" formatCode="0">
                <c:v>1.7815188116416334</c:v>
              </c:pt>
            </c:numLit>
          </c:val>
          <c:extLst>
            <c:ext xmlns:c16="http://schemas.microsoft.com/office/drawing/2014/chart" uri="{C3380CC4-5D6E-409C-BE32-E72D297353CC}">
              <c16:uniqueId val="{00000002-7C62-4273-9D22-0FBBC103C8D5}"/>
            </c:ext>
          </c:extLst>
        </c:ser>
        <c:ser>
          <c:idx val="11"/>
          <c:order val="3"/>
          <c:tx>
            <c:v>DE f.</c:v>
          </c:tx>
          <c:spPr>
            <a:solidFill>
              <a:schemeClr val="accent2">
                <a:lumMod val="60000"/>
                <a:lumOff val="40000"/>
              </a:schemeClr>
            </a:solidFill>
            <a:ln>
              <a:solidFill>
                <a:schemeClr val="bg1"/>
              </a:solidFill>
            </a:ln>
            <a:effectLst/>
          </c:spPr>
          <c:invertIfNegative val="0"/>
          <c:val>
            <c:numLit>
              <c:formatCode>General</c:formatCode>
              <c:ptCount val="29"/>
              <c:pt idx="2" formatCode="0">
                <c:v>17.153326499296433</c:v>
              </c:pt>
              <c:pt idx="9" formatCode="0">
                <c:v>0.32790642887614047</c:v>
              </c:pt>
              <c:pt idx="16" formatCode="0">
                <c:v>3.7578713460718083</c:v>
              </c:pt>
              <c:pt idx="23" formatCode="0">
                <c:v>8.9852728627186309</c:v>
              </c:pt>
            </c:numLit>
          </c:val>
          <c:extLst>
            <c:ext xmlns:c16="http://schemas.microsoft.com/office/drawing/2014/chart" uri="{C3380CC4-5D6E-409C-BE32-E72D297353CC}">
              <c16:uniqueId val="{00000003-7C62-4273-9D22-0FBBC103C8D5}"/>
            </c:ext>
          </c:extLst>
        </c:ser>
        <c:ser>
          <c:idx val="0"/>
          <c:order val="4"/>
          <c:tx>
            <c:v>FR m.</c:v>
          </c:tx>
          <c:spPr>
            <a:solidFill>
              <a:schemeClr val="accent3"/>
            </a:solidFill>
            <a:ln w="6350">
              <a:solidFill>
                <a:schemeClr val="bg1"/>
              </a:solidFill>
            </a:ln>
            <a:effectLst/>
          </c:spPr>
          <c:invertIfNegative val="0"/>
          <c:cat>
            <c:strLit>
              <c:ptCount val="26"/>
              <c:pt idx="4">
                <c:v>Business, administration and law</c:v>
              </c:pt>
              <c:pt idx="11">
                <c:v>Information and communication technologies</c:v>
              </c:pt>
              <c:pt idx="18">
                <c:v>Engineering, manufacturing and construction</c:v>
              </c:pt>
              <c:pt idx="25">
                <c:v>Health and welfare</c:v>
              </c:pt>
            </c:strLit>
          </c:cat>
          <c:val>
            <c:numLit>
              <c:formatCode>General</c:formatCode>
              <c:ptCount val="29"/>
              <c:pt idx="3" formatCode="0">
                <c:v>8.779945375201148</c:v>
              </c:pt>
              <c:pt idx="10" formatCode="0">
                <c:v>0</c:v>
              </c:pt>
              <c:pt idx="17" formatCode="0">
                <c:v>31.577064303399439</c:v>
              </c:pt>
              <c:pt idx="24" formatCode="0">
                <c:v>1.6657876083005507</c:v>
              </c:pt>
            </c:numLit>
          </c:val>
          <c:extLst>
            <c:ext xmlns:c16="http://schemas.microsoft.com/office/drawing/2014/chart" uri="{C3380CC4-5D6E-409C-BE32-E72D297353CC}">
              <c16:uniqueId val="{00000004-7C62-4273-9D22-0FBBC103C8D5}"/>
            </c:ext>
          </c:extLst>
        </c:ser>
        <c:ser>
          <c:idx val="1"/>
          <c:order val="5"/>
          <c:tx>
            <c:v>FR f.</c:v>
          </c:tx>
          <c:spPr>
            <a:solidFill>
              <a:schemeClr val="accent3">
                <a:lumMod val="60000"/>
                <a:lumOff val="40000"/>
              </a:schemeClr>
            </a:solidFill>
            <a:ln w="6350">
              <a:solidFill>
                <a:schemeClr val="bg1"/>
              </a:solidFill>
            </a:ln>
            <a:effectLst/>
          </c:spPr>
          <c:invertIfNegative val="0"/>
          <c:cat>
            <c:strLit>
              <c:ptCount val="26"/>
              <c:pt idx="4">
                <c:v>Business, administration and law</c:v>
              </c:pt>
              <c:pt idx="11">
                <c:v>Information and communication technologies</c:v>
              </c:pt>
              <c:pt idx="18">
                <c:v>Engineering, manufacturing and construction</c:v>
              </c:pt>
              <c:pt idx="25">
                <c:v>Health and welfare</c:v>
              </c:pt>
            </c:strLit>
          </c:cat>
          <c:val>
            <c:numLit>
              <c:formatCode>General</c:formatCode>
              <c:ptCount val="29"/>
              <c:pt idx="3" formatCode="0">
                <c:v>13.048137684056346</c:v>
              </c:pt>
              <c:pt idx="10" formatCode="0">
                <c:v>0</c:v>
              </c:pt>
              <c:pt idx="17" formatCode="0">
                <c:v>4.4538024033567716</c:v>
              </c:pt>
              <c:pt idx="24" formatCode="0">
                <c:v>15.176522758653126</c:v>
              </c:pt>
            </c:numLit>
          </c:val>
          <c:extLst>
            <c:ext xmlns:c16="http://schemas.microsoft.com/office/drawing/2014/chart" uri="{C3380CC4-5D6E-409C-BE32-E72D297353CC}">
              <c16:uniqueId val="{00000005-7C62-4273-9D22-0FBBC103C8D5}"/>
            </c:ext>
          </c:extLst>
        </c:ser>
        <c:ser>
          <c:idx val="2"/>
          <c:order val="6"/>
          <c:tx>
            <c:v>PL m.</c:v>
          </c:tx>
          <c:spPr>
            <a:solidFill>
              <a:schemeClr val="accent4"/>
            </a:solidFill>
            <a:ln w="6350">
              <a:solidFill>
                <a:schemeClr val="bg1"/>
              </a:solidFill>
            </a:ln>
            <a:effectLst/>
          </c:spPr>
          <c:invertIfNegative val="0"/>
          <c:cat>
            <c:strLit>
              <c:ptCount val="26"/>
              <c:pt idx="4">
                <c:v>Business, administration and law</c:v>
              </c:pt>
              <c:pt idx="11">
                <c:v>Information and communication technologies</c:v>
              </c:pt>
              <c:pt idx="18">
                <c:v>Engineering, manufacturing and construction</c:v>
              </c:pt>
              <c:pt idx="25">
                <c:v>Health and welfare</c:v>
              </c:pt>
            </c:strLit>
          </c:cat>
          <c:val>
            <c:numLit>
              <c:formatCode>General</c:formatCode>
              <c:ptCount val="29"/>
              <c:pt idx="4" formatCode="0">
                <c:v>4.6133725682524114</c:v>
              </c:pt>
              <c:pt idx="11" formatCode="0">
                <c:v>13.029916625796959</c:v>
              </c:pt>
              <c:pt idx="18" formatCode="0">
                <c:v>33.832924636259605</c:v>
              </c:pt>
              <c:pt idx="25" formatCode="0">
                <c:v>3.4003596534248816E-2</c:v>
              </c:pt>
            </c:numLit>
          </c:val>
          <c:extLst>
            <c:ext xmlns:c16="http://schemas.microsoft.com/office/drawing/2014/chart" uri="{C3380CC4-5D6E-409C-BE32-E72D297353CC}">
              <c16:uniqueId val="{00000006-7C62-4273-9D22-0FBBC103C8D5}"/>
            </c:ext>
          </c:extLst>
        </c:ser>
        <c:ser>
          <c:idx val="3"/>
          <c:order val="7"/>
          <c:tx>
            <c:v>PL f.</c:v>
          </c:tx>
          <c:spPr>
            <a:solidFill>
              <a:schemeClr val="accent4">
                <a:lumMod val="60000"/>
                <a:lumOff val="40000"/>
              </a:schemeClr>
            </a:solidFill>
            <a:ln w="6350">
              <a:solidFill>
                <a:schemeClr val="bg1"/>
              </a:solidFill>
            </a:ln>
            <a:effectLst/>
          </c:spPr>
          <c:invertIfNegative val="0"/>
          <c:cat>
            <c:strLit>
              <c:ptCount val="26"/>
              <c:pt idx="4">
                <c:v>Business, administration and law</c:v>
              </c:pt>
              <c:pt idx="11">
                <c:v>Information and communication technologies</c:v>
              </c:pt>
              <c:pt idx="18">
                <c:v>Engineering, manufacturing and construction</c:v>
              </c:pt>
              <c:pt idx="25">
                <c:v>Health and welfare</c:v>
              </c:pt>
            </c:strLit>
          </c:cat>
          <c:val>
            <c:numLit>
              <c:formatCode>General</c:formatCode>
              <c:ptCount val="29"/>
              <c:pt idx="4" formatCode="0">
                <c:v>6.9328102010789605</c:v>
              </c:pt>
              <c:pt idx="11" formatCode="0">
                <c:v>1.3562203694621546</c:v>
              </c:pt>
              <c:pt idx="18" formatCode="0">
                <c:v>5.0985777341834231</c:v>
              </c:pt>
              <c:pt idx="25" formatCode="0">
                <c:v>9.1548144515285271E-2</c:v>
              </c:pt>
            </c:numLit>
          </c:val>
          <c:extLst>
            <c:ext xmlns:c16="http://schemas.microsoft.com/office/drawing/2014/chart" uri="{C3380CC4-5D6E-409C-BE32-E72D297353CC}">
              <c16:uniqueId val="{00000007-7C62-4273-9D22-0FBBC103C8D5}"/>
            </c:ext>
          </c:extLst>
        </c:ser>
        <c:ser>
          <c:idx val="4"/>
          <c:order val="8"/>
          <c:tx>
            <c:v>PT m.</c:v>
          </c:tx>
          <c:spPr>
            <a:solidFill>
              <a:schemeClr val="accent5"/>
            </a:solidFill>
            <a:ln w="6350">
              <a:solidFill>
                <a:schemeClr val="bg1"/>
              </a:solidFill>
            </a:ln>
            <a:effectLst/>
          </c:spPr>
          <c:invertIfNegative val="0"/>
          <c:cat>
            <c:strLit>
              <c:ptCount val="26"/>
              <c:pt idx="4">
                <c:v>Business, administration and law</c:v>
              </c:pt>
              <c:pt idx="11">
                <c:v>Information and communication technologies</c:v>
              </c:pt>
              <c:pt idx="18">
                <c:v>Engineering, manufacturing and construction</c:v>
              </c:pt>
              <c:pt idx="25">
                <c:v>Health and welfare</c:v>
              </c:pt>
            </c:strLit>
          </c:cat>
          <c:val>
            <c:numLit>
              <c:formatCode>General</c:formatCode>
              <c:ptCount val="29"/>
              <c:pt idx="5" formatCode="0">
                <c:v>5.1209292457833877</c:v>
              </c:pt>
              <c:pt idx="12" formatCode="0">
                <c:v>11.445847035111912</c:v>
              </c:pt>
              <c:pt idx="19" formatCode="0">
                <c:v>13.482550121990029</c:v>
              </c:pt>
              <c:pt idx="26" formatCode="0">
                <c:v>1.6176938580672535</c:v>
              </c:pt>
            </c:numLit>
          </c:val>
          <c:extLst>
            <c:ext xmlns:c16="http://schemas.microsoft.com/office/drawing/2014/chart" uri="{C3380CC4-5D6E-409C-BE32-E72D297353CC}">
              <c16:uniqueId val="{00000008-7C62-4273-9D22-0FBBC103C8D5}"/>
            </c:ext>
          </c:extLst>
        </c:ser>
        <c:ser>
          <c:idx val="5"/>
          <c:order val="9"/>
          <c:tx>
            <c:v>PT f.</c:v>
          </c:tx>
          <c:spPr>
            <a:solidFill>
              <a:schemeClr val="accent5">
                <a:lumMod val="60000"/>
                <a:lumOff val="40000"/>
              </a:schemeClr>
            </a:solidFill>
            <a:ln w="6350">
              <a:solidFill>
                <a:schemeClr val="bg1"/>
              </a:solidFill>
            </a:ln>
            <a:effectLst/>
          </c:spPr>
          <c:invertIfNegative val="0"/>
          <c:cat>
            <c:strLit>
              <c:ptCount val="26"/>
              <c:pt idx="4">
                <c:v>Business, administration and law</c:v>
              </c:pt>
              <c:pt idx="11">
                <c:v>Information and communication technologies</c:v>
              </c:pt>
              <c:pt idx="18">
                <c:v>Engineering, manufacturing and construction</c:v>
              </c:pt>
              <c:pt idx="25">
                <c:v>Health and welfare</c:v>
              </c:pt>
            </c:strLit>
          </c:cat>
          <c:val>
            <c:numLit>
              <c:formatCode>General</c:formatCode>
              <c:ptCount val="29"/>
              <c:pt idx="5" formatCode="0">
                <c:v>8.6056009334889154</c:v>
              </c:pt>
              <c:pt idx="12" formatCode="0">
                <c:v>1.1668611435239207</c:v>
              </c:pt>
              <c:pt idx="19" formatCode="0">
                <c:v>2.0313991725893707</c:v>
              </c:pt>
              <c:pt idx="26" formatCode="0">
                <c:v>11.689827092394186</c:v>
              </c:pt>
            </c:numLit>
          </c:val>
          <c:extLst>
            <c:ext xmlns:c16="http://schemas.microsoft.com/office/drawing/2014/chart" uri="{C3380CC4-5D6E-409C-BE32-E72D297353CC}">
              <c16:uniqueId val="{00000009-7C62-4273-9D22-0FBBC103C8D5}"/>
            </c:ext>
          </c:extLst>
        </c:ser>
        <c:ser>
          <c:idx val="6"/>
          <c:order val="10"/>
          <c:tx>
            <c:v>FI m.</c:v>
          </c:tx>
          <c:spPr>
            <a:solidFill>
              <a:schemeClr val="accent6"/>
            </a:solidFill>
            <a:ln w="6350">
              <a:solidFill>
                <a:schemeClr val="bg1"/>
              </a:solidFill>
            </a:ln>
            <a:effectLst/>
          </c:spPr>
          <c:invertIfNegative val="0"/>
          <c:cat>
            <c:strLit>
              <c:ptCount val="26"/>
              <c:pt idx="4">
                <c:v>Business, administration and law</c:v>
              </c:pt>
              <c:pt idx="11">
                <c:v>Information and communication technologies</c:v>
              </c:pt>
              <c:pt idx="18">
                <c:v>Engineering, manufacturing and construction</c:v>
              </c:pt>
              <c:pt idx="25">
                <c:v>Health and welfare</c:v>
              </c:pt>
            </c:strLit>
          </c:cat>
          <c:val>
            <c:numLit>
              <c:formatCode>General</c:formatCode>
              <c:ptCount val="29"/>
              <c:pt idx="6" formatCode="0">
                <c:v>6.7814592573267243</c:v>
              </c:pt>
              <c:pt idx="13" formatCode="0">
                <c:v>3.7238020697451955</c:v>
              </c:pt>
              <c:pt idx="20" formatCode="0">
                <c:v>19.312983737716323</c:v>
              </c:pt>
              <c:pt idx="27" formatCode="0">
                <c:v>3.1585355248282458</c:v>
              </c:pt>
            </c:numLit>
          </c:val>
          <c:extLst>
            <c:ext xmlns:c16="http://schemas.microsoft.com/office/drawing/2014/chart" uri="{C3380CC4-5D6E-409C-BE32-E72D297353CC}">
              <c16:uniqueId val="{0000000A-7C62-4273-9D22-0FBBC103C8D5}"/>
            </c:ext>
          </c:extLst>
        </c:ser>
        <c:ser>
          <c:idx val="7"/>
          <c:order val="11"/>
          <c:tx>
            <c:v>FI f.</c:v>
          </c:tx>
          <c:spPr>
            <a:solidFill>
              <a:schemeClr val="accent6">
                <a:lumMod val="60000"/>
                <a:lumOff val="40000"/>
              </a:schemeClr>
            </a:solidFill>
            <a:ln w="6350">
              <a:solidFill>
                <a:schemeClr val="bg1"/>
              </a:solidFill>
            </a:ln>
            <a:effectLst/>
          </c:spPr>
          <c:invertIfNegative val="0"/>
          <c:cat>
            <c:strLit>
              <c:ptCount val="26"/>
              <c:pt idx="4">
                <c:v>Business, administration and law</c:v>
              </c:pt>
              <c:pt idx="11">
                <c:v>Information and communication technologies</c:v>
              </c:pt>
              <c:pt idx="18">
                <c:v>Engineering, manufacturing and construction</c:v>
              </c:pt>
              <c:pt idx="25">
                <c:v>Health and welfare</c:v>
              </c:pt>
            </c:strLit>
          </c:cat>
          <c:val>
            <c:numLit>
              <c:formatCode>General</c:formatCode>
              <c:ptCount val="29"/>
              <c:pt idx="6" formatCode="0">
                <c:v>13.387251065310027</c:v>
              </c:pt>
              <c:pt idx="13" formatCode="0">
                <c:v>0.4452561092268893</c:v>
              </c:pt>
              <c:pt idx="20" formatCode="0">
                <c:v>4.4473432472388907</c:v>
              </c:pt>
              <c:pt idx="27" formatCode="0">
                <c:v>18.206800591355769</c:v>
              </c:pt>
            </c:numLit>
          </c:val>
          <c:extLst>
            <c:ext xmlns:c16="http://schemas.microsoft.com/office/drawing/2014/chart" uri="{C3380CC4-5D6E-409C-BE32-E72D297353CC}">
              <c16:uniqueId val="{0000000B-7C62-4273-9D22-0FBBC103C8D5}"/>
            </c:ext>
          </c:extLst>
        </c:ser>
        <c:dLbls>
          <c:showLegendKey val="0"/>
          <c:showVal val="0"/>
          <c:showCatName val="0"/>
          <c:showSerName val="0"/>
          <c:showPercent val="0"/>
          <c:showBubbleSize val="0"/>
        </c:dLbls>
        <c:gapWidth val="10"/>
        <c:overlap val="100"/>
        <c:axId val="423180160"/>
        <c:axId val="423172944"/>
      </c:barChart>
      <c:catAx>
        <c:axId val="4231801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600" b="0" i="0" u="none" strike="noStrike" kern="1200" baseline="0">
                <a:solidFill>
                  <a:sysClr val="windowText" lastClr="000000"/>
                </a:solidFill>
                <a:latin typeface="+mn-lt"/>
                <a:ea typeface="+mn-ea"/>
                <a:cs typeface="+mn-cs"/>
              </a:defRPr>
            </a:pPr>
            <a:endParaRPr lang="fr-FR"/>
          </a:p>
        </c:txPr>
        <c:crossAx val="423172944"/>
        <c:crosses val="autoZero"/>
        <c:auto val="1"/>
        <c:lblAlgn val="ctr"/>
        <c:lblOffset val="100"/>
        <c:noMultiLvlLbl val="0"/>
      </c:catAx>
      <c:valAx>
        <c:axId val="423172944"/>
        <c:scaling>
          <c:orientation val="minMax"/>
        </c:scaling>
        <c:delete val="0"/>
        <c:axPos val="l"/>
        <c:majorGridlines>
          <c:spPr>
            <a:ln w="6350" cap="flat" cmpd="sng" algn="ctr">
              <a:solidFill>
                <a:schemeClr val="bg1">
                  <a:lumMod val="85000"/>
                  <a:alpha val="20000"/>
                </a:schemeClr>
              </a:solidFill>
              <a:round/>
            </a:ln>
            <a:effectLst/>
          </c:spPr>
        </c:majorGridlines>
        <c:title>
          <c:tx>
            <c:rich>
              <a:bodyPr rot="0" spcFirstLastPara="1" vertOverflow="ellipsis" wrap="square" anchor="ctr" anchorCtr="1"/>
              <a:lstStyle/>
              <a:p>
                <a:pPr>
                  <a:defRPr sz="700" b="0" i="0" u="none" strike="noStrike" kern="1200" baseline="0">
                    <a:solidFill>
                      <a:sysClr val="windowText" lastClr="000000"/>
                    </a:solidFill>
                    <a:latin typeface="+mn-lt"/>
                    <a:ea typeface="+mn-ea"/>
                    <a:cs typeface="+mn-cs"/>
                  </a:defRPr>
                </a:pPr>
                <a:r>
                  <a:rPr lang="fr-FR"/>
                  <a:t>%</a:t>
                </a:r>
              </a:p>
            </c:rich>
          </c:tx>
          <c:layout>
            <c:manualLayout>
              <c:xMode val="edge"/>
              <c:yMode val="edge"/>
              <c:x val="8.5286935286935289E-2"/>
              <c:y val="3.4940972222222348E-3"/>
            </c:manualLayout>
          </c:layout>
          <c:overlay val="0"/>
          <c:spPr>
            <a:noFill/>
            <a:ln>
              <a:noFill/>
            </a:ln>
            <a:effectLst/>
          </c:spPr>
          <c:txPr>
            <a:bodyPr rot="0" spcFirstLastPara="1" vertOverflow="ellipsis" wrap="square" anchor="ctr" anchorCtr="1"/>
            <a:lstStyle/>
            <a:p>
              <a:pPr>
                <a:defRPr sz="700" b="0" i="0" u="none" strike="noStrike" kern="1200" baseline="0">
                  <a:solidFill>
                    <a:sysClr val="windowText" lastClr="000000"/>
                  </a:solidFill>
                  <a:latin typeface="+mn-lt"/>
                  <a:ea typeface="+mn-ea"/>
                  <a:cs typeface="+mn-cs"/>
                </a:defRPr>
              </a:pPr>
              <a:endParaRPr lang="fr-FR"/>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ysClr val="windowText" lastClr="000000"/>
                </a:solidFill>
                <a:latin typeface="+mn-lt"/>
                <a:ea typeface="+mn-ea"/>
                <a:cs typeface="+mn-cs"/>
              </a:defRPr>
            </a:pPr>
            <a:endParaRPr lang="fr-FR"/>
          </a:p>
        </c:txPr>
        <c:crossAx val="423180160"/>
        <c:crosses val="autoZero"/>
        <c:crossBetween val="between"/>
      </c:valAx>
      <c:spPr>
        <a:noFill/>
        <a:ln>
          <a:noFill/>
        </a:ln>
        <a:effectLst/>
      </c:spPr>
    </c:plotArea>
    <c:legend>
      <c:legendPos val="b"/>
      <c:layout>
        <c:manualLayout>
          <c:xMode val="edge"/>
          <c:yMode val="edge"/>
          <c:x val="0"/>
          <c:y val="0.9030583333333333"/>
          <c:w val="1"/>
          <c:h val="9.6941666666666662E-2"/>
        </c:manualLayout>
      </c:layout>
      <c:overlay val="0"/>
      <c:spPr>
        <a:noFill/>
        <a:ln>
          <a:noFill/>
        </a:ln>
        <a:effectLst/>
      </c:spPr>
      <c:txPr>
        <a:bodyPr rot="0" spcFirstLastPara="1" vertOverflow="ellipsis" vert="horz" wrap="square" anchor="ctr" anchorCtr="1"/>
        <a:lstStyle/>
        <a:p>
          <a:pPr>
            <a:defRPr sz="700" b="0" i="0" u="none" strike="noStrike" kern="1200" baseline="0">
              <a:solidFill>
                <a:sysClr val="windowText" lastClr="000000"/>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700">
          <a:solidFill>
            <a:sysClr val="windowText" lastClr="000000"/>
          </a:solidFill>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38"/>
    </mc:Choice>
    <mc:Fallback>
      <c:style val="38"/>
    </mc:Fallback>
  </mc:AlternateContent>
  <c:chart>
    <c:autoTitleDeleted val="1"/>
    <c:plotArea>
      <c:layout>
        <c:manualLayout>
          <c:layoutTarget val="inner"/>
          <c:xMode val="edge"/>
          <c:yMode val="edge"/>
          <c:x val="5.9420694850038432E-2"/>
          <c:y val="2.6666661576394832E-2"/>
          <c:w val="0.91462858209719577"/>
          <c:h val="0.90270409874414725"/>
        </c:manualLayout>
      </c:layout>
      <c:barChart>
        <c:barDir val="bar"/>
        <c:grouping val="stacked"/>
        <c:varyColors val="0"/>
        <c:ser>
          <c:idx val="2"/>
          <c:order val="0"/>
          <c:tx>
            <c:strRef>
              <c:f>'1.2'!$C$4</c:f>
              <c:strCache>
                <c:ptCount val="1"/>
                <c:pt idx="0">
                  <c:v>Starting age</c:v>
                </c:pt>
              </c:strCache>
            </c:strRef>
          </c:tx>
          <c:spPr>
            <a:noFill/>
            <a:ln>
              <a:noFill/>
            </a:ln>
          </c:spPr>
          <c:invertIfNegative val="0"/>
          <c:cat>
            <c:strRef>
              <c:f>'1.2'!$B$5:$B$31</c:f>
              <c:strCache>
                <c:ptCount val="27"/>
                <c:pt idx="0">
                  <c:v>HR</c:v>
                </c:pt>
                <c:pt idx="1">
                  <c:v>EE</c:v>
                </c:pt>
                <c:pt idx="2">
                  <c:v>SI</c:v>
                </c:pt>
                <c:pt idx="3">
                  <c:v>ES</c:v>
                </c:pt>
                <c:pt idx="4">
                  <c:v>IE</c:v>
                </c:pt>
                <c:pt idx="5">
                  <c:v>IT</c:v>
                </c:pt>
                <c:pt idx="6">
                  <c:v>SE</c:v>
                </c:pt>
                <c:pt idx="7">
                  <c:v>LT</c:v>
                </c:pt>
                <c:pt idx="8">
                  <c:v>DK</c:v>
                </c:pt>
                <c:pt idx="9">
                  <c:v>PT</c:v>
                </c:pt>
                <c:pt idx="10">
                  <c:v>PL</c:v>
                </c:pt>
                <c:pt idx="11">
                  <c:v>FI</c:v>
                </c:pt>
                <c:pt idx="12">
                  <c:v>DE</c:v>
                </c:pt>
                <c:pt idx="13">
                  <c:v>CZ</c:v>
                </c:pt>
                <c:pt idx="14">
                  <c:v>CY</c:v>
                </c:pt>
                <c:pt idx="15">
                  <c:v>MT</c:v>
                </c:pt>
                <c:pt idx="16">
                  <c:v>SK</c:v>
                </c:pt>
                <c:pt idx="17">
                  <c:v>LV</c:v>
                </c:pt>
                <c:pt idx="18">
                  <c:v>BG</c:v>
                </c:pt>
                <c:pt idx="19">
                  <c:v>RO</c:v>
                </c:pt>
                <c:pt idx="20">
                  <c:v>BE</c:v>
                </c:pt>
                <c:pt idx="21">
                  <c:v>NL</c:v>
                </c:pt>
                <c:pt idx="22">
                  <c:v>AT</c:v>
                </c:pt>
                <c:pt idx="23">
                  <c:v>EL</c:v>
                </c:pt>
                <c:pt idx="24">
                  <c:v>LU</c:v>
                </c:pt>
                <c:pt idx="25">
                  <c:v>HU</c:v>
                </c:pt>
                <c:pt idx="26">
                  <c:v>FR</c:v>
                </c:pt>
              </c:strCache>
            </c:strRef>
          </c:cat>
          <c:val>
            <c:numRef>
              <c:f>'1.2'!$C$5:$C$31</c:f>
              <c:numCache>
                <c:formatCode>General</c:formatCode>
                <c:ptCount val="27"/>
                <c:pt idx="0">
                  <c:v>7</c:v>
                </c:pt>
                <c:pt idx="1">
                  <c:v>7</c:v>
                </c:pt>
                <c:pt idx="2">
                  <c:v>6</c:v>
                </c:pt>
                <c:pt idx="3">
                  <c:v>6</c:v>
                </c:pt>
                <c:pt idx="4">
                  <c:v>6</c:v>
                </c:pt>
                <c:pt idx="5">
                  <c:v>6</c:v>
                </c:pt>
                <c:pt idx="6">
                  <c:v>6</c:v>
                </c:pt>
                <c:pt idx="7">
                  <c:v>6</c:v>
                </c:pt>
                <c:pt idx="8">
                  <c:v>6</c:v>
                </c:pt>
                <c:pt idx="9">
                  <c:v>6</c:v>
                </c:pt>
                <c:pt idx="10">
                  <c:v>6</c:v>
                </c:pt>
                <c:pt idx="11">
                  <c:v>6</c:v>
                </c:pt>
                <c:pt idx="12">
                  <c:v>6</c:v>
                </c:pt>
                <c:pt idx="13">
                  <c:v>5</c:v>
                </c:pt>
                <c:pt idx="14">
                  <c:v>5</c:v>
                </c:pt>
                <c:pt idx="15">
                  <c:v>5</c:v>
                </c:pt>
                <c:pt idx="16">
                  <c:v>5</c:v>
                </c:pt>
                <c:pt idx="17">
                  <c:v>5</c:v>
                </c:pt>
                <c:pt idx="18">
                  <c:v>5</c:v>
                </c:pt>
                <c:pt idx="19">
                  <c:v>5</c:v>
                </c:pt>
                <c:pt idx="20">
                  <c:v>5</c:v>
                </c:pt>
                <c:pt idx="21">
                  <c:v>5</c:v>
                </c:pt>
                <c:pt idx="22">
                  <c:v>5</c:v>
                </c:pt>
                <c:pt idx="23">
                  <c:v>4</c:v>
                </c:pt>
                <c:pt idx="24">
                  <c:v>4</c:v>
                </c:pt>
                <c:pt idx="25">
                  <c:v>3</c:v>
                </c:pt>
                <c:pt idx="26">
                  <c:v>3</c:v>
                </c:pt>
              </c:numCache>
            </c:numRef>
          </c:val>
          <c:extLst>
            <c:ext xmlns:c16="http://schemas.microsoft.com/office/drawing/2014/chart" uri="{C3380CC4-5D6E-409C-BE32-E72D297353CC}">
              <c16:uniqueId val="{00000000-2DA4-4718-9532-004FFD6EEE49}"/>
            </c:ext>
          </c:extLst>
        </c:ser>
        <c:ser>
          <c:idx val="0"/>
          <c:order val="1"/>
          <c:tx>
            <c:strRef>
              <c:f>'1.2'!$D$4</c:f>
              <c:strCache>
                <c:ptCount val="1"/>
                <c:pt idx="0">
                  <c:v>ISCED 0</c:v>
                </c:pt>
              </c:strCache>
            </c:strRef>
          </c:tx>
          <c:spPr>
            <a:solidFill>
              <a:schemeClr val="accent1">
                <a:lumMod val="75000"/>
              </a:schemeClr>
            </a:solidFill>
            <a:ln w="6350">
              <a:solidFill>
                <a:schemeClr val="bg1"/>
              </a:solidFill>
            </a:ln>
          </c:spPr>
          <c:invertIfNegative val="0"/>
          <c:dPt>
            <c:idx val="2"/>
            <c:invertIfNegative val="0"/>
            <c:bubble3D val="0"/>
            <c:extLst>
              <c:ext xmlns:c16="http://schemas.microsoft.com/office/drawing/2014/chart" uri="{C3380CC4-5D6E-409C-BE32-E72D297353CC}">
                <c16:uniqueId val="{00000001-2DA4-4718-9532-004FFD6EEE49}"/>
              </c:ext>
            </c:extLst>
          </c:dPt>
          <c:dPt>
            <c:idx val="10"/>
            <c:invertIfNegative val="0"/>
            <c:bubble3D val="0"/>
            <c:extLst>
              <c:ext xmlns:c16="http://schemas.microsoft.com/office/drawing/2014/chart" uri="{C3380CC4-5D6E-409C-BE32-E72D297353CC}">
                <c16:uniqueId val="{00000002-2DA4-4718-9532-004FFD6EEE49}"/>
              </c:ext>
            </c:extLst>
          </c:dPt>
          <c:dPt>
            <c:idx val="11"/>
            <c:invertIfNegative val="0"/>
            <c:bubble3D val="0"/>
            <c:extLst>
              <c:ext xmlns:c16="http://schemas.microsoft.com/office/drawing/2014/chart" uri="{C3380CC4-5D6E-409C-BE32-E72D297353CC}">
                <c16:uniqueId val="{00000003-2DA4-4718-9532-004FFD6EEE49}"/>
              </c:ext>
            </c:extLst>
          </c:dPt>
          <c:dPt>
            <c:idx val="12"/>
            <c:invertIfNegative val="0"/>
            <c:bubble3D val="0"/>
            <c:extLst>
              <c:ext xmlns:c16="http://schemas.microsoft.com/office/drawing/2014/chart" uri="{C3380CC4-5D6E-409C-BE32-E72D297353CC}">
                <c16:uniqueId val="{00000004-2DA4-4718-9532-004FFD6EEE49}"/>
              </c:ext>
            </c:extLst>
          </c:dPt>
          <c:dPt>
            <c:idx val="13"/>
            <c:invertIfNegative val="0"/>
            <c:bubble3D val="0"/>
            <c:extLst>
              <c:ext xmlns:c16="http://schemas.microsoft.com/office/drawing/2014/chart" uri="{C3380CC4-5D6E-409C-BE32-E72D297353CC}">
                <c16:uniqueId val="{00000005-2DA4-4718-9532-004FFD6EEE49}"/>
              </c:ext>
            </c:extLst>
          </c:dPt>
          <c:dPt>
            <c:idx val="14"/>
            <c:invertIfNegative val="0"/>
            <c:bubble3D val="0"/>
            <c:extLst>
              <c:ext xmlns:c16="http://schemas.microsoft.com/office/drawing/2014/chart" uri="{C3380CC4-5D6E-409C-BE32-E72D297353CC}">
                <c16:uniqueId val="{00000006-2DA4-4718-9532-004FFD6EEE49}"/>
              </c:ext>
            </c:extLst>
          </c:dPt>
          <c:dPt>
            <c:idx val="15"/>
            <c:invertIfNegative val="0"/>
            <c:bubble3D val="0"/>
            <c:extLst>
              <c:ext xmlns:c16="http://schemas.microsoft.com/office/drawing/2014/chart" uri="{C3380CC4-5D6E-409C-BE32-E72D297353CC}">
                <c16:uniqueId val="{00000007-2DA4-4718-9532-004FFD6EEE49}"/>
              </c:ext>
            </c:extLst>
          </c:dPt>
          <c:dPt>
            <c:idx val="16"/>
            <c:invertIfNegative val="0"/>
            <c:bubble3D val="0"/>
            <c:extLst>
              <c:ext xmlns:c16="http://schemas.microsoft.com/office/drawing/2014/chart" uri="{C3380CC4-5D6E-409C-BE32-E72D297353CC}">
                <c16:uniqueId val="{00000008-2DA4-4718-9532-004FFD6EEE49}"/>
              </c:ext>
            </c:extLst>
          </c:dPt>
          <c:dPt>
            <c:idx val="17"/>
            <c:invertIfNegative val="0"/>
            <c:bubble3D val="0"/>
            <c:extLst>
              <c:ext xmlns:c16="http://schemas.microsoft.com/office/drawing/2014/chart" uri="{C3380CC4-5D6E-409C-BE32-E72D297353CC}">
                <c16:uniqueId val="{00000009-2DA4-4718-9532-004FFD6EEE49}"/>
              </c:ext>
            </c:extLst>
          </c:dPt>
          <c:dPt>
            <c:idx val="18"/>
            <c:invertIfNegative val="0"/>
            <c:bubble3D val="0"/>
            <c:extLst>
              <c:ext xmlns:c16="http://schemas.microsoft.com/office/drawing/2014/chart" uri="{C3380CC4-5D6E-409C-BE32-E72D297353CC}">
                <c16:uniqueId val="{0000000A-2DA4-4718-9532-004FFD6EEE49}"/>
              </c:ext>
            </c:extLst>
          </c:dPt>
          <c:dPt>
            <c:idx val="20"/>
            <c:invertIfNegative val="0"/>
            <c:bubble3D val="0"/>
            <c:extLst>
              <c:ext xmlns:c16="http://schemas.microsoft.com/office/drawing/2014/chart" uri="{C3380CC4-5D6E-409C-BE32-E72D297353CC}">
                <c16:uniqueId val="{0000000B-2DA4-4718-9532-004FFD6EEE49}"/>
              </c:ext>
            </c:extLst>
          </c:dPt>
          <c:dPt>
            <c:idx val="23"/>
            <c:invertIfNegative val="0"/>
            <c:bubble3D val="0"/>
            <c:extLst>
              <c:ext xmlns:c16="http://schemas.microsoft.com/office/drawing/2014/chart" uri="{C3380CC4-5D6E-409C-BE32-E72D297353CC}">
                <c16:uniqueId val="{0000000C-2DA4-4718-9532-004FFD6EEE49}"/>
              </c:ext>
            </c:extLst>
          </c:dPt>
          <c:dPt>
            <c:idx val="24"/>
            <c:invertIfNegative val="0"/>
            <c:bubble3D val="0"/>
            <c:extLst>
              <c:ext xmlns:c16="http://schemas.microsoft.com/office/drawing/2014/chart" uri="{C3380CC4-5D6E-409C-BE32-E72D297353CC}">
                <c16:uniqueId val="{0000000D-2DA4-4718-9532-004FFD6EEE49}"/>
              </c:ext>
            </c:extLst>
          </c:dPt>
          <c:dPt>
            <c:idx val="25"/>
            <c:invertIfNegative val="0"/>
            <c:bubble3D val="0"/>
            <c:extLst>
              <c:ext xmlns:c16="http://schemas.microsoft.com/office/drawing/2014/chart" uri="{C3380CC4-5D6E-409C-BE32-E72D297353CC}">
                <c16:uniqueId val="{0000000E-2DA4-4718-9532-004FFD6EEE49}"/>
              </c:ext>
            </c:extLst>
          </c:dPt>
          <c:dPt>
            <c:idx val="26"/>
            <c:invertIfNegative val="0"/>
            <c:bubble3D val="0"/>
            <c:extLst>
              <c:ext xmlns:c16="http://schemas.microsoft.com/office/drawing/2014/chart" uri="{C3380CC4-5D6E-409C-BE32-E72D297353CC}">
                <c16:uniqueId val="{0000000F-2DA4-4718-9532-004FFD6EEE49}"/>
              </c:ext>
            </c:extLst>
          </c:dPt>
          <c:dPt>
            <c:idx val="27"/>
            <c:invertIfNegative val="0"/>
            <c:bubble3D val="0"/>
            <c:extLst>
              <c:ext xmlns:c16="http://schemas.microsoft.com/office/drawing/2014/chart" uri="{C3380CC4-5D6E-409C-BE32-E72D297353CC}">
                <c16:uniqueId val="{00000010-2DA4-4718-9532-004FFD6EEE49}"/>
              </c:ext>
            </c:extLst>
          </c:dPt>
          <c:cat>
            <c:strRef>
              <c:f>'1.2'!$B$5:$B$31</c:f>
              <c:strCache>
                <c:ptCount val="27"/>
                <c:pt idx="0">
                  <c:v>HR</c:v>
                </c:pt>
                <c:pt idx="1">
                  <c:v>EE</c:v>
                </c:pt>
                <c:pt idx="2">
                  <c:v>SI</c:v>
                </c:pt>
                <c:pt idx="3">
                  <c:v>ES</c:v>
                </c:pt>
                <c:pt idx="4">
                  <c:v>IE</c:v>
                </c:pt>
                <c:pt idx="5">
                  <c:v>IT</c:v>
                </c:pt>
                <c:pt idx="6">
                  <c:v>SE</c:v>
                </c:pt>
                <c:pt idx="7">
                  <c:v>LT</c:v>
                </c:pt>
                <c:pt idx="8">
                  <c:v>DK</c:v>
                </c:pt>
                <c:pt idx="9">
                  <c:v>PT</c:v>
                </c:pt>
                <c:pt idx="10">
                  <c:v>PL</c:v>
                </c:pt>
                <c:pt idx="11">
                  <c:v>FI</c:v>
                </c:pt>
                <c:pt idx="12">
                  <c:v>DE</c:v>
                </c:pt>
                <c:pt idx="13">
                  <c:v>CZ</c:v>
                </c:pt>
                <c:pt idx="14">
                  <c:v>CY</c:v>
                </c:pt>
                <c:pt idx="15">
                  <c:v>MT</c:v>
                </c:pt>
                <c:pt idx="16">
                  <c:v>SK</c:v>
                </c:pt>
                <c:pt idx="17">
                  <c:v>LV</c:v>
                </c:pt>
                <c:pt idx="18">
                  <c:v>BG</c:v>
                </c:pt>
                <c:pt idx="19">
                  <c:v>RO</c:v>
                </c:pt>
                <c:pt idx="20">
                  <c:v>BE</c:v>
                </c:pt>
                <c:pt idx="21">
                  <c:v>NL</c:v>
                </c:pt>
                <c:pt idx="22">
                  <c:v>AT</c:v>
                </c:pt>
                <c:pt idx="23">
                  <c:v>EL</c:v>
                </c:pt>
                <c:pt idx="24">
                  <c:v>LU</c:v>
                </c:pt>
                <c:pt idx="25">
                  <c:v>HU</c:v>
                </c:pt>
                <c:pt idx="26">
                  <c:v>FR</c:v>
                </c:pt>
              </c:strCache>
            </c:strRef>
          </c:cat>
          <c:val>
            <c:numRef>
              <c:f>'1.2'!$D$5:$D$31</c:f>
              <c:numCache>
                <c:formatCode>General</c:formatCode>
                <c:ptCount val="27"/>
                <c:pt idx="0">
                  <c:v>0</c:v>
                </c:pt>
                <c:pt idx="1">
                  <c:v>0</c:v>
                </c:pt>
                <c:pt idx="2">
                  <c:v>0</c:v>
                </c:pt>
                <c:pt idx="3">
                  <c:v>0</c:v>
                </c:pt>
                <c:pt idx="4">
                  <c:v>0</c:v>
                </c:pt>
                <c:pt idx="5">
                  <c:v>0</c:v>
                </c:pt>
                <c:pt idx="6">
                  <c:v>1</c:v>
                </c:pt>
                <c:pt idx="7">
                  <c:v>1</c:v>
                </c:pt>
                <c:pt idx="8">
                  <c:v>0</c:v>
                </c:pt>
                <c:pt idx="9">
                  <c:v>0</c:v>
                </c:pt>
                <c:pt idx="10">
                  <c:v>1</c:v>
                </c:pt>
                <c:pt idx="11">
                  <c:v>1</c:v>
                </c:pt>
                <c:pt idx="12">
                  <c:v>0</c:v>
                </c:pt>
                <c:pt idx="13">
                  <c:v>1</c:v>
                </c:pt>
                <c:pt idx="14">
                  <c:v>1</c:v>
                </c:pt>
                <c:pt idx="15">
                  <c:v>0</c:v>
                </c:pt>
                <c:pt idx="16">
                  <c:v>1</c:v>
                </c:pt>
                <c:pt idx="17">
                  <c:v>2</c:v>
                </c:pt>
                <c:pt idx="18">
                  <c:v>2</c:v>
                </c:pt>
                <c:pt idx="19">
                  <c:v>1</c:v>
                </c:pt>
                <c:pt idx="20">
                  <c:v>1</c:v>
                </c:pt>
                <c:pt idx="21">
                  <c:v>1</c:v>
                </c:pt>
                <c:pt idx="22">
                  <c:v>1</c:v>
                </c:pt>
                <c:pt idx="23">
                  <c:v>2</c:v>
                </c:pt>
                <c:pt idx="24">
                  <c:v>2</c:v>
                </c:pt>
                <c:pt idx="25">
                  <c:v>3</c:v>
                </c:pt>
                <c:pt idx="26">
                  <c:v>3</c:v>
                </c:pt>
              </c:numCache>
            </c:numRef>
          </c:val>
          <c:extLst>
            <c:ext xmlns:c16="http://schemas.microsoft.com/office/drawing/2014/chart" uri="{C3380CC4-5D6E-409C-BE32-E72D297353CC}">
              <c16:uniqueId val="{00000011-2DA4-4718-9532-004FFD6EEE49}"/>
            </c:ext>
          </c:extLst>
        </c:ser>
        <c:ser>
          <c:idx val="1"/>
          <c:order val="2"/>
          <c:tx>
            <c:strRef>
              <c:f>'1.2'!$E$4</c:f>
              <c:strCache>
                <c:ptCount val="1"/>
                <c:pt idx="0">
                  <c:v>ISCED 1</c:v>
                </c:pt>
              </c:strCache>
            </c:strRef>
          </c:tx>
          <c:spPr>
            <a:solidFill>
              <a:schemeClr val="accent1"/>
            </a:solidFill>
            <a:ln w="6350">
              <a:solidFill>
                <a:schemeClr val="bg1"/>
              </a:solidFill>
            </a:ln>
          </c:spPr>
          <c:invertIfNegative val="0"/>
          <c:dPt>
            <c:idx val="9"/>
            <c:invertIfNegative val="0"/>
            <c:bubble3D val="0"/>
            <c:extLst>
              <c:ext xmlns:c16="http://schemas.microsoft.com/office/drawing/2014/chart" uri="{C3380CC4-5D6E-409C-BE32-E72D297353CC}">
                <c16:uniqueId val="{00000012-2DA4-4718-9532-004FFD6EEE49}"/>
              </c:ext>
            </c:extLst>
          </c:dPt>
          <c:dPt>
            <c:idx val="20"/>
            <c:invertIfNegative val="0"/>
            <c:bubble3D val="0"/>
            <c:extLst>
              <c:ext xmlns:c16="http://schemas.microsoft.com/office/drawing/2014/chart" uri="{C3380CC4-5D6E-409C-BE32-E72D297353CC}">
                <c16:uniqueId val="{00000013-2DA4-4718-9532-004FFD6EEE49}"/>
              </c:ext>
            </c:extLst>
          </c:dPt>
          <c:dPt>
            <c:idx val="23"/>
            <c:invertIfNegative val="0"/>
            <c:bubble3D val="0"/>
            <c:extLst>
              <c:ext xmlns:c16="http://schemas.microsoft.com/office/drawing/2014/chart" uri="{C3380CC4-5D6E-409C-BE32-E72D297353CC}">
                <c16:uniqueId val="{00000014-2DA4-4718-9532-004FFD6EEE49}"/>
              </c:ext>
            </c:extLst>
          </c:dPt>
          <c:dPt>
            <c:idx val="24"/>
            <c:invertIfNegative val="0"/>
            <c:bubble3D val="0"/>
            <c:extLst>
              <c:ext xmlns:c16="http://schemas.microsoft.com/office/drawing/2014/chart" uri="{C3380CC4-5D6E-409C-BE32-E72D297353CC}">
                <c16:uniqueId val="{00000015-2DA4-4718-9532-004FFD6EEE49}"/>
              </c:ext>
            </c:extLst>
          </c:dPt>
          <c:dPt>
            <c:idx val="25"/>
            <c:invertIfNegative val="0"/>
            <c:bubble3D val="0"/>
            <c:extLst>
              <c:ext xmlns:c16="http://schemas.microsoft.com/office/drawing/2014/chart" uri="{C3380CC4-5D6E-409C-BE32-E72D297353CC}">
                <c16:uniqueId val="{00000016-2DA4-4718-9532-004FFD6EEE49}"/>
              </c:ext>
            </c:extLst>
          </c:dPt>
          <c:dLbls>
            <c:spPr>
              <a:noFill/>
              <a:ln>
                <a:noFill/>
              </a:ln>
              <a:effectLst/>
            </c:spPr>
            <c:txPr>
              <a:bodyPr/>
              <a:lstStyle/>
              <a:p>
                <a:pPr>
                  <a:defRPr b="1">
                    <a:solidFill>
                      <a:schemeClr val="bg1"/>
                    </a:solidFill>
                  </a:defRPr>
                </a:pPr>
                <a:endParaRPr lang="fr-FR"/>
              </a:p>
            </c:txPr>
            <c:dLblPos val="inBase"/>
            <c:showLegendKey val="0"/>
            <c:showVal val="0"/>
            <c:showCatName val="1"/>
            <c:showSerName val="0"/>
            <c:showPercent val="0"/>
            <c:showBubbleSize val="0"/>
            <c:showLeaderLines val="0"/>
            <c:extLst>
              <c:ext xmlns:c15="http://schemas.microsoft.com/office/drawing/2012/chart" uri="{CE6537A1-D6FC-4f65-9D91-7224C49458BB}">
                <c15:layout/>
                <c15:showLeaderLines val="0"/>
              </c:ext>
            </c:extLst>
          </c:dLbls>
          <c:cat>
            <c:strRef>
              <c:f>'1.2'!$B$5:$B$31</c:f>
              <c:strCache>
                <c:ptCount val="27"/>
                <c:pt idx="0">
                  <c:v>HR</c:v>
                </c:pt>
                <c:pt idx="1">
                  <c:v>EE</c:v>
                </c:pt>
                <c:pt idx="2">
                  <c:v>SI</c:v>
                </c:pt>
                <c:pt idx="3">
                  <c:v>ES</c:v>
                </c:pt>
                <c:pt idx="4">
                  <c:v>IE</c:v>
                </c:pt>
                <c:pt idx="5">
                  <c:v>IT</c:v>
                </c:pt>
                <c:pt idx="6">
                  <c:v>SE</c:v>
                </c:pt>
                <c:pt idx="7">
                  <c:v>LT</c:v>
                </c:pt>
                <c:pt idx="8">
                  <c:v>DK</c:v>
                </c:pt>
                <c:pt idx="9">
                  <c:v>PT</c:v>
                </c:pt>
                <c:pt idx="10">
                  <c:v>PL</c:v>
                </c:pt>
                <c:pt idx="11">
                  <c:v>FI</c:v>
                </c:pt>
                <c:pt idx="12">
                  <c:v>DE</c:v>
                </c:pt>
                <c:pt idx="13">
                  <c:v>CZ</c:v>
                </c:pt>
                <c:pt idx="14">
                  <c:v>CY</c:v>
                </c:pt>
                <c:pt idx="15">
                  <c:v>MT</c:v>
                </c:pt>
                <c:pt idx="16">
                  <c:v>SK</c:v>
                </c:pt>
                <c:pt idx="17">
                  <c:v>LV</c:v>
                </c:pt>
                <c:pt idx="18">
                  <c:v>BG</c:v>
                </c:pt>
                <c:pt idx="19">
                  <c:v>RO</c:v>
                </c:pt>
                <c:pt idx="20">
                  <c:v>BE</c:v>
                </c:pt>
                <c:pt idx="21">
                  <c:v>NL</c:v>
                </c:pt>
                <c:pt idx="22">
                  <c:v>AT</c:v>
                </c:pt>
                <c:pt idx="23">
                  <c:v>EL</c:v>
                </c:pt>
                <c:pt idx="24">
                  <c:v>LU</c:v>
                </c:pt>
                <c:pt idx="25">
                  <c:v>HU</c:v>
                </c:pt>
                <c:pt idx="26">
                  <c:v>FR</c:v>
                </c:pt>
              </c:strCache>
            </c:strRef>
          </c:cat>
          <c:val>
            <c:numRef>
              <c:f>'1.2'!$E$5:$E$31</c:f>
              <c:numCache>
                <c:formatCode>General</c:formatCode>
                <c:ptCount val="27"/>
                <c:pt idx="0">
                  <c:v>4</c:v>
                </c:pt>
                <c:pt idx="1">
                  <c:v>6</c:v>
                </c:pt>
                <c:pt idx="2">
                  <c:v>6</c:v>
                </c:pt>
                <c:pt idx="3">
                  <c:v>6</c:v>
                </c:pt>
                <c:pt idx="4">
                  <c:v>6</c:v>
                </c:pt>
                <c:pt idx="5">
                  <c:v>5</c:v>
                </c:pt>
                <c:pt idx="6">
                  <c:v>6</c:v>
                </c:pt>
                <c:pt idx="7">
                  <c:v>4</c:v>
                </c:pt>
                <c:pt idx="8">
                  <c:v>7</c:v>
                </c:pt>
                <c:pt idx="9">
                  <c:v>6</c:v>
                </c:pt>
                <c:pt idx="10">
                  <c:v>4</c:v>
                </c:pt>
                <c:pt idx="11">
                  <c:v>6</c:v>
                </c:pt>
                <c:pt idx="12">
                  <c:v>4</c:v>
                </c:pt>
                <c:pt idx="13">
                  <c:v>5</c:v>
                </c:pt>
                <c:pt idx="14">
                  <c:v>6</c:v>
                </c:pt>
                <c:pt idx="15">
                  <c:v>6</c:v>
                </c:pt>
                <c:pt idx="16">
                  <c:v>4</c:v>
                </c:pt>
                <c:pt idx="17">
                  <c:v>6</c:v>
                </c:pt>
                <c:pt idx="18">
                  <c:v>4</c:v>
                </c:pt>
                <c:pt idx="19">
                  <c:v>5</c:v>
                </c:pt>
                <c:pt idx="20">
                  <c:v>6</c:v>
                </c:pt>
                <c:pt idx="21">
                  <c:v>6</c:v>
                </c:pt>
                <c:pt idx="22">
                  <c:v>4</c:v>
                </c:pt>
                <c:pt idx="23">
                  <c:v>6</c:v>
                </c:pt>
                <c:pt idx="24">
                  <c:v>6</c:v>
                </c:pt>
                <c:pt idx="25">
                  <c:v>4</c:v>
                </c:pt>
                <c:pt idx="26">
                  <c:v>5</c:v>
                </c:pt>
              </c:numCache>
            </c:numRef>
          </c:val>
          <c:extLst>
            <c:ext xmlns:c16="http://schemas.microsoft.com/office/drawing/2014/chart" uri="{C3380CC4-5D6E-409C-BE32-E72D297353CC}">
              <c16:uniqueId val="{00000017-2DA4-4718-9532-004FFD6EEE49}"/>
            </c:ext>
          </c:extLst>
        </c:ser>
        <c:ser>
          <c:idx val="3"/>
          <c:order val="3"/>
          <c:tx>
            <c:strRef>
              <c:f>'1.2'!$F$4</c:f>
              <c:strCache>
                <c:ptCount val="1"/>
                <c:pt idx="0">
                  <c:v>ISCED 2</c:v>
                </c:pt>
              </c:strCache>
            </c:strRef>
          </c:tx>
          <c:spPr>
            <a:solidFill>
              <a:schemeClr val="accent1">
                <a:lumMod val="60000"/>
                <a:lumOff val="40000"/>
              </a:schemeClr>
            </a:solidFill>
            <a:ln w="6350">
              <a:solidFill>
                <a:schemeClr val="bg1"/>
              </a:solidFill>
            </a:ln>
          </c:spPr>
          <c:invertIfNegative val="0"/>
          <c:cat>
            <c:strRef>
              <c:f>'1.2'!$B$5:$B$31</c:f>
              <c:strCache>
                <c:ptCount val="27"/>
                <c:pt idx="0">
                  <c:v>HR</c:v>
                </c:pt>
                <c:pt idx="1">
                  <c:v>EE</c:v>
                </c:pt>
                <c:pt idx="2">
                  <c:v>SI</c:v>
                </c:pt>
                <c:pt idx="3">
                  <c:v>ES</c:v>
                </c:pt>
                <c:pt idx="4">
                  <c:v>IE</c:v>
                </c:pt>
                <c:pt idx="5">
                  <c:v>IT</c:v>
                </c:pt>
                <c:pt idx="6">
                  <c:v>SE</c:v>
                </c:pt>
                <c:pt idx="7">
                  <c:v>LT</c:v>
                </c:pt>
                <c:pt idx="8">
                  <c:v>DK</c:v>
                </c:pt>
                <c:pt idx="9">
                  <c:v>PT</c:v>
                </c:pt>
                <c:pt idx="10">
                  <c:v>PL</c:v>
                </c:pt>
                <c:pt idx="11">
                  <c:v>FI</c:v>
                </c:pt>
                <c:pt idx="12">
                  <c:v>DE</c:v>
                </c:pt>
                <c:pt idx="13">
                  <c:v>CZ</c:v>
                </c:pt>
                <c:pt idx="14">
                  <c:v>CY</c:v>
                </c:pt>
                <c:pt idx="15">
                  <c:v>MT</c:v>
                </c:pt>
                <c:pt idx="16">
                  <c:v>SK</c:v>
                </c:pt>
                <c:pt idx="17">
                  <c:v>LV</c:v>
                </c:pt>
                <c:pt idx="18">
                  <c:v>BG</c:v>
                </c:pt>
                <c:pt idx="19">
                  <c:v>RO</c:v>
                </c:pt>
                <c:pt idx="20">
                  <c:v>BE</c:v>
                </c:pt>
                <c:pt idx="21">
                  <c:v>NL</c:v>
                </c:pt>
                <c:pt idx="22">
                  <c:v>AT</c:v>
                </c:pt>
                <c:pt idx="23">
                  <c:v>EL</c:v>
                </c:pt>
                <c:pt idx="24">
                  <c:v>LU</c:v>
                </c:pt>
                <c:pt idx="25">
                  <c:v>HU</c:v>
                </c:pt>
                <c:pt idx="26">
                  <c:v>FR</c:v>
                </c:pt>
              </c:strCache>
            </c:strRef>
          </c:cat>
          <c:val>
            <c:numRef>
              <c:f>'1.2'!$F$5:$F$31</c:f>
              <c:numCache>
                <c:formatCode>General</c:formatCode>
                <c:ptCount val="27"/>
                <c:pt idx="0">
                  <c:v>4</c:v>
                </c:pt>
                <c:pt idx="1">
                  <c:v>3</c:v>
                </c:pt>
                <c:pt idx="2">
                  <c:v>3</c:v>
                </c:pt>
                <c:pt idx="3">
                  <c:v>3</c:v>
                </c:pt>
                <c:pt idx="4">
                  <c:v>3</c:v>
                </c:pt>
                <c:pt idx="5">
                  <c:v>3</c:v>
                </c:pt>
                <c:pt idx="6">
                  <c:v>3</c:v>
                </c:pt>
                <c:pt idx="7">
                  <c:v>5</c:v>
                </c:pt>
                <c:pt idx="8">
                  <c:v>3</c:v>
                </c:pt>
                <c:pt idx="9">
                  <c:v>3</c:v>
                </c:pt>
                <c:pt idx="10">
                  <c:v>4</c:v>
                </c:pt>
                <c:pt idx="11">
                  <c:v>3</c:v>
                </c:pt>
                <c:pt idx="12">
                  <c:v>5</c:v>
                </c:pt>
                <c:pt idx="13">
                  <c:v>4</c:v>
                </c:pt>
                <c:pt idx="14">
                  <c:v>3</c:v>
                </c:pt>
                <c:pt idx="15">
                  <c:v>3</c:v>
                </c:pt>
                <c:pt idx="16">
                  <c:v>5</c:v>
                </c:pt>
                <c:pt idx="17">
                  <c:v>3</c:v>
                </c:pt>
                <c:pt idx="18">
                  <c:v>3</c:v>
                </c:pt>
                <c:pt idx="19">
                  <c:v>4</c:v>
                </c:pt>
                <c:pt idx="20">
                  <c:v>2</c:v>
                </c:pt>
                <c:pt idx="21">
                  <c:v>3</c:v>
                </c:pt>
                <c:pt idx="22">
                  <c:v>4</c:v>
                </c:pt>
                <c:pt idx="23">
                  <c:v>3</c:v>
                </c:pt>
                <c:pt idx="24">
                  <c:v>3</c:v>
                </c:pt>
                <c:pt idx="25">
                  <c:v>4</c:v>
                </c:pt>
                <c:pt idx="26">
                  <c:v>4</c:v>
                </c:pt>
              </c:numCache>
            </c:numRef>
          </c:val>
          <c:extLst>
            <c:ext xmlns:c16="http://schemas.microsoft.com/office/drawing/2014/chart" uri="{C3380CC4-5D6E-409C-BE32-E72D297353CC}">
              <c16:uniqueId val="{00000018-2DA4-4718-9532-004FFD6EEE49}"/>
            </c:ext>
          </c:extLst>
        </c:ser>
        <c:ser>
          <c:idx val="4"/>
          <c:order val="4"/>
          <c:tx>
            <c:strRef>
              <c:f>'1.2'!$G$4</c:f>
              <c:strCache>
                <c:ptCount val="1"/>
                <c:pt idx="0">
                  <c:v>ISCED 3</c:v>
                </c:pt>
              </c:strCache>
            </c:strRef>
          </c:tx>
          <c:spPr>
            <a:solidFill>
              <a:schemeClr val="accent1">
                <a:lumMod val="20000"/>
                <a:lumOff val="80000"/>
              </a:schemeClr>
            </a:solidFill>
            <a:ln w="6350">
              <a:solidFill>
                <a:schemeClr val="bg1"/>
              </a:solidFill>
            </a:ln>
          </c:spPr>
          <c:invertIfNegative val="0"/>
          <c:cat>
            <c:strRef>
              <c:f>'1.2'!$B$5:$B$31</c:f>
              <c:strCache>
                <c:ptCount val="27"/>
                <c:pt idx="0">
                  <c:v>HR</c:v>
                </c:pt>
                <c:pt idx="1">
                  <c:v>EE</c:v>
                </c:pt>
                <c:pt idx="2">
                  <c:v>SI</c:v>
                </c:pt>
                <c:pt idx="3">
                  <c:v>ES</c:v>
                </c:pt>
                <c:pt idx="4">
                  <c:v>IE</c:v>
                </c:pt>
                <c:pt idx="5">
                  <c:v>IT</c:v>
                </c:pt>
                <c:pt idx="6">
                  <c:v>SE</c:v>
                </c:pt>
                <c:pt idx="7">
                  <c:v>LT</c:v>
                </c:pt>
                <c:pt idx="8">
                  <c:v>DK</c:v>
                </c:pt>
                <c:pt idx="9">
                  <c:v>PT</c:v>
                </c:pt>
                <c:pt idx="10">
                  <c:v>PL</c:v>
                </c:pt>
                <c:pt idx="11">
                  <c:v>FI</c:v>
                </c:pt>
                <c:pt idx="12">
                  <c:v>DE</c:v>
                </c:pt>
                <c:pt idx="13">
                  <c:v>CZ</c:v>
                </c:pt>
                <c:pt idx="14">
                  <c:v>CY</c:v>
                </c:pt>
                <c:pt idx="15">
                  <c:v>MT</c:v>
                </c:pt>
                <c:pt idx="16">
                  <c:v>SK</c:v>
                </c:pt>
                <c:pt idx="17">
                  <c:v>LV</c:v>
                </c:pt>
                <c:pt idx="18">
                  <c:v>BG</c:v>
                </c:pt>
                <c:pt idx="19">
                  <c:v>RO</c:v>
                </c:pt>
                <c:pt idx="20">
                  <c:v>BE</c:v>
                </c:pt>
                <c:pt idx="21">
                  <c:v>NL</c:v>
                </c:pt>
                <c:pt idx="22">
                  <c:v>AT</c:v>
                </c:pt>
                <c:pt idx="23">
                  <c:v>EL</c:v>
                </c:pt>
                <c:pt idx="24">
                  <c:v>LU</c:v>
                </c:pt>
                <c:pt idx="25">
                  <c:v>HU</c:v>
                </c:pt>
                <c:pt idx="26">
                  <c:v>FR</c:v>
                </c:pt>
              </c:strCache>
            </c:strRef>
          </c:cat>
          <c:val>
            <c:numRef>
              <c:f>'1.2'!$G$5:$G$31</c:f>
              <c:numCache>
                <c:formatCode>General</c:formatCode>
                <c:ptCount val="27"/>
                <c:pt idx="0">
                  <c:v>0</c:v>
                </c:pt>
                <c:pt idx="1">
                  <c:v>0</c:v>
                </c:pt>
                <c:pt idx="2">
                  <c:v>0</c:v>
                </c:pt>
                <c:pt idx="3">
                  <c:v>1</c:v>
                </c:pt>
                <c:pt idx="4">
                  <c:v>1</c:v>
                </c:pt>
                <c:pt idx="5">
                  <c:v>2</c:v>
                </c:pt>
                <c:pt idx="6">
                  <c:v>0</c:v>
                </c:pt>
                <c:pt idx="7">
                  <c:v>0</c:v>
                </c:pt>
                <c:pt idx="8">
                  <c:v>0</c:v>
                </c:pt>
                <c:pt idx="9">
                  <c:v>3</c:v>
                </c:pt>
                <c:pt idx="10">
                  <c:v>0</c:v>
                </c:pt>
                <c:pt idx="11">
                  <c:v>2</c:v>
                </c:pt>
                <c:pt idx="12">
                  <c:v>4</c:v>
                </c:pt>
                <c:pt idx="13">
                  <c:v>0</c:v>
                </c:pt>
                <c:pt idx="14">
                  <c:v>0</c:v>
                </c:pt>
                <c:pt idx="15">
                  <c:v>2</c:v>
                </c:pt>
                <c:pt idx="16">
                  <c:v>1</c:v>
                </c:pt>
                <c:pt idx="17">
                  <c:v>0</c:v>
                </c:pt>
                <c:pt idx="18">
                  <c:v>2</c:v>
                </c:pt>
                <c:pt idx="19">
                  <c:v>2</c:v>
                </c:pt>
                <c:pt idx="20">
                  <c:v>4</c:v>
                </c:pt>
                <c:pt idx="21">
                  <c:v>1</c:v>
                </c:pt>
                <c:pt idx="22">
                  <c:v>1</c:v>
                </c:pt>
                <c:pt idx="23">
                  <c:v>0</c:v>
                </c:pt>
                <c:pt idx="24">
                  <c:v>1</c:v>
                </c:pt>
                <c:pt idx="25">
                  <c:v>2</c:v>
                </c:pt>
                <c:pt idx="26">
                  <c:v>1</c:v>
                </c:pt>
              </c:numCache>
            </c:numRef>
          </c:val>
          <c:extLst>
            <c:ext xmlns:c16="http://schemas.microsoft.com/office/drawing/2014/chart" uri="{C3380CC4-5D6E-409C-BE32-E72D297353CC}">
              <c16:uniqueId val="{00000019-2DA4-4718-9532-004FFD6EEE49}"/>
            </c:ext>
          </c:extLst>
        </c:ser>
        <c:ser>
          <c:idx val="5"/>
          <c:order val="5"/>
          <c:tx>
            <c:strRef>
              <c:f>'1.2'!$H$4</c:f>
              <c:strCache>
                <c:ptCount val="1"/>
                <c:pt idx="0">
                  <c:v>Compulsory training period</c:v>
                </c:pt>
              </c:strCache>
            </c:strRef>
          </c:tx>
          <c:spPr>
            <a:solidFill>
              <a:schemeClr val="accent4">
                <a:lumMod val="60000"/>
                <a:lumOff val="40000"/>
              </a:schemeClr>
            </a:solidFill>
            <a:ln w="6350">
              <a:solidFill>
                <a:schemeClr val="bg1"/>
              </a:solidFill>
            </a:ln>
          </c:spPr>
          <c:invertIfNegative val="0"/>
          <c:cat>
            <c:strRef>
              <c:f>'1.2'!$B$5:$B$31</c:f>
              <c:strCache>
                <c:ptCount val="27"/>
                <c:pt idx="0">
                  <c:v>HR</c:v>
                </c:pt>
                <c:pt idx="1">
                  <c:v>EE</c:v>
                </c:pt>
                <c:pt idx="2">
                  <c:v>SI</c:v>
                </c:pt>
                <c:pt idx="3">
                  <c:v>ES</c:v>
                </c:pt>
                <c:pt idx="4">
                  <c:v>IE</c:v>
                </c:pt>
                <c:pt idx="5">
                  <c:v>IT</c:v>
                </c:pt>
                <c:pt idx="6">
                  <c:v>SE</c:v>
                </c:pt>
                <c:pt idx="7">
                  <c:v>LT</c:v>
                </c:pt>
                <c:pt idx="8">
                  <c:v>DK</c:v>
                </c:pt>
                <c:pt idx="9">
                  <c:v>PT</c:v>
                </c:pt>
                <c:pt idx="10">
                  <c:v>PL</c:v>
                </c:pt>
                <c:pt idx="11">
                  <c:v>FI</c:v>
                </c:pt>
                <c:pt idx="12">
                  <c:v>DE</c:v>
                </c:pt>
                <c:pt idx="13">
                  <c:v>CZ</c:v>
                </c:pt>
                <c:pt idx="14">
                  <c:v>CY</c:v>
                </c:pt>
                <c:pt idx="15">
                  <c:v>MT</c:v>
                </c:pt>
                <c:pt idx="16">
                  <c:v>SK</c:v>
                </c:pt>
                <c:pt idx="17">
                  <c:v>LV</c:v>
                </c:pt>
                <c:pt idx="18">
                  <c:v>BG</c:v>
                </c:pt>
                <c:pt idx="19">
                  <c:v>RO</c:v>
                </c:pt>
                <c:pt idx="20">
                  <c:v>BE</c:v>
                </c:pt>
                <c:pt idx="21">
                  <c:v>NL</c:v>
                </c:pt>
                <c:pt idx="22">
                  <c:v>AT</c:v>
                </c:pt>
                <c:pt idx="23">
                  <c:v>EL</c:v>
                </c:pt>
                <c:pt idx="24">
                  <c:v>LU</c:v>
                </c:pt>
                <c:pt idx="25">
                  <c:v>HU</c:v>
                </c:pt>
                <c:pt idx="26">
                  <c:v>FR</c:v>
                </c:pt>
              </c:strCache>
            </c:strRef>
          </c:cat>
          <c:val>
            <c:numRef>
              <c:f>'1.2'!$H$5:$H$31</c:f>
              <c:numCache>
                <c:formatCode>General</c:formatCode>
                <c:ptCount val="27"/>
                <c:pt idx="0">
                  <c:v>0</c:v>
                </c:pt>
                <c:pt idx="1">
                  <c:v>0</c:v>
                </c:pt>
                <c:pt idx="2">
                  <c:v>0</c:v>
                </c:pt>
                <c:pt idx="3">
                  <c:v>0</c:v>
                </c:pt>
                <c:pt idx="4">
                  <c:v>0</c:v>
                </c:pt>
                <c:pt idx="5">
                  <c:v>0</c:v>
                </c:pt>
                <c:pt idx="6">
                  <c:v>0</c:v>
                </c:pt>
                <c:pt idx="7">
                  <c:v>0</c:v>
                </c:pt>
                <c:pt idx="8">
                  <c:v>0</c:v>
                </c:pt>
                <c:pt idx="9">
                  <c:v>0</c:v>
                </c:pt>
                <c:pt idx="10">
                  <c:v>3</c:v>
                </c:pt>
                <c:pt idx="11">
                  <c:v>0</c:v>
                </c:pt>
                <c:pt idx="12">
                  <c:v>0</c:v>
                </c:pt>
                <c:pt idx="13">
                  <c:v>0</c:v>
                </c:pt>
                <c:pt idx="14">
                  <c:v>0</c:v>
                </c:pt>
                <c:pt idx="15">
                  <c:v>0</c:v>
                </c:pt>
                <c:pt idx="16">
                  <c:v>0</c:v>
                </c:pt>
                <c:pt idx="17">
                  <c:v>0</c:v>
                </c:pt>
                <c:pt idx="18">
                  <c:v>0</c:v>
                </c:pt>
                <c:pt idx="19">
                  <c:v>0</c:v>
                </c:pt>
                <c:pt idx="20">
                  <c:v>0</c:v>
                </c:pt>
                <c:pt idx="21">
                  <c:v>2</c:v>
                </c:pt>
                <c:pt idx="22">
                  <c:v>3</c:v>
                </c:pt>
                <c:pt idx="23">
                  <c:v>0</c:v>
                </c:pt>
                <c:pt idx="24">
                  <c:v>0</c:v>
                </c:pt>
                <c:pt idx="25">
                  <c:v>0</c:v>
                </c:pt>
                <c:pt idx="26">
                  <c:v>2</c:v>
                </c:pt>
              </c:numCache>
            </c:numRef>
          </c:val>
          <c:extLst>
            <c:ext xmlns:c16="http://schemas.microsoft.com/office/drawing/2014/chart" uri="{C3380CC4-5D6E-409C-BE32-E72D297353CC}">
              <c16:uniqueId val="{0000001A-2DA4-4718-9532-004FFD6EEE49}"/>
            </c:ext>
          </c:extLst>
        </c:ser>
        <c:dLbls>
          <c:showLegendKey val="0"/>
          <c:showVal val="0"/>
          <c:showCatName val="0"/>
          <c:showSerName val="0"/>
          <c:showPercent val="0"/>
          <c:showBubbleSize val="0"/>
        </c:dLbls>
        <c:gapWidth val="55"/>
        <c:overlap val="100"/>
        <c:axId val="132007424"/>
        <c:axId val="132008960"/>
      </c:barChart>
      <c:catAx>
        <c:axId val="132007424"/>
        <c:scaling>
          <c:orientation val="minMax"/>
        </c:scaling>
        <c:delete val="0"/>
        <c:axPos val="l"/>
        <c:numFmt formatCode="General" sourceLinked="1"/>
        <c:majorTickMark val="none"/>
        <c:minorTickMark val="none"/>
        <c:tickLblPos val="nextTo"/>
        <c:crossAx val="132008960"/>
        <c:crosses val="autoZero"/>
        <c:auto val="1"/>
        <c:lblAlgn val="ctr"/>
        <c:lblOffset val="100"/>
        <c:noMultiLvlLbl val="0"/>
      </c:catAx>
      <c:valAx>
        <c:axId val="132008960"/>
        <c:scaling>
          <c:orientation val="minMax"/>
          <c:max val="20"/>
        </c:scaling>
        <c:delete val="0"/>
        <c:axPos val="b"/>
        <c:majorGridlines>
          <c:spPr>
            <a:ln w="6350">
              <a:solidFill>
                <a:schemeClr val="bg1">
                  <a:lumMod val="85000"/>
                  <a:alpha val="20000"/>
                </a:schemeClr>
              </a:solidFill>
            </a:ln>
          </c:spPr>
        </c:majorGridlines>
        <c:title>
          <c:tx>
            <c:rich>
              <a:bodyPr/>
              <a:lstStyle/>
              <a:p>
                <a:pPr>
                  <a:defRPr/>
                </a:pPr>
                <a:r>
                  <a:rPr lang="fr-FR"/>
                  <a:t>Students'</a:t>
                </a:r>
                <a:r>
                  <a:rPr lang="fr-FR" baseline="0"/>
                  <a:t> age</a:t>
                </a:r>
                <a:endParaRPr lang="fr-FR"/>
              </a:p>
            </c:rich>
          </c:tx>
          <c:layout>
            <c:manualLayout>
              <c:xMode val="edge"/>
              <c:yMode val="edge"/>
              <c:x val="0.91715141953393953"/>
              <c:y val="0.97041203141741228"/>
            </c:manualLayout>
          </c:layout>
          <c:overlay val="0"/>
        </c:title>
        <c:numFmt formatCode="General" sourceLinked="1"/>
        <c:majorTickMark val="none"/>
        <c:minorTickMark val="none"/>
        <c:tickLblPos val="nextTo"/>
        <c:crossAx val="132007424"/>
        <c:crosses val="autoZero"/>
        <c:crossBetween val="between"/>
        <c:majorUnit val="1"/>
      </c:valAx>
      <c:spPr>
        <a:noFill/>
      </c:spPr>
    </c:plotArea>
    <c:legend>
      <c:legendPos val="b"/>
      <c:legendEntry>
        <c:idx val="0"/>
        <c:delete val="1"/>
      </c:legendEntry>
      <c:layout>
        <c:manualLayout>
          <c:xMode val="edge"/>
          <c:yMode val="edge"/>
          <c:x val="0.1416722314026925"/>
          <c:y val="0.97070817569812429"/>
          <c:w val="0.74126870739246942"/>
          <c:h val="2.9291824301875699E-2"/>
        </c:manualLayout>
      </c:layout>
      <c:overlay val="0"/>
    </c:legend>
    <c:plotVisOnly val="1"/>
    <c:dispBlanksAs val="gap"/>
    <c:showDLblsOverMax val="0"/>
  </c:chart>
  <c:txPr>
    <a:bodyPr/>
    <a:lstStyle/>
    <a:p>
      <a:pPr>
        <a:defRPr sz="700">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3250603864734292E-2"/>
          <c:y val="4.8506944444444443E-2"/>
          <c:w val="0.92565942028985493"/>
          <c:h val="0.81887777777777782"/>
        </c:manualLayout>
      </c:layout>
      <c:barChart>
        <c:barDir val="col"/>
        <c:grouping val="clustered"/>
        <c:varyColors val="0"/>
        <c:ser>
          <c:idx val="0"/>
          <c:order val="0"/>
          <c:tx>
            <c:strRef>
              <c:f>'1.2'!$C$73</c:f>
              <c:strCache>
                <c:ptCount val="1"/>
                <c:pt idx="0">
                  <c:v>ISCED 1</c:v>
                </c:pt>
              </c:strCache>
            </c:strRef>
          </c:tx>
          <c:spPr>
            <a:solidFill>
              <a:schemeClr val="accent1">
                <a:lumMod val="60000"/>
                <a:lumOff val="40000"/>
              </a:schemeClr>
            </a:solidFill>
            <a:ln>
              <a:noFill/>
            </a:ln>
            <a:effectLst/>
          </c:spPr>
          <c:invertIfNegative val="0"/>
          <c:cat>
            <c:strRef>
              <c:f>'1.2'!$B$74:$B$92</c:f>
              <c:strCache>
                <c:ptCount val="19"/>
                <c:pt idx="0">
                  <c:v>FR</c:v>
                </c:pt>
                <c:pt idx="1">
                  <c:v>HU</c:v>
                </c:pt>
                <c:pt idx="2">
                  <c:v>ES</c:v>
                </c:pt>
                <c:pt idx="3">
                  <c:v>DE</c:v>
                </c:pt>
                <c:pt idx="4">
                  <c:v>PT</c:v>
                </c:pt>
                <c:pt idx="5">
                  <c:v>SE</c:v>
                </c:pt>
                <c:pt idx="6">
                  <c:v>CZ</c:v>
                </c:pt>
                <c:pt idx="7">
                  <c:v>DK</c:v>
                </c:pt>
                <c:pt idx="8">
                  <c:v>EU-22</c:v>
                </c:pt>
                <c:pt idx="9">
                  <c:v>SI</c:v>
                </c:pt>
                <c:pt idx="10">
                  <c:v>FI</c:v>
                </c:pt>
                <c:pt idx="11">
                  <c:v>EE</c:v>
                </c:pt>
                <c:pt idx="12">
                  <c:v>IT</c:v>
                </c:pt>
                <c:pt idx="13">
                  <c:v>SK</c:v>
                </c:pt>
                <c:pt idx="14">
                  <c:v>AT</c:v>
                </c:pt>
                <c:pt idx="15">
                  <c:v>LT</c:v>
                </c:pt>
                <c:pt idx="16">
                  <c:v>EL</c:v>
                </c:pt>
                <c:pt idx="17">
                  <c:v>LV</c:v>
                </c:pt>
                <c:pt idx="18">
                  <c:v>PL</c:v>
                </c:pt>
              </c:strCache>
            </c:strRef>
          </c:cat>
          <c:val>
            <c:numRef>
              <c:f>'1.2'!$C$74:$C$92</c:f>
              <c:numCache>
                <c:formatCode>0.0</c:formatCode>
                <c:ptCount val="19"/>
                <c:pt idx="0">
                  <c:v>22.141999999999999</c:v>
                </c:pt>
                <c:pt idx="1">
                  <c:v>22</c:v>
                </c:pt>
                <c:pt idx="2">
                  <c:v>21.867000000000001</c:v>
                </c:pt>
                <c:pt idx="3">
                  <c:v>20.937000000000001</c:v>
                </c:pt>
                <c:pt idx="4">
                  <c:v>20.524999999999999</c:v>
                </c:pt>
                <c:pt idx="5">
                  <c:v>20.303000000000001</c:v>
                </c:pt>
                <c:pt idx="6">
                  <c:v>20.27</c:v>
                </c:pt>
                <c:pt idx="7">
                  <c:v>19.620999999999999</c:v>
                </c:pt>
                <c:pt idx="8">
                  <c:v>19.283722222222227</c:v>
                </c:pt>
                <c:pt idx="9">
                  <c:v>18.724</c:v>
                </c:pt>
                <c:pt idx="10">
                  <c:v>18.693000000000001</c:v>
                </c:pt>
                <c:pt idx="11">
                  <c:v>18.672000000000001</c:v>
                </c:pt>
                <c:pt idx="12">
                  <c:v>18.655000000000001</c:v>
                </c:pt>
                <c:pt idx="13">
                  <c:v>18.295999999999999</c:v>
                </c:pt>
                <c:pt idx="14">
                  <c:v>18.254999999999999</c:v>
                </c:pt>
                <c:pt idx="15">
                  <c:v>17.698</c:v>
                </c:pt>
                <c:pt idx="16">
                  <c:v>17.047000000000001</c:v>
                </c:pt>
                <c:pt idx="17">
                  <c:v>16.795000000000002</c:v>
                </c:pt>
                <c:pt idx="18">
                  <c:v>16.606999999999999</c:v>
                </c:pt>
              </c:numCache>
            </c:numRef>
          </c:val>
          <c:extLst>
            <c:ext xmlns:c16="http://schemas.microsoft.com/office/drawing/2014/chart" uri="{C3380CC4-5D6E-409C-BE32-E72D297353CC}">
              <c16:uniqueId val="{00000000-A92C-4A6F-85BD-9775EE924975}"/>
            </c:ext>
          </c:extLst>
        </c:ser>
        <c:dLbls>
          <c:showLegendKey val="0"/>
          <c:showVal val="0"/>
          <c:showCatName val="0"/>
          <c:showSerName val="0"/>
          <c:showPercent val="0"/>
          <c:showBubbleSize val="0"/>
        </c:dLbls>
        <c:gapWidth val="150"/>
        <c:axId val="621047824"/>
        <c:axId val="621040280"/>
      </c:barChart>
      <c:lineChart>
        <c:grouping val="standard"/>
        <c:varyColors val="0"/>
        <c:ser>
          <c:idx val="1"/>
          <c:order val="1"/>
          <c:tx>
            <c:strRef>
              <c:f>'1.2'!$D$73</c:f>
              <c:strCache>
                <c:ptCount val="1"/>
                <c:pt idx="0">
                  <c:v>ISCED 2</c:v>
                </c:pt>
              </c:strCache>
            </c:strRef>
          </c:tx>
          <c:spPr>
            <a:ln w="28575" cap="rnd">
              <a:noFill/>
              <a:round/>
            </a:ln>
            <a:effectLst/>
          </c:spPr>
          <c:marker>
            <c:symbol val="diamond"/>
            <c:size val="6"/>
            <c:spPr>
              <a:solidFill>
                <a:schemeClr val="accent1"/>
              </a:solidFill>
              <a:ln w="6350">
                <a:solidFill>
                  <a:schemeClr val="bg1"/>
                </a:solidFill>
              </a:ln>
              <a:effectLst/>
            </c:spPr>
          </c:marker>
          <c:cat>
            <c:strRef>
              <c:f>'1.2'!$B$74:$B$92</c:f>
              <c:strCache>
                <c:ptCount val="19"/>
                <c:pt idx="0">
                  <c:v>FR</c:v>
                </c:pt>
                <c:pt idx="1">
                  <c:v>HU</c:v>
                </c:pt>
                <c:pt idx="2">
                  <c:v>ES</c:v>
                </c:pt>
                <c:pt idx="3">
                  <c:v>DE</c:v>
                </c:pt>
                <c:pt idx="4">
                  <c:v>PT</c:v>
                </c:pt>
                <c:pt idx="5">
                  <c:v>SE</c:v>
                </c:pt>
                <c:pt idx="6">
                  <c:v>CZ</c:v>
                </c:pt>
                <c:pt idx="7">
                  <c:v>DK</c:v>
                </c:pt>
                <c:pt idx="8">
                  <c:v>EU-22</c:v>
                </c:pt>
                <c:pt idx="9">
                  <c:v>SI</c:v>
                </c:pt>
                <c:pt idx="10">
                  <c:v>FI</c:v>
                </c:pt>
                <c:pt idx="11">
                  <c:v>EE</c:v>
                </c:pt>
                <c:pt idx="12">
                  <c:v>IT</c:v>
                </c:pt>
                <c:pt idx="13">
                  <c:v>SK</c:v>
                </c:pt>
                <c:pt idx="14">
                  <c:v>AT</c:v>
                </c:pt>
                <c:pt idx="15">
                  <c:v>LT</c:v>
                </c:pt>
                <c:pt idx="16">
                  <c:v>EL</c:v>
                </c:pt>
                <c:pt idx="17">
                  <c:v>LV</c:v>
                </c:pt>
                <c:pt idx="18">
                  <c:v>PL</c:v>
                </c:pt>
              </c:strCache>
            </c:strRef>
          </c:cat>
          <c:val>
            <c:numRef>
              <c:f>'1.2'!$D$74:$D$92</c:f>
              <c:numCache>
                <c:formatCode>0.0</c:formatCode>
                <c:ptCount val="19"/>
                <c:pt idx="0">
                  <c:v>25.591000000000001</c:v>
                </c:pt>
                <c:pt idx="1">
                  <c:v>21.408000000000001</c:v>
                </c:pt>
                <c:pt idx="2">
                  <c:v>25.373999999999999</c:v>
                </c:pt>
                <c:pt idx="3">
                  <c:v>23.876999999999999</c:v>
                </c:pt>
                <c:pt idx="4">
                  <c:v>21.867999999999999</c:v>
                </c:pt>
                <c:pt idx="5">
                  <c:v>21.937000000000001</c:v>
                </c:pt>
                <c:pt idx="6">
                  <c:v>21.951000000000001</c:v>
                </c:pt>
                <c:pt idx="7">
                  <c:v>20.216999999999999</c:v>
                </c:pt>
                <c:pt idx="8">
                  <c:v>20.935111111111112</c:v>
                </c:pt>
                <c:pt idx="9">
                  <c:v>20.265000000000001</c:v>
                </c:pt>
                <c:pt idx="10">
                  <c:v>19.402000000000001</c:v>
                </c:pt>
                <c:pt idx="11">
                  <c:v>18.358000000000001</c:v>
                </c:pt>
                <c:pt idx="12">
                  <c:v>20.706</c:v>
                </c:pt>
                <c:pt idx="13">
                  <c:v>19.876999999999999</c:v>
                </c:pt>
                <c:pt idx="14">
                  <c:v>21.082000000000001</c:v>
                </c:pt>
                <c:pt idx="15">
                  <c:v>19.736000000000001</c:v>
                </c:pt>
                <c:pt idx="16">
                  <c:v>20.068999999999999</c:v>
                </c:pt>
                <c:pt idx="17">
                  <c:v>16.667000000000002</c:v>
                </c:pt>
                <c:pt idx="18">
                  <c:v>18.446999999999999</c:v>
                </c:pt>
              </c:numCache>
            </c:numRef>
          </c:val>
          <c:smooth val="0"/>
          <c:extLst>
            <c:ext xmlns:c16="http://schemas.microsoft.com/office/drawing/2014/chart" uri="{C3380CC4-5D6E-409C-BE32-E72D297353CC}">
              <c16:uniqueId val="{00000001-A92C-4A6F-85BD-9775EE924975}"/>
            </c:ext>
          </c:extLst>
        </c:ser>
        <c:dLbls>
          <c:showLegendKey val="0"/>
          <c:showVal val="0"/>
          <c:showCatName val="0"/>
          <c:showSerName val="0"/>
          <c:showPercent val="0"/>
          <c:showBubbleSize val="0"/>
        </c:dLbls>
        <c:marker val="1"/>
        <c:smooth val="0"/>
        <c:axId val="621047824"/>
        <c:axId val="621040280"/>
      </c:lineChart>
      <c:catAx>
        <c:axId val="6210478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crossAx val="621040280"/>
        <c:crosses val="autoZero"/>
        <c:auto val="1"/>
        <c:lblAlgn val="ctr"/>
        <c:lblOffset val="100"/>
        <c:noMultiLvlLbl val="0"/>
      </c:catAx>
      <c:valAx>
        <c:axId val="621040280"/>
        <c:scaling>
          <c:orientation val="minMax"/>
        </c:scaling>
        <c:delete val="0"/>
        <c:axPos val="l"/>
        <c:majorGridlines>
          <c:spPr>
            <a:ln w="6350" cap="flat" cmpd="sng" algn="ctr">
              <a:solidFill>
                <a:schemeClr val="bg1">
                  <a:lumMod val="85000"/>
                  <a:alpha val="20000"/>
                </a:schemeClr>
              </a:solidFill>
              <a:round/>
            </a:ln>
            <a:effectLst/>
          </c:spPr>
        </c:majorGridlines>
        <c:title>
          <c:tx>
            <c:rich>
              <a:bodyPr rot="0" spcFirstLastPara="1" vertOverflow="ellipsis"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fr-FR"/>
                  <a:t>Class size</a:t>
                </a:r>
              </a:p>
            </c:rich>
          </c:tx>
          <c:layout>
            <c:manualLayout>
              <c:xMode val="edge"/>
              <c:yMode val="edge"/>
              <c:x val="5.2557065217391292E-2"/>
              <c:y val="4.0531250000000003E-3"/>
            </c:manualLayout>
          </c:layout>
          <c:overlay val="0"/>
          <c:spPr>
            <a:noFill/>
            <a:ln>
              <a:noFill/>
            </a:ln>
            <a:effectLst/>
          </c:spPr>
          <c:txPr>
            <a:bodyPr rot="0" spcFirstLastPara="1" vertOverflow="ellipsis"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crossAx val="621047824"/>
        <c:crosses val="autoZero"/>
        <c:crossBetween val="between"/>
      </c:valAx>
      <c:spPr>
        <a:noFill/>
        <a:ln>
          <a:noFill/>
        </a:ln>
        <a:effectLst/>
      </c:spPr>
    </c:plotArea>
    <c:legend>
      <c:legendPos val="b"/>
      <c:layout>
        <c:manualLayout>
          <c:xMode val="edge"/>
          <c:yMode val="edge"/>
          <c:x val="0.42561382850241547"/>
          <c:y val="0.92558541666666672"/>
          <c:w val="0.14877234299516909"/>
          <c:h val="7.441458333333334E-2"/>
        </c:manualLayout>
      </c:layout>
      <c:overlay val="0"/>
      <c:spPr>
        <a:noFill/>
        <a:ln>
          <a:noFill/>
        </a:ln>
        <a:effectLst/>
      </c:spPr>
      <c:txPr>
        <a:bodyPr rot="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700">
          <a:solidFill>
            <a:sysClr val="windowText" lastClr="000000"/>
          </a:solidFill>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4911920980273449E-2"/>
          <c:y val="3.6666666666666667E-2"/>
          <c:w val="0.90012222781287021"/>
          <c:h val="0.85684068241469802"/>
        </c:manualLayout>
      </c:layout>
      <c:barChart>
        <c:barDir val="bar"/>
        <c:grouping val="clustered"/>
        <c:varyColors val="0"/>
        <c:ser>
          <c:idx val="0"/>
          <c:order val="0"/>
          <c:tx>
            <c:strRef>
              <c:f>'1.3'!$D$4</c:f>
              <c:strCache>
                <c:ptCount val="1"/>
                <c:pt idx="0">
                  <c:v>ISCED 1</c:v>
                </c:pt>
              </c:strCache>
            </c:strRef>
          </c:tx>
          <c:spPr>
            <a:solidFill>
              <a:schemeClr val="accent1">
                <a:lumMod val="40000"/>
                <a:lumOff val="60000"/>
              </a:schemeClr>
            </a:solidFill>
            <a:ln w="6350">
              <a:solidFill>
                <a:schemeClr val="bg1"/>
              </a:solidFill>
            </a:ln>
          </c:spPr>
          <c:invertIfNegative val="0"/>
          <c:cat>
            <c:strRef>
              <c:f>'1.3'!$B$5:$B$25</c:f>
              <c:strCache>
                <c:ptCount val="21"/>
                <c:pt idx="0">
                  <c:v>LU</c:v>
                </c:pt>
                <c:pt idx="1">
                  <c:v>SE</c:v>
                </c:pt>
                <c:pt idx="2">
                  <c:v>FI</c:v>
                </c:pt>
                <c:pt idx="3">
                  <c:v>DE</c:v>
                </c:pt>
                <c:pt idx="4">
                  <c:v>DK</c:v>
                </c:pt>
                <c:pt idx="5">
                  <c:v>AT</c:v>
                </c:pt>
                <c:pt idx="6">
                  <c:v>IT</c:v>
                </c:pt>
                <c:pt idx="7">
                  <c:v>EU-22</c:v>
                </c:pt>
                <c:pt idx="8">
                  <c:v>BE</c:v>
                </c:pt>
                <c:pt idx="9">
                  <c:v>FR</c:v>
                </c:pt>
                <c:pt idx="10">
                  <c:v>SI</c:v>
                </c:pt>
                <c:pt idx="11">
                  <c:v>LT</c:v>
                </c:pt>
                <c:pt idx="12">
                  <c:v>PT</c:v>
                </c:pt>
                <c:pt idx="13">
                  <c:v>PL</c:v>
                </c:pt>
                <c:pt idx="14">
                  <c:v>NL</c:v>
                </c:pt>
                <c:pt idx="15">
                  <c:v>ES</c:v>
                </c:pt>
                <c:pt idx="16">
                  <c:v>HU</c:v>
                </c:pt>
                <c:pt idx="17">
                  <c:v>CZ</c:v>
                </c:pt>
                <c:pt idx="18">
                  <c:v>LV</c:v>
                </c:pt>
                <c:pt idx="19">
                  <c:v>SK</c:v>
                </c:pt>
                <c:pt idx="20">
                  <c:v>EL</c:v>
                </c:pt>
              </c:strCache>
            </c:strRef>
          </c:cat>
          <c:val>
            <c:numRef>
              <c:f>'1.3'!$D$5:$D$25</c:f>
              <c:numCache>
                <c:formatCode>_-* #\ ##0\ _€_-;\-* #\ ##0\ _€_-;_-* "-"??\ _€_-;_-@_-</c:formatCode>
                <c:ptCount val="21"/>
                <c:pt idx="0">
                  <c:v>22203.32</c:v>
                </c:pt>
                <c:pt idx="1">
                  <c:v>13233.52</c:v>
                </c:pt>
                <c:pt idx="2">
                  <c:v>10575.51</c:v>
                </c:pt>
                <c:pt idx="3">
                  <c:v>10621.85</c:v>
                </c:pt>
                <c:pt idx="4">
                  <c:v>12273.18</c:v>
                </c:pt>
                <c:pt idx="5">
                  <c:v>13298.9</c:v>
                </c:pt>
                <c:pt idx="6">
                  <c:v>10569.57</c:v>
                </c:pt>
                <c:pt idx="7">
                  <c:v>10141.153045454546</c:v>
                </c:pt>
                <c:pt idx="8">
                  <c:v>11719.9</c:v>
                </c:pt>
                <c:pt idx="9">
                  <c:v>9311.5210000000006</c:v>
                </c:pt>
                <c:pt idx="10">
                  <c:v>9562.1129999999994</c:v>
                </c:pt>
                <c:pt idx="11">
                  <c:v>7095.3860000000004</c:v>
                </c:pt>
                <c:pt idx="12">
                  <c:v>8991.8320000000003</c:v>
                </c:pt>
                <c:pt idx="13">
                  <c:v>8948.6650000000009</c:v>
                </c:pt>
                <c:pt idx="14">
                  <c:v>10149.94</c:v>
                </c:pt>
                <c:pt idx="15">
                  <c:v>8580.3289999999997</c:v>
                </c:pt>
                <c:pt idx="16">
                  <c:v>8262.1910000000007</c:v>
                </c:pt>
                <c:pt idx="17">
                  <c:v>7520.2780000000002</c:v>
                </c:pt>
                <c:pt idx="18">
                  <c:v>6865.0370000000003</c:v>
                </c:pt>
                <c:pt idx="19">
                  <c:v>7972.15</c:v>
                </c:pt>
                <c:pt idx="20">
                  <c:v>7279.2610000000004</c:v>
                </c:pt>
              </c:numCache>
            </c:numRef>
          </c:val>
          <c:extLst>
            <c:ext xmlns:c16="http://schemas.microsoft.com/office/drawing/2014/chart" uri="{C3380CC4-5D6E-409C-BE32-E72D297353CC}">
              <c16:uniqueId val="{00000000-CE19-4BF9-90FA-AA0A8EC9719E}"/>
            </c:ext>
          </c:extLst>
        </c:ser>
        <c:ser>
          <c:idx val="1"/>
          <c:order val="1"/>
          <c:tx>
            <c:strRef>
              <c:f>'1.3'!$C$4</c:f>
              <c:strCache>
                <c:ptCount val="1"/>
                <c:pt idx="0">
                  <c:v>ISCED 02</c:v>
                </c:pt>
              </c:strCache>
            </c:strRef>
          </c:tx>
          <c:spPr>
            <a:solidFill>
              <a:schemeClr val="accent1"/>
            </a:solidFill>
            <a:ln w="6350">
              <a:solidFill>
                <a:schemeClr val="bg1"/>
              </a:solidFill>
            </a:ln>
          </c:spPr>
          <c:invertIfNegative val="0"/>
          <c:cat>
            <c:strRef>
              <c:f>'1.3'!$B$5:$B$25</c:f>
              <c:strCache>
                <c:ptCount val="21"/>
                <c:pt idx="0">
                  <c:v>LU</c:v>
                </c:pt>
                <c:pt idx="1">
                  <c:v>SE</c:v>
                </c:pt>
                <c:pt idx="2">
                  <c:v>FI</c:v>
                </c:pt>
                <c:pt idx="3">
                  <c:v>DE</c:v>
                </c:pt>
                <c:pt idx="4">
                  <c:v>DK</c:v>
                </c:pt>
                <c:pt idx="5">
                  <c:v>AT</c:v>
                </c:pt>
                <c:pt idx="6">
                  <c:v>IT</c:v>
                </c:pt>
                <c:pt idx="7">
                  <c:v>EU-22</c:v>
                </c:pt>
                <c:pt idx="8">
                  <c:v>BE</c:v>
                </c:pt>
                <c:pt idx="9">
                  <c:v>FR</c:v>
                </c:pt>
                <c:pt idx="10">
                  <c:v>SI</c:v>
                </c:pt>
                <c:pt idx="11">
                  <c:v>LT</c:v>
                </c:pt>
                <c:pt idx="12">
                  <c:v>PT</c:v>
                </c:pt>
                <c:pt idx="13">
                  <c:v>PL</c:v>
                </c:pt>
                <c:pt idx="14">
                  <c:v>NL</c:v>
                </c:pt>
                <c:pt idx="15">
                  <c:v>ES</c:v>
                </c:pt>
                <c:pt idx="16">
                  <c:v>HU</c:v>
                </c:pt>
                <c:pt idx="17">
                  <c:v>CZ</c:v>
                </c:pt>
                <c:pt idx="18">
                  <c:v>LV</c:v>
                </c:pt>
                <c:pt idx="19">
                  <c:v>SK</c:v>
                </c:pt>
                <c:pt idx="20">
                  <c:v>EL</c:v>
                </c:pt>
              </c:strCache>
            </c:strRef>
          </c:cat>
          <c:val>
            <c:numRef>
              <c:f>'1.3'!$C$5:$C$25</c:f>
              <c:numCache>
                <c:formatCode>_-* #\ ##0\ _€_-;\-* #\ ##0\ _€_-;_-* "-"??\ _€_-;_-@_-</c:formatCode>
                <c:ptCount val="21"/>
                <c:pt idx="0">
                  <c:v>21938.25</c:v>
                </c:pt>
                <c:pt idx="1">
                  <c:v>14149.75</c:v>
                </c:pt>
                <c:pt idx="2">
                  <c:v>12717.88</c:v>
                </c:pt>
                <c:pt idx="3">
                  <c:v>11999.67</c:v>
                </c:pt>
                <c:pt idx="4">
                  <c:v>11431.36</c:v>
                </c:pt>
                <c:pt idx="5">
                  <c:v>11142.79</c:v>
                </c:pt>
                <c:pt idx="6">
                  <c:v>10457.57</c:v>
                </c:pt>
                <c:pt idx="7">
                  <c:v>9840.8523000000023</c:v>
                </c:pt>
                <c:pt idx="8">
                  <c:v>9727.9580000000005</c:v>
                </c:pt>
                <c:pt idx="9">
                  <c:v>9554.6880000000001</c:v>
                </c:pt>
                <c:pt idx="10">
                  <c:v>9249.402</c:v>
                </c:pt>
                <c:pt idx="11">
                  <c:v>8338.6270000000004</c:v>
                </c:pt>
                <c:pt idx="12">
                  <c:v>8147.375</c:v>
                </c:pt>
                <c:pt idx="13">
                  <c:v>8003.067</c:v>
                </c:pt>
                <c:pt idx="14">
                  <c:v>7985.4960000000001</c:v>
                </c:pt>
                <c:pt idx="15">
                  <c:v>7827.3819999999996</c:v>
                </c:pt>
                <c:pt idx="16">
                  <c:v>7817.9930000000004</c:v>
                </c:pt>
                <c:pt idx="17">
                  <c:v>6817.86</c:v>
                </c:pt>
                <c:pt idx="18">
                  <c:v>6637.0150000000003</c:v>
                </c:pt>
                <c:pt idx="19">
                  <c:v>6623.21</c:v>
                </c:pt>
                <c:pt idx="20">
                  <c:v>6249.7030000000004</c:v>
                </c:pt>
              </c:numCache>
            </c:numRef>
          </c:val>
          <c:extLst>
            <c:ext xmlns:c16="http://schemas.microsoft.com/office/drawing/2014/chart" uri="{C3380CC4-5D6E-409C-BE32-E72D297353CC}">
              <c16:uniqueId val="{00000001-CE19-4BF9-90FA-AA0A8EC9719E}"/>
            </c:ext>
          </c:extLst>
        </c:ser>
        <c:dLbls>
          <c:showLegendKey val="0"/>
          <c:showVal val="0"/>
          <c:showCatName val="0"/>
          <c:showSerName val="0"/>
          <c:showPercent val="0"/>
          <c:showBubbleSize val="0"/>
        </c:dLbls>
        <c:gapWidth val="75"/>
        <c:axId val="126232064"/>
        <c:axId val="126233600"/>
      </c:barChart>
      <c:catAx>
        <c:axId val="126232064"/>
        <c:scaling>
          <c:orientation val="minMax"/>
        </c:scaling>
        <c:delete val="0"/>
        <c:axPos val="l"/>
        <c:numFmt formatCode="General" sourceLinked="0"/>
        <c:majorTickMark val="out"/>
        <c:minorTickMark val="none"/>
        <c:tickLblPos val="nextTo"/>
        <c:txPr>
          <a:bodyPr/>
          <a:lstStyle/>
          <a:p>
            <a:pPr>
              <a:defRPr b="1"/>
            </a:pPr>
            <a:endParaRPr lang="fr-FR"/>
          </a:p>
        </c:txPr>
        <c:crossAx val="126233600"/>
        <c:crosses val="autoZero"/>
        <c:auto val="1"/>
        <c:lblAlgn val="ctr"/>
        <c:lblOffset val="100"/>
        <c:noMultiLvlLbl val="0"/>
      </c:catAx>
      <c:valAx>
        <c:axId val="126233600"/>
        <c:scaling>
          <c:orientation val="minMax"/>
          <c:max val="25000"/>
        </c:scaling>
        <c:delete val="0"/>
        <c:axPos val="b"/>
        <c:majorGridlines>
          <c:spPr>
            <a:ln w="6350">
              <a:solidFill>
                <a:schemeClr val="bg1">
                  <a:lumMod val="85000"/>
                  <a:alpha val="20000"/>
                </a:schemeClr>
              </a:solidFill>
            </a:ln>
          </c:spPr>
        </c:majorGridlines>
        <c:title>
          <c:tx>
            <c:rich>
              <a:bodyPr/>
              <a:lstStyle/>
              <a:p>
                <a:pPr>
                  <a:defRPr/>
                </a:pPr>
                <a:r>
                  <a:rPr lang="fr-FR"/>
                  <a:t>$US PPP</a:t>
                </a:r>
              </a:p>
            </c:rich>
          </c:tx>
          <c:layout>
            <c:manualLayout>
              <c:xMode val="edge"/>
              <c:yMode val="edge"/>
              <c:x val="0.856315689461286"/>
              <c:y val="0.94180183727034128"/>
            </c:manualLayout>
          </c:layout>
          <c:overlay val="0"/>
        </c:title>
        <c:numFmt formatCode="_-* #\ ##0\ _€_-;\-* #\ ##0\ _€_-;_-* &quot;-&quot;??\ _€_-;_-@_-" sourceLinked="1"/>
        <c:majorTickMark val="out"/>
        <c:minorTickMark val="none"/>
        <c:tickLblPos val="nextTo"/>
        <c:crossAx val="126232064"/>
        <c:crosses val="autoZero"/>
        <c:crossBetween val="between"/>
        <c:majorUnit val="5000"/>
      </c:valAx>
    </c:plotArea>
    <c:legend>
      <c:legendPos val="b"/>
      <c:layout>
        <c:manualLayout>
          <c:xMode val="edge"/>
          <c:yMode val="edge"/>
          <c:x val="0.42287308475144597"/>
          <c:y val="0.95180183727034118"/>
          <c:w val="0.15425364254106794"/>
          <c:h val="4.8198162729658794E-2"/>
        </c:manualLayout>
      </c:layout>
      <c:overlay val="0"/>
    </c:legend>
    <c:plotVisOnly val="1"/>
    <c:dispBlanksAs val="gap"/>
    <c:showDLblsOverMax val="0"/>
  </c:chart>
  <c:spPr>
    <a:ln>
      <a:solidFill>
        <a:schemeClr val="bg1">
          <a:lumMod val="85000"/>
        </a:schemeClr>
      </a:solidFill>
    </a:ln>
  </c:spPr>
  <c:txPr>
    <a:bodyPr/>
    <a:lstStyle/>
    <a:p>
      <a:pPr>
        <a:defRPr sz="700">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729896268941035E-2"/>
          <c:y val="3.6666666666666667E-2"/>
          <c:w val="0.89773518610373326"/>
          <c:h val="0.86350734908136473"/>
        </c:manualLayout>
      </c:layout>
      <c:barChart>
        <c:barDir val="bar"/>
        <c:grouping val="clustered"/>
        <c:varyColors val="0"/>
        <c:ser>
          <c:idx val="0"/>
          <c:order val="0"/>
          <c:tx>
            <c:strRef>
              <c:f>'1.3'!$H$4</c:f>
              <c:strCache>
                <c:ptCount val="1"/>
                <c:pt idx="0">
                  <c:v>ISCED 3</c:v>
                </c:pt>
              </c:strCache>
            </c:strRef>
          </c:tx>
          <c:spPr>
            <a:solidFill>
              <a:schemeClr val="accent1">
                <a:lumMod val="40000"/>
                <a:lumOff val="60000"/>
              </a:schemeClr>
            </a:solidFill>
            <a:ln w="6350">
              <a:solidFill>
                <a:schemeClr val="bg1"/>
              </a:solidFill>
            </a:ln>
          </c:spPr>
          <c:invertIfNegative val="0"/>
          <c:cat>
            <c:strRef>
              <c:f>'1.3'!$F$5:$F$25</c:f>
              <c:strCache>
                <c:ptCount val="21"/>
                <c:pt idx="0">
                  <c:v>LU</c:v>
                </c:pt>
                <c:pt idx="1">
                  <c:v>FI</c:v>
                </c:pt>
                <c:pt idx="2">
                  <c:v>AT</c:v>
                </c:pt>
                <c:pt idx="3">
                  <c:v>BE</c:v>
                </c:pt>
                <c:pt idx="4">
                  <c:v>DK</c:v>
                </c:pt>
                <c:pt idx="5">
                  <c:v>NL</c:v>
                </c:pt>
                <c:pt idx="6">
                  <c:v>SE</c:v>
                </c:pt>
                <c:pt idx="7">
                  <c:v>DE</c:v>
                </c:pt>
                <c:pt idx="8">
                  <c:v>CZ</c:v>
                </c:pt>
                <c:pt idx="9">
                  <c:v>SI</c:v>
                </c:pt>
                <c:pt idx="10">
                  <c:v>EU-22</c:v>
                </c:pt>
                <c:pt idx="11">
                  <c:v>FR</c:v>
                </c:pt>
                <c:pt idx="12">
                  <c:v>PT</c:v>
                </c:pt>
                <c:pt idx="13">
                  <c:v>IT</c:v>
                </c:pt>
                <c:pt idx="14">
                  <c:v>ES</c:v>
                </c:pt>
                <c:pt idx="15">
                  <c:v>PL</c:v>
                </c:pt>
                <c:pt idx="16">
                  <c:v>HU</c:v>
                </c:pt>
                <c:pt idx="17">
                  <c:v>EL</c:v>
                </c:pt>
                <c:pt idx="18">
                  <c:v>SK</c:v>
                </c:pt>
                <c:pt idx="19">
                  <c:v>LT</c:v>
                </c:pt>
                <c:pt idx="20">
                  <c:v>LV</c:v>
                </c:pt>
              </c:strCache>
            </c:strRef>
          </c:cat>
          <c:val>
            <c:numRef>
              <c:f>'1.3'!$H$5:$H$25</c:f>
              <c:numCache>
                <c:formatCode>_-* #\ ##0\ _€_-;\-* #\ ##0\ _€_-;_-* "-"??\ _€_-;_-@_-</c:formatCode>
                <c:ptCount val="21"/>
                <c:pt idx="0">
                  <c:v>24380.79</c:v>
                </c:pt>
                <c:pt idx="1">
                  <c:v>9291.7170000000006</c:v>
                </c:pt>
                <c:pt idx="2">
                  <c:v>17248.25</c:v>
                </c:pt>
                <c:pt idx="3">
                  <c:v>15007.21</c:v>
                </c:pt>
                <c:pt idx="4">
                  <c:v>10584.33</c:v>
                </c:pt>
                <c:pt idx="5">
                  <c:v>15371.63</c:v>
                </c:pt>
                <c:pt idx="6">
                  <c:v>13437.07</c:v>
                </c:pt>
                <c:pt idx="7">
                  <c:v>16623.89</c:v>
                </c:pt>
                <c:pt idx="8">
                  <c:v>11809.89</c:v>
                </c:pt>
                <c:pt idx="9">
                  <c:v>8852.5769999999993</c:v>
                </c:pt>
                <c:pt idx="10">
                  <c:v>11646.266727272727</c:v>
                </c:pt>
                <c:pt idx="11">
                  <c:v>15724.83</c:v>
                </c:pt>
                <c:pt idx="12">
                  <c:v>10990.83</c:v>
                </c:pt>
                <c:pt idx="13">
                  <c:v>10518.51</c:v>
                </c:pt>
                <c:pt idx="14">
                  <c:v>11334.19</c:v>
                </c:pt>
                <c:pt idx="15">
                  <c:v>8519.4050000000007</c:v>
                </c:pt>
                <c:pt idx="16">
                  <c:v>8373.018</c:v>
                </c:pt>
                <c:pt idx="17">
                  <c:v>6295.8950000000004</c:v>
                </c:pt>
                <c:pt idx="18">
                  <c:v>8003.1660000000002</c:v>
                </c:pt>
                <c:pt idx="19">
                  <c:v>7621.634</c:v>
                </c:pt>
                <c:pt idx="20">
                  <c:v>8769.723</c:v>
                </c:pt>
              </c:numCache>
            </c:numRef>
          </c:val>
          <c:extLst>
            <c:ext xmlns:c16="http://schemas.microsoft.com/office/drawing/2014/chart" uri="{C3380CC4-5D6E-409C-BE32-E72D297353CC}">
              <c16:uniqueId val="{00000000-8EF7-4CBA-86EB-C980765A7FB8}"/>
            </c:ext>
          </c:extLst>
        </c:ser>
        <c:ser>
          <c:idx val="1"/>
          <c:order val="1"/>
          <c:tx>
            <c:strRef>
              <c:f>'1.3'!$G$4</c:f>
              <c:strCache>
                <c:ptCount val="1"/>
                <c:pt idx="0">
                  <c:v>ISCED 2</c:v>
                </c:pt>
              </c:strCache>
            </c:strRef>
          </c:tx>
          <c:spPr>
            <a:solidFill>
              <a:schemeClr val="accent1"/>
            </a:solidFill>
            <a:ln w="6350">
              <a:solidFill>
                <a:schemeClr val="bg1"/>
              </a:solidFill>
            </a:ln>
          </c:spPr>
          <c:invertIfNegative val="0"/>
          <c:cat>
            <c:strRef>
              <c:f>'1.3'!$F$5:$F$25</c:f>
              <c:strCache>
                <c:ptCount val="21"/>
                <c:pt idx="0">
                  <c:v>LU</c:v>
                </c:pt>
                <c:pt idx="1">
                  <c:v>FI</c:v>
                </c:pt>
                <c:pt idx="2">
                  <c:v>AT</c:v>
                </c:pt>
                <c:pt idx="3">
                  <c:v>BE</c:v>
                </c:pt>
                <c:pt idx="4">
                  <c:v>DK</c:v>
                </c:pt>
                <c:pt idx="5">
                  <c:v>NL</c:v>
                </c:pt>
                <c:pt idx="6">
                  <c:v>SE</c:v>
                </c:pt>
                <c:pt idx="7">
                  <c:v>DE</c:v>
                </c:pt>
                <c:pt idx="8">
                  <c:v>CZ</c:v>
                </c:pt>
                <c:pt idx="9">
                  <c:v>SI</c:v>
                </c:pt>
                <c:pt idx="10">
                  <c:v>EU-22</c:v>
                </c:pt>
                <c:pt idx="11">
                  <c:v>FR</c:v>
                </c:pt>
                <c:pt idx="12">
                  <c:v>PT</c:v>
                </c:pt>
                <c:pt idx="13">
                  <c:v>IT</c:v>
                </c:pt>
                <c:pt idx="14">
                  <c:v>ES</c:v>
                </c:pt>
                <c:pt idx="15">
                  <c:v>PL</c:v>
                </c:pt>
                <c:pt idx="16">
                  <c:v>HU</c:v>
                </c:pt>
                <c:pt idx="17">
                  <c:v>EL</c:v>
                </c:pt>
                <c:pt idx="18">
                  <c:v>SK</c:v>
                </c:pt>
                <c:pt idx="19">
                  <c:v>LT</c:v>
                </c:pt>
                <c:pt idx="20">
                  <c:v>LV</c:v>
                </c:pt>
              </c:strCache>
            </c:strRef>
          </c:cat>
          <c:val>
            <c:numRef>
              <c:f>'1.3'!$G$5:$G$25</c:f>
              <c:numCache>
                <c:formatCode>_-* #\ ##0\ _€_-;\-* #\ ##0\ _€_-;_-* "-"??\ _€_-;_-@_-</c:formatCode>
                <c:ptCount val="21"/>
                <c:pt idx="0">
                  <c:v>25140.93</c:v>
                </c:pt>
                <c:pt idx="1">
                  <c:v>16868.689999999999</c:v>
                </c:pt>
                <c:pt idx="2">
                  <c:v>16593.75</c:v>
                </c:pt>
                <c:pt idx="3">
                  <c:v>15005.33</c:v>
                </c:pt>
                <c:pt idx="4">
                  <c:v>14924.36</c:v>
                </c:pt>
                <c:pt idx="5">
                  <c:v>14437.63</c:v>
                </c:pt>
                <c:pt idx="6">
                  <c:v>13158.04</c:v>
                </c:pt>
                <c:pt idx="7">
                  <c:v>13095.69</c:v>
                </c:pt>
                <c:pt idx="8">
                  <c:v>12855.98</c:v>
                </c:pt>
                <c:pt idx="9">
                  <c:v>12036.89</c:v>
                </c:pt>
                <c:pt idx="10">
                  <c:v>11945.398818181817</c:v>
                </c:pt>
                <c:pt idx="11">
                  <c:v>11825.47</c:v>
                </c:pt>
                <c:pt idx="12">
                  <c:v>11347.05</c:v>
                </c:pt>
                <c:pt idx="13">
                  <c:v>10623.15</c:v>
                </c:pt>
                <c:pt idx="14">
                  <c:v>10092.69</c:v>
                </c:pt>
                <c:pt idx="15">
                  <c:v>8856.0159999999996</c:v>
                </c:pt>
                <c:pt idx="16">
                  <c:v>7293.4639999999999</c:v>
                </c:pt>
                <c:pt idx="17">
                  <c:v>7179.3429999999998</c:v>
                </c:pt>
                <c:pt idx="18">
                  <c:v>7081.6080000000002</c:v>
                </c:pt>
                <c:pt idx="19">
                  <c:v>7078.8159999999998</c:v>
                </c:pt>
                <c:pt idx="20">
                  <c:v>6985.7520000000004</c:v>
                </c:pt>
              </c:numCache>
            </c:numRef>
          </c:val>
          <c:extLst>
            <c:ext xmlns:c16="http://schemas.microsoft.com/office/drawing/2014/chart" uri="{C3380CC4-5D6E-409C-BE32-E72D297353CC}">
              <c16:uniqueId val="{00000001-8EF7-4CBA-86EB-C980765A7FB8}"/>
            </c:ext>
          </c:extLst>
        </c:ser>
        <c:dLbls>
          <c:showLegendKey val="0"/>
          <c:showVal val="0"/>
          <c:showCatName val="0"/>
          <c:showSerName val="0"/>
          <c:showPercent val="0"/>
          <c:showBubbleSize val="0"/>
        </c:dLbls>
        <c:gapWidth val="75"/>
        <c:axId val="126263296"/>
        <c:axId val="126264832"/>
      </c:barChart>
      <c:catAx>
        <c:axId val="126263296"/>
        <c:scaling>
          <c:orientation val="minMax"/>
        </c:scaling>
        <c:delete val="0"/>
        <c:axPos val="l"/>
        <c:numFmt formatCode="General" sourceLinked="0"/>
        <c:majorTickMark val="out"/>
        <c:minorTickMark val="none"/>
        <c:tickLblPos val="nextTo"/>
        <c:txPr>
          <a:bodyPr/>
          <a:lstStyle/>
          <a:p>
            <a:pPr>
              <a:defRPr b="1"/>
            </a:pPr>
            <a:endParaRPr lang="fr-FR"/>
          </a:p>
        </c:txPr>
        <c:crossAx val="126264832"/>
        <c:crosses val="autoZero"/>
        <c:auto val="1"/>
        <c:lblAlgn val="ctr"/>
        <c:lblOffset val="100"/>
        <c:noMultiLvlLbl val="0"/>
      </c:catAx>
      <c:valAx>
        <c:axId val="126264832"/>
        <c:scaling>
          <c:orientation val="minMax"/>
          <c:max val="25000"/>
        </c:scaling>
        <c:delete val="0"/>
        <c:axPos val="b"/>
        <c:majorGridlines>
          <c:spPr>
            <a:ln w="6350">
              <a:solidFill>
                <a:schemeClr val="bg1">
                  <a:lumMod val="85000"/>
                  <a:alpha val="20000"/>
                </a:schemeClr>
              </a:solidFill>
            </a:ln>
          </c:spPr>
        </c:majorGridlines>
        <c:title>
          <c:tx>
            <c:rich>
              <a:bodyPr/>
              <a:lstStyle/>
              <a:p>
                <a:pPr>
                  <a:defRPr/>
                </a:pPr>
                <a:r>
                  <a:rPr lang="fr-FR"/>
                  <a:t>$US PPP</a:t>
                </a:r>
              </a:p>
            </c:rich>
          </c:tx>
          <c:layout>
            <c:manualLayout>
              <c:xMode val="edge"/>
              <c:yMode val="edge"/>
              <c:x val="0.85034808518844374"/>
              <c:y val="0.95180183727034129"/>
            </c:manualLayout>
          </c:layout>
          <c:overlay val="0"/>
        </c:title>
        <c:numFmt formatCode="_-* #\ ##0\ _€_-;\-* #\ ##0\ _€_-;_-* &quot;-&quot;??\ _€_-;_-@_-" sourceLinked="1"/>
        <c:majorTickMark val="out"/>
        <c:minorTickMark val="none"/>
        <c:tickLblPos val="nextTo"/>
        <c:crossAx val="126263296"/>
        <c:crosses val="autoZero"/>
        <c:crossBetween val="between"/>
        <c:majorUnit val="5000"/>
      </c:valAx>
    </c:plotArea>
    <c:legend>
      <c:legendPos val="b"/>
      <c:layout>
        <c:manualLayout>
          <c:xMode val="edge"/>
          <c:yMode val="edge"/>
          <c:x val="0.42557044188277071"/>
          <c:y val="0.94513517060367469"/>
          <c:w val="0.14408484486014472"/>
          <c:h val="4.8198162729658794E-2"/>
        </c:manualLayout>
      </c:layout>
      <c:overlay val="0"/>
    </c:legend>
    <c:plotVisOnly val="1"/>
    <c:dispBlanksAs val="gap"/>
    <c:showDLblsOverMax val="0"/>
  </c:chart>
  <c:spPr>
    <a:ln>
      <a:solidFill>
        <a:schemeClr val="bg1">
          <a:lumMod val="85000"/>
        </a:schemeClr>
      </a:solidFill>
    </a:ln>
  </c:spPr>
  <c:txPr>
    <a:bodyPr/>
    <a:lstStyle/>
    <a:p>
      <a:pPr>
        <a:defRPr sz="700">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600"/>
            </a:pPr>
            <a:r>
              <a:rPr lang="fr-FR" sz="600"/>
              <a:t>Teachers' actual salaries (25-64 y.o.) in US $ PPP (2020-2021)</a:t>
            </a:r>
          </a:p>
        </c:rich>
      </c:tx>
      <c:layout>
        <c:manualLayout>
          <c:xMode val="edge"/>
          <c:yMode val="edge"/>
          <c:x val="0.16817181303805484"/>
          <c:y val="0"/>
        </c:manualLayout>
      </c:layout>
      <c:overlay val="0"/>
    </c:title>
    <c:autoTitleDeleted val="0"/>
    <c:plotArea>
      <c:layout>
        <c:manualLayout>
          <c:layoutTarget val="inner"/>
          <c:xMode val="edge"/>
          <c:yMode val="edge"/>
          <c:x val="0.15133363858363857"/>
          <c:y val="9.2492483744297013E-2"/>
          <c:w val="0.76125702075702073"/>
          <c:h val="0.7045742399494701"/>
        </c:manualLayout>
      </c:layout>
      <c:barChart>
        <c:barDir val="bar"/>
        <c:grouping val="clustered"/>
        <c:varyColors val="0"/>
        <c:ser>
          <c:idx val="1"/>
          <c:order val="0"/>
          <c:tx>
            <c:strRef>
              <c:f>'1.3'!$D$38</c:f>
              <c:strCache>
                <c:ptCount val="1"/>
                <c:pt idx="0">
                  <c:v>ISCED 2</c:v>
                </c:pt>
              </c:strCache>
            </c:strRef>
          </c:tx>
          <c:spPr>
            <a:solidFill>
              <a:schemeClr val="accent1">
                <a:lumMod val="40000"/>
                <a:lumOff val="60000"/>
              </a:schemeClr>
            </a:solidFill>
            <a:ln w="6350">
              <a:solidFill>
                <a:schemeClr val="bg1"/>
              </a:solidFill>
            </a:ln>
          </c:spPr>
          <c:invertIfNegative val="0"/>
          <c:cat>
            <c:strRef>
              <c:f>'1.3'!$B$39:$B$41</c:f>
              <c:strCache>
                <c:ptCount val="3"/>
                <c:pt idx="0">
                  <c:v>IT</c:v>
                </c:pt>
                <c:pt idx="1">
                  <c:v>FR</c:v>
                </c:pt>
                <c:pt idx="2">
                  <c:v>DE</c:v>
                </c:pt>
              </c:strCache>
            </c:strRef>
          </c:cat>
          <c:val>
            <c:numRef>
              <c:f>'1.3'!$D$39:$D$41</c:f>
              <c:numCache>
                <c:formatCode>_-* #\ ##0\ _€_-;\-* #\ ##0\ _€_-;_-* "-"??\ _€_-;_-@_-</c:formatCode>
                <c:ptCount val="3"/>
                <c:pt idx="0">
                  <c:v>42822.440011775834</c:v>
                </c:pt>
                <c:pt idx="1">
                  <c:v>48209.354196509776</c:v>
                </c:pt>
                <c:pt idx="2">
                  <c:v>89721.573392266306</c:v>
                </c:pt>
              </c:numCache>
            </c:numRef>
          </c:val>
          <c:extLst>
            <c:ext xmlns:c16="http://schemas.microsoft.com/office/drawing/2014/chart" uri="{C3380CC4-5D6E-409C-BE32-E72D297353CC}">
              <c16:uniqueId val="{00000000-945C-480F-B7FA-2443E3E36FE8}"/>
            </c:ext>
          </c:extLst>
        </c:ser>
        <c:ser>
          <c:idx val="0"/>
          <c:order val="1"/>
          <c:tx>
            <c:strRef>
              <c:f>'1.3'!$C$38</c:f>
              <c:strCache>
                <c:ptCount val="1"/>
                <c:pt idx="0">
                  <c:v>ISCED 1</c:v>
                </c:pt>
              </c:strCache>
            </c:strRef>
          </c:tx>
          <c:spPr>
            <a:solidFill>
              <a:schemeClr val="accent1"/>
            </a:solidFill>
            <a:ln w="6350">
              <a:solidFill>
                <a:schemeClr val="bg1"/>
              </a:solidFill>
            </a:ln>
          </c:spPr>
          <c:invertIfNegative val="0"/>
          <c:cat>
            <c:strRef>
              <c:f>'1.3'!$B$39:$B$41</c:f>
              <c:strCache>
                <c:ptCount val="3"/>
                <c:pt idx="0">
                  <c:v>IT</c:v>
                </c:pt>
                <c:pt idx="1">
                  <c:v>FR</c:v>
                </c:pt>
                <c:pt idx="2">
                  <c:v>DE</c:v>
                </c:pt>
              </c:strCache>
            </c:strRef>
          </c:cat>
          <c:val>
            <c:numRef>
              <c:f>'1.3'!$C$39:$C$41</c:f>
              <c:numCache>
                <c:formatCode>_-* #\ ##0\ _€_-;\-* #\ ##0\ _€_-;_-* "-"??\ _€_-;_-@_-</c:formatCode>
                <c:ptCount val="3"/>
                <c:pt idx="0">
                  <c:v>40007.993455460091</c:v>
                </c:pt>
                <c:pt idx="1">
                  <c:v>42832.429407942145</c:v>
                </c:pt>
                <c:pt idx="2">
                  <c:v>81428.722513030836</c:v>
                </c:pt>
              </c:numCache>
            </c:numRef>
          </c:val>
          <c:extLst>
            <c:ext xmlns:c16="http://schemas.microsoft.com/office/drawing/2014/chart" uri="{C3380CC4-5D6E-409C-BE32-E72D297353CC}">
              <c16:uniqueId val="{00000001-945C-480F-B7FA-2443E3E36FE8}"/>
            </c:ext>
          </c:extLst>
        </c:ser>
        <c:dLbls>
          <c:showLegendKey val="0"/>
          <c:showVal val="0"/>
          <c:showCatName val="0"/>
          <c:showSerName val="0"/>
          <c:showPercent val="0"/>
          <c:showBubbleSize val="0"/>
        </c:dLbls>
        <c:gapWidth val="150"/>
        <c:axId val="145357824"/>
        <c:axId val="145052416"/>
      </c:barChart>
      <c:catAx>
        <c:axId val="145357824"/>
        <c:scaling>
          <c:orientation val="minMax"/>
        </c:scaling>
        <c:delete val="0"/>
        <c:axPos val="l"/>
        <c:numFmt formatCode="General" sourceLinked="1"/>
        <c:majorTickMark val="out"/>
        <c:minorTickMark val="none"/>
        <c:tickLblPos val="nextTo"/>
        <c:txPr>
          <a:bodyPr/>
          <a:lstStyle/>
          <a:p>
            <a:pPr>
              <a:defRPr b="1"/>
            </a:pPr>
            <a:endParaRPr lang="fr-FR"/>
          </a:p>
        </c:txPr>
        <c:crossAx val="145052416"/>
        <c:crosses val="autoZero"/>
        <c:auto val="1"/>
        <c:lblAlgn val="ctr"/>
        <c:lblOffset val="100"/>
        <c:noMultiLvlLbl val="0"/>
      </c:catAx>
      <c:valAx>
        <c:axId val="145052416"/>
        <c:scaling>
          <c:orientation val="minMax"/>
        </c:scaling>
        <c:delete val="0"/>
        <c:axPos val="b"/>
        <c:majorGridlines>
          <c:spPr>
            <a:ln w="6350">
              <a:solidFill>
                <a:schemeClr val="tx1">
                  <a:lumMod val="50000"/>
                  <a:lumOff val="50000"/>
                  <a:alpha val="20000"/>
                </a:schemeClr>
              </a:solidFill>
            </a:ln>
          </c:spPr>
        </c:majorGridlines>
        <c:title>
          <c:tx>
            <c:rich>
              <a:bodyPr/>
              <a:lstStyle/>
              <a:p>
                <a:pPr>
                  <a:defRPr/>
                </a:pPr>
                <a:r>
                  <a:rPr lang="fr-FR"/>
                  <a:t>$US PPP</a:t>
                </a:r>
              </a:p>
            </c:rich>
          </c:tx>
          <c:layout>
            <c:manualLayout>
              <c:xMode val="edge"/>
              <c:yMode val="edge"/>
              <c:x val="0.81853092183288056"/>
              <c:y val="0.90292460306688394"/>
            </c:manualLayout>
          </c:layout>
          <c:overlay val="0"/>
        </c:title>
        <c:numFmt formatCode="_-* #\ ##0\ _€_-;\-* #\ ##0\ _€_-;_-* &quot;-&quot;??\ _€_-;_-@_-" sourceLinked="1"/>
        <c:majorTickMark val="out"/>
        <c:minorTickMark val="none"/>
        <c:tickLblPos val="nextTo"/>
        <c:crossAx val="145357824"/>
        <c:crosses val="autoZero"/>
        <c:crossBetween val="between"/>
      </c:valAx>
    </c:plotArea>
    <c:legend>
      <c:legendPos val="b"/>
      <c:layout>
        <c:manualLayout>
          <c:xMode val="edge"/>
          <c:yMode val="edge"/>
          <c:x val="0.31695115995115997"/>
          <c:y val="0.89840193909796984"/>
          <c:w val="0.36281105006105008"/>
          <c:h val="9.6355716690953941E-2"/>
        </c:manualLayout>
      </c:layout>
      <c:overlay val="0"/>
    </c:legend>
    <c:plotVisOnly val="1"/>
    <c:dispBlanksAs val="gap"/>
    <c:showDLblsOverMax val="0"/>
  </c:chart>
  <c:spPr>
    <a:ln>
      <a:noFill/>
    </a:ln>
  </c:spPr>
  <c:txPr>
    <a:bodyPr/>
    <a:lstStyle/>
    <a:p>
      <a:pPr>
        <a:defRPr sz="700">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4389780767888983E-2"/>
          <c:y val="4.5387424605385966E-2"/>
          <c:w val="0.95391283408184568"/>
          <c:h val="0.86068243576965553"/>
        </c:manualLayout>
      </c:layout>
      <c:barChart>
        <c:barDir val="col"/>
        <c:grouping val="clustered"/>
        <c:varyColors val="0"/>
        <c:ser>
          <c:idx val="1"/>
          <c:order val="0"/>
          <c:tx>
            <c:strRef>
              <c:f>'1.3'!$C$56</c:f>
              <c:strCache>
                <c:ptCount val="1"/>
                <c:pt idx="0">
                  <c:v>Change in education expenditure</c:v>
                </c:pt>
              </c:strCache>
            </c:strRef>
          </c:tx>
          <c:spPr>
            <a:solidFill>
              <a:schemeClr val="accent1"/>
            </a:solidFill>
            <a:ln w="6350">
              <a:solidFill>
                <a:schemeClr val="bg1"/>
              </a:solidFill>
            </a:ln>
          </c:spPr>
          <c:invertIfNegative val="0"/>
          <c:dLbls>
            <c:spPr>
              <a:noFill/>
              <a:ln>
                <a:noFill/>
              </a:ln>
              <a:effectLst/>
            </c:spPr>
            <c:txPr>
              <a:bodyPr/>
              <a:lstStyle/>
              <a:p>
                <a:pPr>
                  <a:defRPr b="1"/>
                </a:pPr>
                <a:endParaRPr lang="fr-FR"/>
              </a:p>
            </c:txPr>
            <c:showLegendKey val="0"/>
            <c:showVal val="0"/>
            <c:showCatName val="1"/>
            <c:showSerName val="0"/>
            <c:showPercent val="0"/>
            <c:showBubbleSize val="0"/>
            <c:showLeaderLines val="0"/>
            <c:extLst>
              <c:ext xmlns:c15="http://schemas.microsoft.com/office/drawing/2012/chart" uri="{CE6537A1-D6FC-4f65-9D91-7224C49458BB}">
                <c15:layout/>
                <c15:showLeaderLines val="0"/>
              </c:ext>
            </c:extLst>
          </c:dLbls>
          <c:cat>
            <c:strRef>
              <c:f>'1.3'!$B$57:$B$76</c:f>
              <c:strCache>
                <c:ptCount val="20"/>
                <c:pt idx="0">
                  <c:v>LV</c:v>
                </c:pt>
                <c:pt idx="1">
                  <c:v>AT</c:v>
                </c:pt>
                <c:pt idx="2">
                  <c:v>FI</c:v>
                </c:pt>
                <c:pt idx="3">
                  <c:v>EL</c:v>
                </c:pt>
                <c:pt idx="4">
                  <c:v>NL</c:v>
                </c:pt>
                <c:pt idx="5">
                  <c:v>BE</c:v>
                </c:pt>
                <c:pt idx="6">
                  <c:v>IT</c:v>
                </c:pt>
                <c:pt idx="7">
                  <c:v>FR</c:v>
                </c:pt>
                <c:pt idx="8">
                  <c:v>HU</c:v>
                </c:pt>
                <c:pt idx="9">
                  <c:v>DE</c:v>
                </c:pt>
                <c:pt idx="10">
                  <c:v>ES</c:v>
                </c:pt>
                <c:pt idx="11">
                  <c:v>EU-22</c:v>
                </c:pt>
                <c:pt idx="12">
                  <c:v>SI</c:v>
                </c:pt>
                <c:pt idx="13">
                  <c:v>LT</c:v>
                </c:pt>
                <c:pt idx="14">
                  <c:v>LU</c:v>
                </c:pt>
                <c:pt idx="15">
                  <c:v>PL</c:v>
                </c:pt>
                <c:pt idx="16">
                  <c:v>IE</c:v>
                </c:pt>
                <c:pt idx="17">
                  <c:v>SE</c:v>
                </c:pt>
                <c:pt idx="18">
                  <c:v>SK</c:v>
                </c:pt>
                <c:pt idx="19">
                  <c:v>EE</c:v>
                </c:pt>
              </c:strCache>
            </c:strRef>
          </c:cat>
          <c:val>
            <c:numRef>
              <c:f>'1.3'!$C$57:$C$76</c:f>
              <c:numCache>
                <c:formatCode>0</c:formatCode>
                <c:ptCount val="20"/>
                <c:pt idx="0">
                  <c:v>94.901700000000005</c:v>
                </c:pt>
                <c:pt idx="1">
                  <c:v>101.87520000000001</c:v>
                </c:pt>
                <c:pt idx="2">
                  <c:v>102.0705</c:v>
                </c:pt>
                <c:pt idx="3">
                  <c:v>102.1711</c:v>
                </c:pt>
                <c:pt idx="4">
                  <c:v>103.17059999999999</c:v>
                </c:pt>
                <c:pt idx="5">
                  <c:v>103.2474</c:v>
                </c:pt>
                <c:pt idx="6">
                  <c:v>103.9465</c:v>
                </c:pt>
                <c:pt idx="7">
                  <c:v>105.7812</c:v>
                </c:pt>
                <c:pt idx="8">
                  <c:v>108.8455</c:v>
                </c:pt>
                <c:pt idx="9">
                  <c:v>110.0133</c:v>
                </c:pt>
                <c:pt idx="10">
                  <c:v>110.24550000000001</c:v>
                </c:pt>
                <c:pt idx="11">
                  <c:v>111.19042857142855</c:v>
                </c:pt>
                <c:pt idx="12">
                  <c:v>111.965</c:v>
                </c:pt>
                <c:pt idx="13">
                  <c:v>113.1506</c:v>
                </c:pt>
                <c:pt idx="14">
                  <c:v>113.239</c:v>
                </c:pt>
                <c:pt idx="15">
                  <c:v>113.5834</c:v>
                </c:pt>
                <c:pt idx="16">
                  <c:v>116.12869999999999</c:v>
                </c:pt>
                <c:pt idx="17">
                  <c:v>119.2136</c:v>
                </c:pt>
                <c:pt idx="18">
                  <c:v>120.75839999999999</c:v>
                </c:pt>
                <c:pt idx="19">
                  <c:v>133.17750000000001</c:v>
                </c:pt>
              </c:numCache>
            </c:numRef>
          </c:val>
          <c:extLst>
            <c:ext xmlns:c16="http://schemas.microsoft.com/office/drawing/2014/chart" uri="{C3380CC4-5D6E-409C-BE32-E72D297353CC}">
              <c16:uniqueId val="{00000000-E3C2-475D-B55A-0C7B12035B2F}"/>
            </c:ext>
          </c:extLst>
        </c:ser>
        <c:ser>
          <c:idx val="3"/>
          <c:order val="1"/>
          <c:tx>
            <c:strRef>
              <c:f>'1.3'!$D$56</c:f>
              <c:strCache>
                <c:ptCount val="1"/>
                <c:pt idx="0">
                  <c:v>Change in GDP</c:v>
                </c:pt>
              </c:strCache>
            </c:strRef>
          </c:tx>
          <c:spPr>
            <a:solidFill>
              <a:schemeClr val="accent4">
                <a:lumMod val="60000"/>
                <a:lumOff val="40000"/>
              </a:schemeClr>
            </a:solidFill>
            <a:ln w="6350">
              <a:solidFill>
                <a:schemeClr val="bg1"/>
              </a:solidFill>
            </a:ln>
          </c:spPr>
          <c:invertIfNegative val="0"/>
          <c:cat>
            <c:strRef>
              <c:f>'1.3'!$B$57:$B$76</c:f>
              <c:strCache>
                <c:ptCount val="20"/>
                <c:pt idx="0">
                  <c:v>LV</c:v>
                </c:pt>
                <c:pt idx="1">
                  <c:v>AT</c:v>
                </c:pt>
                <c:pt idx="2">
                  <c:v>FI</c:v>
                </c:pt>
                <c:pt idx="3">
                  <c:v>EL</c:v>
                </c:pt>
                <c:pt idx="4">
                  <c:v>NL</c:v>
                </c:pt>
                <c:pt idx="5">
                  <c:v>BE</c:v>
                </c:pt>
                <c:pt idx="6">
                  <c:v>IT</c:v>
                </c:pt>
                <c:pt idx="7">
                  <c:v>FR</c:v>
                </c:pt>
                <c:pt idx="8">
                  <c:v>HU</c:v>
                </c:pt>
                <c:pt idx="9">
                  <c:v>DE</c:v>
                </c:pt>
                <c:pt idx="10">
                  <c:v>ES</c:v>
                </c:pt>
                <c:pt idx="11">
                  <c:v>EU-22</c:v>
                </c:pt>
                <c:pt idx="12">
                  <c:v>SI</c:v>
                </c:pt>
                <c:pt idx="13">
                  <c:v>LT</c:v>
                </c:pt>
                <c:pt idx="14">
                  <c:v>LU</c:v>
                </c:pt>
                <c:pt idx="15">
                  <c:v>PL</c:v>
                </c:pt>
                <c:pt idx="16">
                  <c:v>IE</c:v>
                </c:pt>
                <c:pt idx="17">
                  <c:v>SE</c:v>
                </c:pt>
                <c:pt idx="18">
                  <c:v>SK</c:v>
                </c:pt>
                <c:pt idx="19">
                  <c:v>EE</c:v>
                </c:pt>
              </c:strCache>
            </c:strRef>
          </c:cat>
          <c:val>
            <c:numRef>
              <c:f>'1.3'!$D$57:$D$76</c:f>
              <c:numCache>
                <c:formatCode>0</c:formatCode>
                <c:ptCount val="20"/>
                <c:pt idx="0">
                  <c:v>112.7106</c:v>
                </c:pt>
                <c:pt idx="1">
                  <c:v>108.4961</c:v>
                </c:pt>
                <c:pt idx="2">
                  <c:v>108.6151</c:v>
                </c:pt>
                <c:pt idx="3">
                  <c:v>104.12269999999999</c:v>
                </c:pt>
                <c:pt idx="4">
                  <c:v>109.75448204261227</c:v>
                </c:pt>
                <c:pt idx="5">
                  <c:v>107.0312</c:v>
                </c:pt>
                <c:pt idx="6">
                  <c:v>104.4562462944713</c:v>
                </c:pt>
                <c:pt idx="7">
                  <c:v>107.2821</c:v>
                </c:pt>
                <c:pt idx="8">
                  <c:v>117.3775</c:v>
                </c:pt>
                <c:pt idx="9">
                  <c:v>107.2299997118771</c:v>
                </c:pt>
                <c:pt idx="10">
                  <c:v>110.7863</c:v>
                </c:pt>
                <c:pt idx="11">
                  <c:v>112.04348168730706</c:v>
                </c:pt>
                <c:pt idx="12">
                  <c:v>116.6157</c:v>
                </c:pt>
                <c:pt idx="13">
                  <c:v>116.2636</c:v>
                </c:pt>
                <c:pt idx="14">
                  <c:v>112.05551907916382</c:v>
                </c:pt>
                <c:pt idx="15">
                  <c:v>119.31789999999999</c:v>
                </c:pt>
                <c:pt idx="16">
                  <c:v>127.1628</c:v>
                </c:pt>
                <c:pt idx="17">
                  <c:v>108.8531</c:v>
                </c:pt>
                <c:pt idx="18">
                  <c:v>111.791</c:v>
                </c:pt>
                <c:pt idx="19">
                  <c:v>118.2968</c:v>
                </c:pt>
              </c:numCache>
            </c:numRef>
          </c:val>
          <c:extLst>
            <c:ext xmlns:c16="http://schemas.microsoft.com/office/drawing/2014/chart" uri="{C3380CC4-5D6E-409C-BE32-E72D297353CC}">
              <c16:uniqueId val="{00000001-E3C2-475D-B55A-0C7B12035B2F}"/>
            </c:ext>
          </c:extLst>
        </c:ser>
        <c:dLbls>
          <c:showLegendKey val="0"/>
          <c:showVal val="0"/>
          <c:showCatName val="0"/>
          <c:showSerName val="0"/>
          <c:showPercent val="0"/>
          <c:showBubbleSize val="0"/>
        </c:dLbls>
        <c:gapWidth val="150"/>
        <c:axId val="145188352"/>
        <c:axId val="145189888"/>
      </c:barChart>
      <c:catAx>
        <c:axId val="145188352"/>
        <c:scaling>
          <c:orientation val="minMax"/>
        </c:scaling>
        <c:delete val="1"/>
        <c:axPos val="b"/>
        <c:numFmt formatCode="General" sourceLinked="0"/>
        <c:majorTickMark val="out"/>
        <c:minorTickMark val="none"/>
        <c:tickLblPos val="low"/>
        <c:crossAx val="145189888"/>
        <c:crossesAt val="100"/>
        <c:auto val="1"/>
        <c:lblAlgn val="ctr"/>
        <c:lblOffset val="100"/>
        <c:noMultiLvlLbl val="0"/>
      </c:catAx>
      <c:valAx>
        <c:axId val="145189888"/>
        <c:scaling>
          <c:orientation val="minMax"/>
          <c:min val="90"/>
        </c:scaling>
        <c:delete val="0"/>
        <c:axPos val="l"/>
        <c:majorGridlines>
          <c:spPr>
            <a:ln w="6350">
              <a:solidFill>
                <a:schemeClr val="bg1">
                  <a:lumMod val="85000"/>
                  <a:alpha val="20000"/>
                </a:schemeClr>
              </a:solidFill>
            </a:ln>
          </c:spPr>
        </c:majorGridlines>
        <c:title>
          <c:tx>
            <c:rich>
              <a:bodyPr rot="0" vert="horz"/>
              <a:lstStyle/>
              <a:p>
                <a:pPr>
                  <a:defRPr/>
                </a:pPr>
                <a:r>
                  <a:rPr lang="fr-FR"/>
                  <a:t>Index</a:t>
                </a:r>
                <a:r>
                  <a:rPr lang="fr-FR" baseline="0"/>
                  <a:t> of change</a:t>
                </a:r>
                <a:r>
                  <a:rPr lang="fr-FR"/>
                  <a:t>: 2015 = 100</a:t>
                </a:r>
              </a:p>
            </c:rich>
          </c:tx>
          <c:layout>
            <c:manualLayout>
              <c:xMode val="edge"/>
              <c:yMode val="edge"/>
              <c:x val="4.2424244184712342E-2"/>
              <c:y val="2.2951943844903358E-3"/>
            </c:manualLayout>
          </c:layout>
          <c:overlay val="0"/>
        </c:title>
        <c:numFmt formatCode="0" sourceLinked="1"/>
        <c:majorTickMark val="out"/>
        <c:minorTickMark val="none"/>
        <c:tickLblPos val="nextTo"/>
        <c:crossAx val="145188352"/>
        <c:crosses val="autoZero"/>
        <c:crossBetween val="between"/>
      </c:valAx>
    </c:plotArea>
    <c:legend>
      <c:legendPos val="b"/>
      <c:layout>
        <c:manualLayout>
          <c:xMode val="edge"/>
          <c:yMode val="edge"/>
          <c:x val="0.2020185574478876"/>
          <c:y val="0.95145728498042748"/>
          <c:w val="0.59205755986669406"/>
          <c:h val="4.6536162172449505E-2"/>
        </c:manualLayout>
      </c:layout>
      <c:overlay val="0"/>
    </c:legend>
    <c:plotVisOnly val="1"/>
    <c:dispBlanksAs val="gap"/>
    <c:showDLblsOverMax val="0"/>
  </c:chart>
  <c:spPr>
    <a:ln>
      <a:solidFill>
        <a:schemeClr val="bg1">
          <a:lumMod val="75000"/>
        </a:schemeClr>
      </a:solidFill>
    </a:ln>
  </c:spPr>
  <c:txPr>
    <a:bodyPr/>
    <a:lstStyle/>
    <a:p>
      <a:pPr>
        <a:defRPr sz="700">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700"/>
            </a:pPr>
            <a:r>
              <a:rPr lang="fr-FR" sz="700"/>
              <a:t>Statutory teaching time, in hours (2020-2021)</a:t>
            </a:r>
          </a:p>
        </c:rich>
      </c:tx>
      <c:layout>
        <c:manualLayout>
          <c:xMode val="edge"/>
          <c:yMode val="edge"/>
          <c:x val="0.18345463673162493"/>
          <c:y val="0"/>
        </c:manualLayout>
      </c:layout>
      <c:overlay val="0"/>
    </c:title>
    <c:autoTitleDeleted val="0"/>
    <c:plotArea>
      <c:layout>
        <c:manualLayout>
          <c:layoutTarget val="inner"/>
          <c:xMode val="edge"/>
          <c:yMode val="edge"/>
          <c:x val="0.1286099097630754"/>
          <c:y val="9.2492483744297013E-2"/>
          <c:w val="0.78924956730240037"/>
          <c:h val="0.7045742399494701"/>
        </c:manualLayout>
      </c:layout>
      <c:barChart>
        <c:barDir val="bar"/>
        <c:grouping val="clustered"/>
        <c:varyColors val="0"/>
        <c:ser>
          <c:idx val="1"/>
          <c:order val="0"/>
          <c:tx>
            <c:strRef>
              <c:f>'1.3'!$H$38</c:f>
              <c:strCache>
                <c:ptCount val="1"/>
                <c:pt idx="0">
                  <c:v>ISCED 2</c:v>
                </c:pt>
              </c:strCache>
            </c:strRef>
          </c:tx>
          <c:spPr>
            <a:solidFill>
              <a:schemeClr val="accent1">
                <a:lumMod val="40000"/>
                <a:lumOff val="60000"/>
              </a:schemeClr>
            </a:solidFill>
            <a:ln w="6350">
              <a:solidFill>
                <a:schemeClr val="bg1"/>
              </a:solidFill>
            </a:ln>
          </c:spPr>
          <c:invertIfNegative val="0"/>
          <c:cat>
            <c:strRef>
              <c:f>'1.3'!$F$39:$F$41</c:f>
              <c:strCache>
                <c:ptCount val="3"/>
                <c:pt idx="0">
                  <c:v>IT</c:v>
                </c:pt>
                <c:pt idx="1">
                  <c:v>DE</c:v>
                </c:pt>
                <c:pt idx="2">
                  <c:v>FR</c:v>
                </c:pt>
              </c:strCache>
            </c:strRef>
          </c:cat>
          <c:val>
            <c:numRef>
              <c:f>'1.3'!$H$39:$H$41</c:f>
              <c:numCache>
                <c:formatCode>_-* #\ ##0\ _€_-;\-* #\ ##0\ _€_-;_-* "-"??\ _€_-;_-@_-</c:formatCode>
                <c:ptCount val="3"/>
                <c:pt idx="0">
                  <c:v>608.4</c:v>
                </c:pt>
                <c:pt idx="1">
                  <c:v>640.65898000000004</c:v>
                </c:pt>
                <c:pt idx="2">
                  <c:v>720</c:v>
                </c:pt>
              </c:numCache>
            </c:numRef>
          </c:val>
          <c:extLst>
            <c:ext xmlns:c16="http://schemas.microsoft.com/office/drawing/2014/chart" uri="{C3380CC4-5D6E-409C-BE32-E72D297353CC}">
              <c16:uniqueId val="{00000000-3509-4EA5-B9A5-ACDDC82F22B5}"/>
            </c:ext>
          </c:extLst>
        </c:ser>
        <c:ser>
          <c:idx val="0"/>
          <c:order val="1"/>
          <c:tx>
            <c:strRef>
              <c:f>'1.3'!$G$38</c:f>
              <c:strCache>
                <c:ptCount val="1"/>
                <c:pt idx="0">
                  <c:v>ISCED 1</c:v>
                </c:pt>
              </c:strCache>
            </c:strRef>
          </c:tx>
          <c:spPr>
            <a:solidFill>
              <a:schemeClr val="accent1"/>
            </a:solidFill>
            <a:ln w="6350">
              <a:solidFill>
                <a:schemeClr val="bg1"/>
              </a:solidFill>
            </a:ln>
          </c:spPr>
          <c:invertIfNegative val="0"/>
          <c:cat>
            <c:strRef>
              <c:f>'1.3'!$F$39:$F$41</c:f>
              <c:strCache>
                <c:ptCount val="3"/>
                <c:pt idx="0">
                  <c:v>IT</c:v>
                </c:pt>
                <c:pt idx="1">
                  <c:v>DE</c:v>
                </c:pt>
                <c:pt idx="2">
                  <c:v>FR</c:v>
                </c:pt>
              </c:strCache>
            </c:strRef>
          </c:cat>
          <c:val>
            <c:numRef>
              <c:f>'1.3'!$G$39:$G$41</c:f>
              <c:numCache>
                <c:formatCode>_-* #\ ##0\ _€_-;\-* #\ ##0\ _€_-;_-* "-"??\ _€_-;_-@_-</c:formatCode>
                <c:ptCount val="3"/>
                <c:pt idx="0">
                  <c:v>743.6</c:v>
                </c:pt>
                <c:pt idx="1">
                  <c:v>691.16237000000001</c:v>
                </c:pt>
                <c:pt idx="2">
                  <c:v>900</c:v>
                </c:pt>
              </c:numCache>
            </c:numRef>
          </c:val>
          <c:extLst>
            <c:ext xmlns:c16="http://schemas.microsoft.com/office/drawing/2014/chart" uri="{C3380CC4-5D6E-409C-BE32-E72D297353CC}">
              <c16:uniqueId val="{00000001-3509-4EA5-B9A5-ACDDC82F22B5}"/>
            </c:ext>
          </c:extLst>
        </c:ser>
        <c:dLbls>
          <c:showLegendKey val="0"/>
          <c:showVal val="0"/>
          <c:showCatName val="0"/>
          <c:showSerName val="0"/>
          <c:showPercent val="0"/>
          <c:showBubbleSize val="0"/>
        </c:dLbls>
        <c:gapWidth val="150"/>
        <c:axId val="145334656"/>
        <c:axId val="145336192"/>
      </c:barChart>
      <c:catAx>
        <c:axId val="145334656"/>
        <c:scaling>
          <c:orientation val="minMax"/>
        </c:scaling>
        <c:delete val="0"/>
        <c:axPos val="l"/>
        <c:numFmt formatCode="General" sourceLinked="0"/>
        <c:majorTickMark val="out"/>
        <c:minorTickMark val="none"/>
        <c:tickLblPos val="nextTo"/>
        <c:txPr>
          <a:bodyPr/>
          <a:lstStyle/>
          <a:p>
            <a:pPr>
              <a:defRPr b="1"/>
            </a:pPr>
            <a:endParaRPr lang="fr-FR"/>
          </a:p>
        </c:txPr>
        <c:crossAx val="145336192"/>
        <c:crosses val="autoZero"/>
        <c:auto val="1"/>
        <c:lblAlgn val="ctr"/>
        <c:lblOffset val="100"/>
        <c:noMultiLvlLbl val="0"/>
      </c:catAx>
      <c:valAx>
        <c:axId val="145336192"/>
        <c:scaling>
          <c:orientation val="minMax"/>
        </c:scaling>
        <c:delete val="0"/>
        <c:axPos val="b"/>
        <c:majorGridlines>
          <c:spPr>
            <a:ln w="6350">
              <a:solidFill>
                <a:schemeClr val="tx1">
                  <a:lumMod val="50000"/>
                  <a:lumOff val="50000"/>
                  <a:alpha val="20000"/>
                </a:schemeClr>
              </a:solidFill>
            </a:ln>
          </c:spPr>
        </c:majorGridlines>
        <c:title>
          <c:tx>
            <c:rich>
              <a:bodyPr/>
              <a:lstStyle/>
              <a:p>
                <a:pPr>
                  <a:defRPr/>
                </a:pPr>
                <a:r>
                  <a:rPr lang="fr-FR"/>
                  <a:t>Hours</a:t>
                </a:r>
              </a:p>
            </c:rich>
          </c:tx>
          <c:layout>
            <c:manualLayout>
              <c:xMode val="edge"/>
              <c:yMode val="edge"/>
              <c:x val="0.88904944364185212"/>
              <c:y val="0.90292460306688394"/>
            </c:manualLayout>
          </c:layout>
          <c:overlay val="0"/>
        </c:title>
        <c:numFmt formatCode="_-* #\ ##0\ _€_-;\-* #\ ##0\ _€_-;_-* &quot;-&quot;??\ _€_-;_-@_-" sourceLinked="1"/>
        <c:majorTickMark val="out"/>
        <c:minorTickMark val="none"/>
        <c:tickLblPos val="nextTo"/>
        <c:crossAx val="145334656"/>
        <c:crosses val="autoZero"/>
        <c:crossBetween val="between"/>
      </c:valAx>
    </c:plotArea>
    <c:legend>
      <c:legendPos val="b"/>
      <c:layout>
        <c:manualLayout>
          <c:xMode val="edge"/>
          <c:yMode val="edge"/>
          <c:x val="0.31388888888888883"/>
          <c:y val="0.90681034671108773"/>
          <c:w val="0.33955097680097679"/>
          <c:h val="8.7947309077836031E-2"/>
        </c:manualLayout>
      </c:layout>
      <c:overlay val="0"/>
    </c:legend>
    <c:plotVisOnly val="1"/>
    <c:dispBlanksAs val="gap"/>
    <c:showDLblsOverMax val="0"/>
  </c:chart>
  <c:spPr>
    <a:ln>
      <a:noFill/>
    </a:ln>
  </c:spPr>
  <c:txPr>
    <a:bodyPr/>
    <a:lstStyle/>
    <a:p>
      <a:pPr>
        <a:defRPr sz="700">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700"/>
            </a:pPr>
            <a:r>
              <a:rPr lang="fr-FR" sz="700"/>
              <a:t>Statutory instruction time, in hours (2020-2021)</a:t>
            </a:r>
          </a:p>
        </c:rich>
      </c:tx>
      <c:layout>
        <c:manualLayout>
          <c:xMode val="edge"/>
          <c:yMode val="edge"/>
          <c:x val="0.23738056517377962"/>
          <c:y val="0"/>
        </c:manualLayout>
      </c:layout>
      <c:overlay val="0"/>
    </c:title>
    <c:autoTitleDeleted val="0"/>
    <c:plotArea>
      <c:layout>
        <c:manualLayout>
          <c:layoutTarget val="inner"/>
          <c:xMode val="edge"/>
          <c:yMode val="edge"/>
          <c:x val="0.1286099097630754"/>
          <c:y val="9.2492483744297013E-2"/>
          <c:w val="0.78924956730240037"/>
          <c:h val="0.7045742399494701"/>
        </c:manualLayout>
      </c:layout>
      <c:barChart>
        <c:barDir val="bar"/>
        <c:grouping val="clustered"/>
        <c:varyColors val="0"/>
        <c:ser>
          <c:idx val="1"/>
          <c:order val="0"/>
          <c:tx>
            <c:strRef>
              <c:f>'1.3'!$H$31</c:f>
              <c:strCache>
                <c:ptCount val="1"/>
                <c:pt idx="0">
                  <c:v>ISCED 2</c:v>
                </c:pt>
              </c:strCache>
            </c:strRef>
          </c:tx>
          <c:spPr>
            <a:solidFill>
              <a:schemeClr val="accent1">
                <a:lumMod val="40000"/>
                <a:lumOff val="60000"/>
              </a:schemeClr>
            </a:solidFill>
            <a:ln w="6350">
              <a:solidFill>
                <a:schemeClr val="bg1"/>
              </a:solidFill>
            </a:ln>
          </c:spPr>
          <c:invertIfNegative val="0"/>
          <c:cat>
            <c:strRef>
              <c:f>'1.3'!$F$32:$F$34</c:f>
              <c:strCache>
                <c:ptCount val="3"/>
                <c:pt idx="0">
                  <c:v>IT</c:v>
                </c:pt>
                <c:pt idx="1">
                  <c:v>DE</c:v>
                </c:pt>
                <c:pt idx="2">
                  <c:v>FR</c:v>
                </c:pt>
              </c:strCache>
            </c:strRef>
          </c:cat>
          <c:val>
            <c:numRef>
              <c:f>'1.3'!$H$32:$H$34</c:f>
              <c:numCache>
                <c:formatCode>_-* #\ ##0\ _€_-;\-* #\ ##0\ _€_-;_-* "-"??\ _€_-;_-@_-</c:formatCode>
                <c:ptCount val="3"/>
                <c:pt idx="0">
                  <c:v>990</c:v>
                </c:pt>
                <c:pt idx="1">
                  <c:v>900.42295000000001</c:v>
                </c:pt>
                <c:pt idx="2">
                  <c:v>958</c:v>
                </c:pt>
              </c:numCache>
            </c:numRef>
          </c:val>
          <c:extLst>
            <c:ext xmlns:c16="http://schemas.microsoft.com/office/drawing/2014/chart" uri="{C3380CC4-5D6E-409C-BE32-E72D297353CC}">
              <c16:uniqueId val="{00000000-1A42-4273-9A44-DEA2F60C22C4}"/>
            </c:ext>
          </c:extLst>
        </c:ser>
        <c:ser>
          <c:idx val="0"/>
          <c:order val="1"/>
          <c:tx>
            <c:strRef>
              <c:f>'1.3'!$G$31</c:f>
              <c:strCache>
                <c:ptCount val="1"/>
                <c:pt idx="0">
                  <c:v>ISCED 1</c:v>
                </c:pt>
              </c:strCache>
            </c:strRef>
          </c:tx>
          <c:spPr>
            <a:solidFill>
              <a:schemeClr val="accent1"/>
            </a:solidFill>
            <a:ln w="6350">
              <a:solidFill>
                <a:schemeClr val="bg1"/>
              </a:solidFill>
            </a:ln>
          </c:spPr>
          <c:invertIfNegative val="0"/>
          <c:cat>
            <c:strRef>
              <c:f>'1.3'!$F$32:$F$34</c:f>
              <c:strCache>
                <c:ptCount val="3"/>
                <c:pt idx="0">
                  <c:v>IT</c:v>
                </c:pt>
                <c:pt idx="1">
                  <c:v>DE</c:v>
                </c:pt>
                <c:pt idx="2">
                  <c:v>FR</c:v>
                </c:pt>
              </c:strCache>
            </c:strRef>
          </c:cat>
          <c:val>
            <c:numRef>
              <c:f>'1.3'!$G$32:$G$34</c:f>
              <c:numCache>
                <c:formatCode>_-* #\ ##0\ _€_-;\-* #\ ##0\ _€_-;_-* "-"??\ _€_-;_-@_-</c:formatCode>
                <c:ptCount val="3"/>
                <c:pt idx="0">
                  <c:v>891</c:v>
                </c:pt>
                <c:pt idx="1">
                  <c:v>724.94009000000005</c:v>
                </c:pt>
                <c:pt idx="2">
                  <c:v>864</c:v>
                </c:pt>
              </c:numCache>
            </c:numRef>
          </c:val>
          <c:extLst>
            <c:ext xmlns:c16="http://schemas.microsoft.com/office/drawing/2014/chart" uri="{C3380CC4-5D6E-409C-BE32-E72D297353CC}">
              <c16:uniqueId val="{00000001-1A42-4273-9A44-DEA2F60C22C4}"/>
            </c:ext>
          </c:extLst>
        </c:ser>
        <c:dLbls>
          <c:showLegendKey val="0"/>
          <c:showVal val="0"/>
          <c:showCatName val="0"/>
          <c:showSerName val="0"/>
          <c:showPercent val="0"/>
          <c:showBubbleSize val="0"/>
        </c:dLbls>
        <c:gapWidth val="150"/>
        <c:axId val="145082240"/>
        <c:axId val="145083776"/>
      </c:barChart>
      <c:catAx>
        <c:axId val="145082240"/>
        <c:scaling>
          <c:orientation val="minMax"/>
        </c:scaling>
        <c:delete val="0"/>
        <c:axPos val="l"/>
        <c:numFmt formatCode="General" sourceLinked="0"/>
        <c:majorTickMark val="out"/>
        <c:minorTickMark val="none"/>
        <c:tickLblPos val="nextTo"/>
        <c:txPr>
          <a:bodyPr/>
          <a:lstStyle/>
          <a:p>
            <a:pPr>
              <a:defRPr b="1"/>
            </a:pPr>
            <a:endParaRPr lang="fr-FR"/>
          </a:p>
        </c:txPr>
        <c:crossAx val="145083776"/>
        <c:crosses val="autoZero"/>
        <c:auto val="1"/>
        <c:lblAlgn val="ctr"/>
        <c:lblOffset val="100"/>
        <c:noMultiLvlLbl val="0"/>
      </c:catAx>
      <c:valAx>
        <c:axId val="145083776"/>
        <c:scaling>
          <c:orientation val="minMax"/>
        </c:scaling>
        <c:delete val="0"/>
        <c:axPos val="b"/>
        <c:majorGridlines>
          <c:spPr>
            <a:ln w="6350">
              <a:solidFill>
                <a:schemeClr val="tx1">
                  <a:lumMod val="50000"/>
                  <a:lumOff val="50000"/>
                  <a:alpha val="20000"/>
                </a:schemeClr>
              </a:solidFill>
            </a:ln>
          </c:spPr>
        </c:majorGridlines>
        <c:title>
          <c:tx>
            <c:rich>
              <a:bodyPr/>
              <a:lstStyle/>
              <a:p>
                <a:pPr>
                  <a:defRPr/>
                </a:pPr>
                <a:r>
                  <a:rPr lang="fr-FR"/>
                  <a:t>Hours</a:t>
                </a:r>
              </a:p>
            </c:rich>
          </c:tx>
          <c:layout>
            <c:manualLayout>
              <c:xMode val="edge"/>
              <c:yMode val="edge"/>
              <c:x val="0.88904944364185212"/>
              <c:y val="0.90292460306688394"/>
            </c:manualLayout>
          </c:layout>
          <c:overlay val="0"/>
        </c:title>
        <c:numFmt formatCode="_-* #\ ##0\ _€_-;\-* #\ ##0\ _€_-;_-* &quot;-&quot;??\ _€_-;_-@_-" sourceLinked="1"/>
        <c:majorTickMark val="out"/>
        <c:minorTickMark val="none"/>
        <c:tickLblPos val="nextTo"/>
        <c:crossAx val="145082240"/>
        <c:crosses val="autoZero"/>
        <c:crossBetween val="between"/>
      </c:valAx>
    </c:plotArea>
    <c:legend>
      <c:legendPos val="b"/>
      <c:layout>
        <c:manualLayout>
          <c:xMode val="edge"/>
          <c:yMode val="edge"/>
          <c:x val="0.31388888888888883"/>
          <c:y val="0.90681034671108773"/>
          <c:w val="0.35893437118437116"/>
          <c:h val="8.7947309077836031E-2"/>
        </c:manualLayout>
      </c:layout>
      <c:overlay val="0"/>
    </c:legend>
    <c:plotVisOnly val="1"/>
    <c:dispBlanksAs val="gap"/>
    <c:showDLblsOverMax val="0"/>
  </c:chart>
  <c:spPr>
    <a:ln>
      <a:noFill/>
    </a:ln>
  </c:spPr>
  <c:txPr>
    <a:bodyPr/>
    <a:lstStyle/>
    <a:p>
      <a:pPr>
        <a:defRPr sz="700">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3" Type="http://schemas.openxmlformats.org/officeDocument/2006/relationships/chart" Target="../charts/chart6.xml"/><Relationship Id="rId7" Type="http://schemas.openxmlformats.org/officeDocument/2006/relationships/chart" Target="../charts/chart10.xml"/><Relationship Id="rId2" Type="http://schemas.openxmlformats.org/officeDocument/2006/relationships/chart" Target="../charts/chart5.xml"/><Relationship Id="rId1" Type="http://schemas.openxmlformats.org/officeDocument/2006/relationships/chart" Target="../charts/chart4.xml"/><Relationship Id="rId6" Type="http://schemas.openxmlformats.org/officeDocument/2006/relationships/chart" Target="../charts/chart9.xml"/><Relationship Id="rId5" Type="http://schemas.openxmlformats.org/officeDocument/2006/relationships/chart" Target="../charts/chart8.xml"/><Relationship Id="rId4" Type="http://schemas.openxmlformats.org/officeDocument/2006/relationships/chart" Target="../charts/chart7.xml"/></Relationships>
</file>

<file path=xl/drawings/_rels/drawing4.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chart" Target="../charts/chart12.xml"/><Relationship Id="rId1" Type="http://schemas.openxmlformats.org/officeDocument/2006/relationships/chart" Target="../charts/chart11.xml"/><Relationship Id="rId4" Type="http://schemas.openxmlformats.org/officeDocument/2006/relationships/image" Target="../media/image6.png"/></Relationships>
</file>

<file path=xl/drawings/_rels/drawing6.xml.rels><?xml version="1.0" encoding="UTF-8" standalone="yes"?>
<Relationships xmlns="http://schemas.openxmlformats.org/package/2006/relationships"><Relationship Id="rId3" Type="http://schemas.openxmlformats.org/officeDocument/2006/relationships/chart" Target="../charts/chart15.xml"/><Relationship Id="rId2" Type="http://schemas.openxmlformats.org/officeDocument/2006/relationships/chart" Target="../charts/chart14.xml"/><Relationship Id="rId1" Type="http://schemas.openxmlformats.org/officeDocument/2006/relationships/chart" Target="../charts/chart13.xml"/><Relationship Id="rId5" Type="http://schemas.openxmlformats.org/officeDocument/2006/relationships/chart" Target="../charts/chart17.xml"/><Relationship Id="rId4" Type="http://schemas.openxmlformats.org/officeDocument/2006/relationships/chart" Target="../charts/chart16.xml"/></Relationships>
</file>

<file path=xl/drawings/drawing1.xml><?xml version="1.0" encoding="utf-8"?>
<xdr:wsDr xmlns:xdr="http://schemas.openxmlformats.org/drawingml/2006/spreadsheetDrawing" xmlns:a="http://schemas.openxmlformats.org/drawingml/2006/main">
  <xdr:twoCellAnchor editAs="oneCell">
    <xdr:from>
      <xdr:col>5</xdr:col>
      <xdr:colOff>0</xdr:colOff>
      <xdr:row>5</xdr:row>
      <xdr:rowOff>0</xdr:rowOff>
    </xdr:from>
    <xdr:to>
      <xdr:col>18</xdr:col>
      <xdr:colOff>101072</xdr:colOff>
      <xdr:row>27</xdr:row>
      <xdr:rowOff>129000</xdr:rowOff>
    </xdr:to>
    <xdr:pic>
      <xdr:nvPicPr>
        <xdr:cNvPr id="8" name="Image 7"/>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54286" y="870857"/>
          <a:ext cx="10007072" cy="432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36</xdr:row>
      <xdr:rowOff>0</xdr:rowOff>
    </xdr:from>
    <xdr:to>
      <xdr:col>6</xdr:col>
      <xdr:colOff>420450</xdr:colOff>
      <xdr:row>62</xdr:row>
      <xdr:rowOff>74571</xdr:rowOff>
    </xdr:to>
    <xdr:pic>
      <xdr:nvPicPr>
        <xdr:cNvPr id="10" name="Image 9"/>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62000" y="6694714"/>
          <a:ext cx="4774736" cy="4320000"/>
        </a:xfrm>
        <a:prstGeom prst="rect">
          <a:avLst/>
        </a:prstGeom>
      </xdr:spPr>
    </xdr:pic>
    <xdr:clientData/>
  </xdr:twoCellAnchor>
  <xdr:twoCellAnchor editAs="oneCell">
    <xdr:from>
      <xdr:col>1</xdr:col>
      <xdr:colOff>1</xdr:colOff>
      <xdr:row>68</xdr:row>
      <xdr:rowOff>0</xdr:rowOff>
    </xdr:from>
    <xdr:to>
      <xdr:col>6</xdr:col>
      <xdr:colOff>405270</xdr:colOff>
      <xdr:row>94</xdr:row>
      <xdr:rowOff>74571</xdr:rowOff>
    </xdr:to>
    <xdr:pic>
      <xdr:nvPicPr>
        <xdr:cNvPr id="4" name="Image 3"/>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762001" y="11919857"/>
          <a:ext cx="4759555" cy="4320000"/>
        </a:xfrm>
        <a:prstGeom prst="rect">
          <a:avLst/>
        </a:prstGeom>
      </xdr:spPr>
    </xdr:pic>
    <xdr:clientData/>
  </xdr:twoCellAnchor>
  <xdr:twoCellAnchor editAs="oneCell">
    <xdr:from>
      <xdr:col>1</xdr:col>
      <xdr:colOff>0</xdr:colOff>
      <xdr:row>100</xdr:row>
      <xdr:rowOff>0</xdr:rowOff>
    </xdr:from>
    <xdr:to>
      <xdr:col>6</xdr:col>
      <xdr:colOff>420450</xdr:colOff>
      <xdr:row>126</xdr:row>
      <xdr:rowOff>74571</xdr:rowOff>
    </xdr:to>
    <xdr:pic>
      <xdr:nvPicPr>
        <xdr:cNvPr id="6" name="Image 5"/>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762000" y="17145000"/>
          <a:ext cx="4774736" cy="4320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761998</xdr:colOff>
      <xdr:row>41</xdr:row>
      <xdr:rowOff>0</xdr:rowOff>
    </xdr:from>
    <xdr:to>
      <xdr:col>13</xdr:col>
      <xdr:colOff>527998</xdr:colOff>
      <xdr:row>58</xdr:row>
      <xdr:rowOff>104143</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68036</xdr:colOff>
      <xdr:row>4</xdr:row>
      <xdr:rowOff>81643</xdr:rowOff>
    </xdr:from>
    <xdr:to>
      <xdr:col>22</xdr:col>
      <xdr:colOff>81644</xdr:colOff>
      <xdr:row>31</xdr:row>
      <xdr:rowOff>163287</xdr:rowOff>
    </xdr:to>
    <xdr:graphicFrame macro="">
      <xdr:nvGraphicFramePr>
        <xdr:cNvPr id="5" name="Graphique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0</xdr:colOff>
      <xdr:row>73</xdr:row>
      <xdr:rowOff>0</xdr:rowOff>
    </xdr:from>
    <xdr:to>
      <xdr:col>13</xdr:col>
      <xdr:colOff>528000</xdr:colOff>
      <xdr:row>90</xdr:row>
      <xdr:rowOff>104142</xdr:rowOff>
    </xdr:to>
    <xdr:graphicFrame macro="">
      <xdr:nvGraphicFramePr>
        <xdr:cNvPr id="6" name="Graphique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8</xdr:col>
      <xdr:colOff>736022</xdr:colOff>
      <xdr:row>3</xdr:row>
      <xdr:rowOff>173182</xdr:rowOff>
    </xdr:from>
    <xdr:to>
      <xdr:col>15</xdr:col>
      <xdr:colOff>722415</xdr:colOff>
      <xdr:row>23</xdr:row>
      <xdr:rowOff>173182</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xdr:col>
      <xdr:colOff>0</xdr:colOff>
      <xdr:row>4</xdr:row>
      <xdr:rowOff>0</xdr:rowOff>
    </xdr:from>
    <xdr:to>
      <xdr:col>23</xdr:col>
      <xdr:colOff>748393</xdr:colOff>
      <xdr:row>24</xdr:row>
      <xdr:rowOff>0</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-1</xdr:colOff>
      <xdr:row>38</xdr:row>
      <xdr:rowOff>190499</xdr:rowOff>
    </xdr:from>
    <xdr:to>
      <xdr:col>13</xdr:col>
      <xdr:colOff>227999</xdr:colOff>
      <xdr:row>48</xdr:row>
      <xdr:rowOff>14356</xdr:rowOff>
    </xdr:to>
    <xdr:graphicFrame macro="">
      <xdr:nvGraphicFramePr>
        <xdr:cNvPr id="5" name="Graphique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0</xdr:colOff>
      <xdr:row>56</xdr:row>
      <xdr:rowOff>0</xdr:rowOff>
    </xdr:from>
    <xdr:to>
      <xdr:col>13</xdr:col>
      <xdr:colOff>473572</xdr:colOff>
      <xdr:row>72</xdr:row>
      <xdr:rowOff>49714</xdr:rowOff>
    </xdr:to>
    <xdr:graphicFrame macro="">
      <xdr:nvGraphicFramePr>
        <xdr:cNvPr id="6" name="Graphique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14</xdr:col>
      <xdr:colOff>13607</xdr:colOff>
      <xdr:row>38</xdr:row>
      <xdr:rowOff>149678</xdr:rowOff>
    </xdr:from>
    <xdr:to>
      <xdr:col>18</xdr:col>
      <xdr:colOff>241607</xdr:colOff>
      <xdr:row>47</xdr:row>
      <xdr:rowOff>150428</xdr:rowOff>
    </xdr:to>
    <xdr:graphicFrame macro="">
      <xdr:nvGraphicFramePr>
        <xdr:cNvPr id="10" name="Graphique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14</xdr:col>
      <xdr:colOff>0</xdr:colOff>
      <xdr:row>31</xdr:row>
      <xdr:rowOff>0</xdr:rowOff>
    </xdr:from>
    <xdr:to>
      <xdr:col>18</xdr:col>
      <xdr:colOff>228000</xdr:colOff>
      <xdr:row>37</xdr:row>
      <xdr:rowOff>458291</xdr:rowOff>
    </xdr:to>
    <xdr:graphicFrame macro="">
      <xdr:nvGraphicFramePr>
        <xdr:cNvPr id="12" name="Graphique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9</xdr:col>
      <xdr:colOff>0</xdr:colOff>
      <xdr:row>32</xdr:row>
      <xdr:rowOff>0</xdr:rowOff>
    </xdr:from>
    <xdr:to>
      <xdr:col>13</xdr:col>
      <xdr:colOff>228000</xdr:colOff>
      <xdr:row>38</xdr:row>
      <xdr:rowOff>27965</xdr:rowOff>
    </xdr:to>
    <xdr:graphicFrame macro="">
      <xdr:nvGraphicFramePr>
        <xdr:cNvPr id="13" name="Graphique 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6</xdr:col>
      <xdr:colOff>0</xdr:colOff>
      <xdr:row>4</xdr:row>
      <xdr:rowOff>0</xdr:rowOff>
    </xdr:from>
    <xdr:to>
      <xdr:col>14</xdr:col>
      <xdr:colOff>704848</xdr:colOff>
      <xdr:row>25</xdr:row>
      <xdr:rowOff>66675</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0</xdr:colOff>
      <xdr:row>37</xdr:row>
      <xdr:rowOff>0</xdr:rowOff>
    </xdr:from>
    <xdr:to>
      <xdr:col>18</xdr:col>
      <xdr:colOff>608011</xdr:colOff>
      <xdr:row>54</xdr:row>
      <xdr:rowOff>96838</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4</xdr:col>
      <xdr:colOff>0</xdr:colOff>
      <xdr:row>63</xdr:row>
      <xdr:rowOff>0</xdr:rowOff>
    </xdr:from>
    <xdr:to>
      <xdr:col>9</xdr:col>
      <xdr:colOff>389247</xdr:colOff>
      <xdr:row>85</xdr:row>
      <xdr:rowOff>129000</xdr:rowOff>
    </xdr:to>
    <xdr:pic>
      <xdr:nvPicPr>
        <xdr:cNvPr id="7" name="Image 6"/>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986893" y="12872357"/>
          <a:ext cx="4784354" cy="432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96</xdr:row>
      <xdr:rowOff>0</xdr:rowOff>
    </xdr:from>
    <xdr:to>
      <xdr:col>9</xdr:col>
      <xdr:colOff>576863</xdr:colOff>
      <xdr:row>118</xdr:row>
      <xdr:rowOff>129000</xdr:rowOff>
    </xdr:to>
    <xdr:pic>
      <xdr:nvPicPr>
        <xdr:cNvPr id="10" name="Image 9"/>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986893" y="19158857"/>
          <a:ext cx="4971970" cy="432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c:userShapes xmlns:c="http://schemas.openxmlformats.org/drawingml/2006/chart">
  <cdr:relSizeAnchor xmlns:cdr="http://schemas.openxmlformats.org/drawingml/2006/chartDrawing">
    <cdr:from>
      <cdr:x>0.92239</cdr:x>
      <cdr:y>0</cdr:y>
    </cdr:from>
    <cdr:to>
      <cdr:x>1</cdr:x>
      <cdr:y>0.05018</cdr:y>
    </cdr:to>
    <cdr:sp macro="" textlink="">
      <cdr:nvSpPr>
        <cdr:cNvPr id="2" name="ZoneTexte 1"/>
        <cdr:cNvSpPr txBox="1"/>
      </cdr:nvSpPr>
      <cdr:spPr>
        <a:xfrm xmlns:a="http://schemas.openxmlformats.org/drawingml/2006/main">
          <a:off x="6436179" y="0"/>
          <a:ext cx="541562" cy="20410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fr-FR" sz="700" b="1"/>
            <a:t>Years</a:t>
          </a:r>
        </a:p>
      </cdr:txBody>
    </cdr:sp>
  </cdr:relSizeAnchor>
</c:userShapes>
</file>

<file path=xl/drawings/drawing6.xml><?xml version="1.0" encoding="utf-8"?>
<xdr:wsDr xmlns:xdr="http://schemas.openxmlformats.org/drawingml/2006/spreadsheetDrawing" xmlns:a="http://schemas.openxmlformats.org/drawingml/2006/main">
  <xdr:twoCellAnchor>
    <xdr:from>
      <xdr:col>5</xdr:col>
      <xdr:colOff>0</xdr:colOff>
      <xdr:row>28</xdr:row>
      <xdr:rowOff>0</xdr:rowOff>
    </xdr:from>
    <xdr:to>
      <xdr:col>8</xdr:col>
      <xdr:colOff>745071</xdr:colOff>
      <xdr:row>45</xdr:row>
      <xdr:rowOff>104143</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0</xdr:colOff>
      <xdr:row>54</xdr:row>
      <xdr:rowOff>0</xdr:rowOff>
    </xdr:from>
    <xdr:to>
      <xdr:col>11</xdr:col>
      <xdr:colOff>353786</xdr:colOff>
      <xdr:row>70</xdr:row>
      <xdr:rowOff>130628</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0</xdr:colOff>
      <xdr:row>4</xdr:row>
      <xdr:rowOff>0</xdr:rowOff>
    </xdr:from>
    <xdr:to>
      <xdr:col>8</xdr:col>
      <xdr:colOff>745071</xdr:colOff>
      <xdr:row>21</xdr:row>
      <xdr:rowOff>104143</xdr:rowOff>
    </xdr:to>
    <xdr:graphicFrame macro="">
      <xdr:nvGraphicFramePr>
        <xdr:cNvPr id="5" name="Graphique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0</xdr:colOff>
      <xdr:row>98</xdr:row>
      <xdr:rowOff>0</xdr:rowOff>
    </xdr:from>
    <xdr:to>
      <xdr:col>10</xdr:col>
      <xdr:colOff>353786</xdr:colOff>
      <xdr:row>114</xdr:row>
      <xdr:rowOff>130629</xdr:rowOff>
    </xdr:to>
    <xdr:graphicFrame macro="">
      <xdr:nvGraphicFramePr>
        <xdr:cNvPr id="7" name="Graphique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7</xdr:col>
      <xdr:colOff>0</xdr:colOff>
      <xdr:row>76</xdr:row>
      <xdr:rowOff>0</xdr:rowOff>
    </xdr:from>
    <xdr:to>
      <xdr:col>14</xdr:col>
      <xdr:colOff>231322</xdr:colOff>
      <xdr:row>90</xdr:row>
      <xdr:rowOff>104143</xdr:rowOff>
    </xdr:to>
    <xdr:graphicFrame macro="">
      <xdr:nvGraphicFramePr>
        <xdr:cNvPr id="8" name="Graphique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theme/theme1.xml><?xml version="1.0" encoding="utf-8"?>
<a:theme xmlns:a="http://schemas.openxmlformats.org/drawingml/2006/main" name="Thème Office">
  <a:themeElements>
    <a:clrScheme name="Europe de l'éducation en chiffres">
      <a:dk1>
        <a:sysClr val="windowText" lastClr="000000"/>
      </a:dk1>
      <a:lt1>
        <a:sysClr val="window" lastClr="FFFFFF"/>
      </a:lt1>
      <a:dk2>
        <a:srgbClr val="44546A"/>
      </a:dk2>
      <a:lt2>
        <a:srgbClr val="E7E6E6"/>
      </a:lt2>
      <a:accent1>
        <a:srgbClr val="AF201F"/>
      </a:accent1>
      <a:accent2>
        <a:srgbClr val="DEA800"/>
      </a:accent2>
      <a:accent3>
        <a:srgbClr val="00939C"/>
      </a:accent3>
      <a:accent4>
        <a:srgbClr val="BC61A0"/>
      </a:accent4>
      <a:accent5>
        <a:srgbClr val="2C7230"/>
      </a:accent5>
      <a:accent6>
        <a:srgbClr val="1B3F90"/>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0"/>
  <sheetViews>
    <sheetView tabSelected="1" zoomScale="85" zoomScaleNormal="85" workbookViewId="0">
      <selection activeCell="B68" sqref="B68"/>
    </sheetView>
  </sheetViews>
  <sheetFormatPr baseColWidth="10" defaultRowHeight="12.75"/>
  <cols>
    <col min="1" max="16384" width="11.42578125" style="1"/>
  </cols>
  <sheetData>
    <row r="1" spans="1:15">
      <c r="A1" s="41" t="s">
        <v>41</v>
      </c>
      <c r="B1" s="42"/>
      <c r="C1" s="42"/>
      <c r="D1" s="42"/>
      <c r="E1" s="42"/>
      <c r="F1" s="42"/>
      <c r="G1" s="42"/>
      <c r="H1" s="42"/>
      <c r="I1" s="42"/>
      <c r="J1" s="42"/>
      <c r="K1" s="42"/>
      <c r="L1" s="42"/>
      <c r="M1" s="42"/>
      <c r="N1" s="42"/>
      <c r="O1" s="43"/>
    </row>
    <row r="2" spans="1:15">
      <c r="A2" s="83" t="s">
        <v>38</v>
      </c>
      <c r="B2" s="84"/>
      <c r="C2" s="84"/>
      <c r="D2" s="84"/>
      <c r="E2" s="84"/>
      <c r="F2" s="84"/>
      <c r="G2" s="84"/>
      <c r="H2" s="84"/>
      <c r="I2" s="84"/>
      <c r="J2" s="84"/>
      <c r="K2" s="84"/>
      <c r="L2" s="84"/>
      <c r="M2" s="84"/>
      <c r="N2" s="84"/>
      <c r="O2" s="85"/>
    </row>
    <row r="3" spans="1:15">
      <c r="A3" s="83"/>
      <c r="B3" s="84"/>
      <c r="C3" s="84"/>
      <c r="D3" s="84"/>
      <c r="E3" s="84"/>
      <c r="F3" s="84"/>
      <c r="G3" s="84"/>
      <c r="H3" s="84"/>
      <c r="I3" s="84"/>
      <c r="J3" s="84"/>
      <c r="K3" s="84"/>
      <c r="L3" s="84"/>
      <c r="M3" s="84"/>
      <c r="N3" s="84"/>
      <c r="O3" s="85"/>
    </row>
    <row r="4" spans="1:15">
      <c r="O4" s="45"/>
    </row>
    <row r="5" spans="1:15">
      <c r="A5" s="89" t="s">
        <v>40</v>
      </c>
      <c r="B5" s="90"/>
      <c r="C5" s="90"/>
      <c r="D5" s="90"/>
      <c r="E5" s="90"/>
      <c r="F5" s="90"/>
      <c r="G5" s="90"/>
      <c r="H5" s="90"/>
      <c r="I5" s="90"/>
      <c r="J5" s="90"/>
      <c r="K5" s="90"/>
      <c r="L5" s="90"/>
      <c r="M5" s="90"/>
      <c r="N5" s="90"/>
      <c r="O5" s="91"/>
    </row>
    <row r="6" spans="1:15">
      <c r="A6" s="86" t="s">
        <v>39</v>
      </c>
      <c r="B6" s="87"/>
      <c r="C6" s="87"/>
      <c r="D6" s="87"/>
      <c r="E6" s="87"/>
      <c r="F6" s="87"/>
      <c r="G6" s="87"/>
      <c r="H6" s="87"/>
      <c r="I6" s="87"/>
      <c r="J6" s="87"/>
      <c r="K6" s="87"/>
      <c r="L6" s="87"/>
      <c r="M6" s="87"/>
      <c r="N6" s="87"/>
      <c r="O6" s="88"/>
    </row>
    <row r="7" spans="1:15">
      <c r="A7" s="86"/>
      <c r="B7" s="87"/>
      <c r="C7" s="87"/>
      <c r="D7" s="87"/>
      <c r="E7" s="87"/>
      <c r="F7" s="87"/>
      <c r="G7" s="87"/>
      <c r="H7" s="87"/>
      <c r="I7" s="87"/>
      <c r="J7" s="87"/>
      <c r="K7" s="87"/>
      <c r="L7" s="87"/>
      <c r="M7" s="87"/>
      <c r="N7" s="87"/>
      <c r="O7" s="88"/>
    </row>
    <row r="8" spans="1:15">
      <c r="A8" s="86"/>
      <c r="B8" s="87"/>
      <c r="C8" s="87"/>
      <c r="D8" s="87"/>
      <c r="E8" s="87"/>
      <c r="F8" s="87"/>
      <c r="G8" s="87"/>
      <c r="H8" s="87"/>
      <c r="I8" s="87"/>
      <c r="J8" s="87"/>
      <c r="K8" s="87"/>
      <c r="L8" s="87"/>
      <c r="M8" s="87"/>
      <c r="N8" s="87"/>
      <c r="O8" s="88"/>
    </row>
    <row r="9" spans="1:15">
      <c r="A9" s="86"/>
      <c r="B9" s="87"/>
      <c r="C9" s="87"/>
      <c r="D9" s="87"/>
      <c r="E9" s="87"/>
      <c r="F9" s="87"/>
      <c r="G9" s="87"/>
      <c r="H9" s="87"/>
      <c r="I9" s="87"/>
      <c r="J9" s="87"/>
      <c r="K9" s="87"/>
      <c r="L9" s="87"/>
      <c r="M9" s="87"/>
      <c r="N9" s="87"/>
      <c r="O9" s="88"/>
    </row>
    <row r="10" spans="1:15">
      <c r="A10" s="86"/>
      <c r="B10" s="87"/>
      <c r="C10" s="87"/>
      <c r="D10" s="87"/>
      <c r="E10" s="87"/>
      <c r="F10" s="87"/>
      <c r="G10" s="87"/>
      <c r="H10" s="87"/>
      <c r="I10" s="87"/>
      <c r="J10" s="87"/>
      <c r="K10" s="87"/>
      <c r="L10" s="87"/>
      <c r="M10" s="87"/>
      <c r="N10" s="87"/>
      <c r="O10" s="88"/>
    </row>
    <row r="11" spans="1:15">
      <c r="A11" s="86"/>
      <c r="B11" s="87"/>
      <c r="C11" s="87"/>
      <c r="D11" s="87"/>
      <c r="E11" s="87"/>
      <c r="F11" s="87"/>
      <c r="G11" s="87"/>
      <c r="H11" s="87"/>
      <c r="I11" s="87"/>
      <c r="J11" s="87"/>
      <c r="K11" s="87"/>
      <c r="L11" s="87"/>
      <c r="M11" s="87"/>
      <c r="N11" s="87"/>
      <c r="O11" s="88"/>
    </row>
    <row r="12" spans="1:15">
      <c r="A12" s="86"/>
      <c r="B12" s="87"/>
      <c r="C12" s="87"/>
      <c r="D12" s="87"/>
      <c r="E12" s="87"/>
      <c r="F12" s="87"/>
      <c r="G12" s="87"/>
      <c r="H12" s="87"/>
      <c r="I12" s="87"/>
      <c r="J12" s="87"/>
      <c r="K12" s="87"/>
      <c r="L12" s="87"/>
      <c r="M12" s="87"/>
      <c r="N12" s="87"/>
      <c r="O12" s="88"/>
    </row>
    <row r="13" spans="1:15">
      <c r="A13" s="86"/>
      <c r="B13" s="87"/>
      <c r="C13" s="87"/>
      <c r="D13" s="87"/>
      <c r="E13" s="87"/>
      <c r="F13" s="87"/>
      <c r="G13" s="87"/>
      <c r="H13" s="87"/>
      <c r="I13" s="87"/>
      <c r="J13" s="87"/>
      <c r="K13" s="87"/>
      <c r="L13" s="87"/>
      <c r="M13" s="87"/>
      <c r="N13" s="87"/>
      <c r="O13" s="88"/>
    </row>
    <row r="14" spans="1:15">
      <c r="A14" s="92" t="s">
        <v>42</v>
      </c>
      <c r="B14" s="93"/>
      <c r="C14" s="93"/>
      <c r="D14" s="93"/>
      <c r="E14" s="93"/>
      <c r="F14" s="93"/>
      <c r="G14" s="93"/>
      <c r="H14" s="93"/>
      <c r="I14" s="93"/>
      <c r="J14" s="93"/>
      <c r="K14" s="93"/>
      <c r="L14" s="93"/>
      <c r="M14" s="93"/>
      <c r="N14" s="93"/>
      <c r="O14" s="94"/>
    </row>
    <row r="15" spans="1:15">
      <c r="A15" s="92"/>
      <c r="B15" s="93"/>
      <c r="C15" s="93"/>
      <c r="D15" s="93"/>
      <c r="E15" s="93"/>
      <c r="F15" s="93"/>
      <c r="G15" s="93"/>
      <c r="H15" s="93"/>
      <c r="I15" s="93"/>
      <c r="J15" s="93"/>
      <c r="K15" s="93"/>
      <c r="L15" s="93"/>
      <c r="M15" s="93"/>
      <c r="N15" s="93"/>
      <c r="O15" s="94"/>
    </row>
    <row r="16" spans="1:15">
      <c r="A16" s="95" t="s">
        <v>43</v>
      </c>
      <c r="B16" s="96"/>
      <c r="C16" s="96"/>
      <c r="D16" s="96"/>
      <c r="E16" s="96"/>
      <c r="F16" s="2"/>
      <c r="G16" s="2"/>
      <c r="H16" s="2"/>
      <c r="I16" s="2"/>
      <c r="J16" s="2"/>
      <c r="K16" s="2"/>
      <c r="L16" s="2"/>
      <c r="M16" s="2"/>
      <c r="N16" s="2"/>
      <c r="O16" s="45"/>
    </row>
    <row r="17" spans="1:15">
      <c r="A17" s="44"/>
      <c r="B17" s="2" t="s">
        <v>82</v>
      </c>
      <c r="C17" s="2"/>
      <c r="D17" s="2"/>
      <c r="E17" s="2"/>
      <c r="F17" s="2"/>
      <c r="G17" s="2"/>
      <c r="H17" s="2"/>
      <c r="I17" s="2"/>
      <c r="J17" s="2"/>
      <c r="K17" s="2"/>
      <c r="L17" s="2"/>
      <c r="M17" s="2"/>
      <c r="N17" s="2"/>
      <c r="O17" s="45"/>
    </row>
    <row r="18" spans="1:15">
      <c r="A18" s="44"/>
      <c r="B18" s="2" t="s">
        <v>83</v>
      </c>
      <c r="C18" s="2"/>
      <c r="D18" s="2"/>
      <c r="E18" s="2"/>
      <c r="F18" s="2"/>
      <c r="G18" s="2"/>
      <c r="H18" s="2"/>
      <c r="I18" s="2"/>
      <c r="J18" s="2"/>
      <c r="K18" s="2"/>
      <c r="L18" s="2"/>
      <c r="M18" s="2"/>
      <c r="N18" s="2"/>
      <c r="O18" s="45"/>
    </row>
    <row r="19" spans="1:15">
      <c r="A19" s="44"/>
      <c r="B19" s="2" t="s">
        <v>84</v>
      </c>
      <c r="C19" s="2"/>
      <c r="D19" s="2"/>
      <c r="E19" s="2"/>
      <c r="F19" s="2"/>
      <c r="G19" s="2"/>
      <c r="H19" s="2"/>
      <c r="I19" s="2"/>
      <c r="J19" s="2"/>
      <c r="K19" s="2"/>
      <c r="L19" s="2"/>
      <c r="M19" s="2"/>
      <c r="N19" s="2"/>
      <c r="O19" s="45"/>
    </row>
    <row r="20" spans="1:15">
      <c r="A20" s="44"/>
      <c r="B20" s="2" t="s">
        <v>85</v>
      </c>
      <c r="C20" s="2"/>
      <c r="D20" s="2"/>
      <c r="E20" s="2"/>
      <c r="F20" s="2"/>
      <c r="G20" s="2"/>
      <c r="H20" s="2"/>
      <c r="I20" s="2"/>
      <c r="J20" s="2"/>
      <c r="K20" s="2"/>
      <c r="L20" s="2"/>
      <c r="M20" s="2"/>
      <c r="N20" s="2"/>
      <c r="O20" s="45"/>
    </row>
    <row r="21" spans="1:15">
      <c r="A21" s="95" t="s">
        <v>44</v>
      </c>
      <c r="B21" s="96"/>
      <c r="C21" s="96"/>
      <c r="D21" s="96"/>
      <c r="E21" s="2"/>
      <c r="F21" s="2"/>
      <c r="G21" s="2"/>
      <c r="H21" s="2"/>
      <c r="I21" s="2"/>
      <c r="J21" s="2"/>
      <c r="K21" s="2"/>
      <c r="L21" s="2"/>
      <c r="M21" s="2"/>
      <c r="N21" s="2"/>
      <c r="O21" s="45"/>
    </row>
    <row r="22" spans="1:15">
      <c r="A22" s="44"/>
      <c r="B22" s="2" t="s">
        <v>60</v>
      </c>
      <c r="C22" s="2"/>
      <c r="D22" s="2"/>
      <c r="E22" s="2"/>
      <c r="F22" s="2"/>
      <c r="G22" s="2"/>
      <c r="H22" s="2"/>
      <c r="I22" s="2"/>
      <c r="J22" s="2"/>
      <c r="K22" s="2"/>
      <c r="L22" s="2"/>
      <c r="M22" s="2"/>
      <c r="N22" s="2"/>
      <c r="O22" s="45"/>
    </row>
    <row r="23" spans="1:15">
      <c r="A23" s="44"/>
      <c r="B23" s="2" t="s">
        <v>57</v>
      </c>
      <c r="C23" s="2"/>
      <c r="D23" s="2"/>
      <c r="E23" s="2"/>
      <c r="F23" s="2"/>
      <c r="G23" s="2"/>
      <c r="H23" s="2"/>
      <c r="I23" s="2"/>
      <c r="J23" s="2"/>
      <c r="K23" s="2"/>
      <c r="L23" s="2"/>
      <c r="M23" s="2"/>
      <c r="N23" s="2"/>
      <c r="O23" s="45"/>
    </row>
    <row r="24" spans="1:15">
      <c r="A24" s="44"/>
      <c r="B24" s="2" t="s">
        <v>58</v>
      </c>
      <c r="C24" s="2"/>
      <c r="D24" s="2"/>
      <c r="E24" s="2"/>
      <c r="F24" s="2"/>
      <c r="G24" s="2"/>
      <c r="H24" s="2"/>
      <c r="I24" s="2"/>
      <c r="J24" s="2"/>
      <c r="K24" s="2"/>
      <c r="L24" s="2"/>
      <c r="M24" s="2"/>
      <c r="N24" s="2"/>
      <c r="O24" s="45"/>
    </row>
    <row r="25" spans="1:15">
      <c r="A25" s="95" t="s">
        <v>45</v>
      </c>
      <c r="B25" s="96"/>
      <c r="C25" s="96"/>
      <c r="D25" s="96"/>
      <c r="E25" s="2"/>
      <c r="F25" s="2"/>
      <c r="G25" s="2"/>
      <c r="H25" s="2"/>
      <c r="I25" s="2"/>
      <c r="J25" s="2"/>
      <c r="K25" s="2"/>
      <c r="L25" s="2"/>
      <c r="M25" s="2"/>
      <c r="N25" s="2"/>
      <c r="O25" s="45"/>
    </row>
    <row r="26" spans="1:15">
      <c r="A26" s="44"/>
      <c r="B26" s="2" t="s">
        <v>63</v>
      </c>
      <c r="C26" s="2"/>
      <c r="D26" s="2"/>
      <c r="E26" s="2"/>
      <c r="F26" s="2"/>
      <c r="G26" s="2"/>
      <c r="H26" s="2"/>
      <c r="I26" s="2"/>
      <c r="J26" s="2"/>
      <c r="K26" s="2"/>
      <c r="L26" s="2"/>
      <c r="M26" s="2"/>
      <c r="N26" s="2"/>
      <c r="O26" s="45"/>
    </row>
    <row r="27" spans="1:15">
      <c r="A27" s="44"/>
      <c r="B27" s="2" t="s">
        <v>64</v>
      </c>
      <c r="C27" s="2"/>
      <c r="D27" s="2"/>
      <c r="E27" s="2"/>
      <c r="F27" s="2"/>
      <c r="G27" s="2"/>
      <c r="H27" s="2"/>
      <c r="I27" s="2"/>
      <c r="J27" s="2"/>
      <c r="K27" s="2"/>
      <c r="L27" s="2"/>
      <c r="M27" s="2"/>
      <c r="N27" s="2"/>
      <c r="O27" s="45"/>
    </row>
    <row r="28" spans="1:15">
      <c r="A28" s="44"/>
      <c r="B28" s="2" t="s">
        <v>69</v>
      </c>
      <c r="C28" s="2"/>
      <c r="D28" s="2"/>
      <c r="E28" s="2"/>
      <c r="F28" s="2"/>
      <c r="G28" s="2"/>
      <c r="H28" s="2"/>
      <c r="I28" s="2"/>
      <c r="J28" s="2"/>
      <c r="K28" s="2"/>
      <c r="L28" s="2"/>
      <c r="M28" s="2"/>
      <c r="N28" s="2"/>
      <c r="O28" s="45"/>
    </row>
    <row r="29" spans="1:15">
      <c r="A29" s="95" t="s">
        <v>46</v>
      </c>
      <c r="B29" s="96"/>
      <c r="C29" s="96"/>
      <c r="D29" s="96"/>
      <c r="E29" s="96"/>
      <c r="F29" s="2"/>
      <c r="G29" s="2"/>
      <c r="H29" s="2"/>
      <c r="I29" s="2"/>
      <c r="J29" s="2"/>
      <c r="K29" s="2"/>
      <c r="L29" s="2"/>
      <c r="M29" s="2"/>
      <c r="N29" s="2"/>
      <c r="O29" s="45"/>
    </row>
    <row r="30" spans="1:15">
      <c r="A30" s="44"/>
      <c r="B30" s="2" t="s">
        <v>72</v>
      </c>
      <c r="C30" s="2"/>
      <c r="D30" s="2"/>
      <c r="E30" s="2"/>
      <c r="F30" s="2"/>
      <c r="G30" s="2"/>
      <c r="H30" s="2"/>
      <c r="I30" s="2"/>
      <c r="J30" s="2"/>
      <c r="K30" s="2"/>
      <c r="L30" s="2"/>
      <c r="M30" s="2"/>
      <c r="N30" s="2"/>
      <c r="O30" s="45"/>
    </row>
    <row r="31" spans="1:15">
      <c r="A31" s="44"/>
      <c r="B31" s="2" t="s">
        <v>126</v>
      </c>
      <c r="C31" s="2"/>
      <c r="D31" s="2"/>
      <c r="E31" s="2"/>
      <c r="F31" s="2"/>
      <c r="G31" s="2"/>
      <c r="H31" s="2"/>
      <c r="I31" s="2"/>
      <c r="J31" s="2"/>
      <c r="K31" s="2"/>
      <c r="L31" s="2"/>
      <c r="M31" s="2"/>
      <c r="N31" s="2"/>
      <c r="O31" s="45"/>
    </row>
    <row r="32" spans="1:15">
      <c r="A32" s="44"/>
      <c r="B32" s="2" t="s">
        <v>80</v>
      </c>
      <c r="C32" s="2"/>
      <c r="D32" s="2"/>
      <c r="E32" s="2"/>
      <c r="F32" s="2"/>
      <c r="G32" s="2"/>
      <c r="H32" s="2"/>
      <c r="I32" s="2"/>
      <c r="J32" s="2"/>
      <c r="K32" s="2"/>
      <c r="L32" s="2"/>
      <c r="M32" s="2"/>
      <c r="N32" s="2"/>
      <c r="O32" s="45"/>
    </row>
    <row r="33" spans="1:15">
      <c r="A33" s="44"/>
      <c r="B33" s="2" t="s">
        <v>81</v>
      </c>
      <c r="C33" s="2"/>
      <c r="D33" s="2"/>
      <c r="E33" s="2"/>
      <c r="F33" s="2"/>
      <c r="G33" s="2"/>
      <c r="H33" s="2"/>
      <c r="I33" s="2"/>
      <c r="J33" s="2"/>
      <c r="K33" s="2"/>
      <c r="L33" s="2"/>
      <c r="M33" s="2"/>
      <c r="N33" s="2"/>
      <c r="O33" s="45"/>
    </row>
    <row r="34" spans="1:15">
      <c r="A34" s="95" t="s">
        <v>47</v>
      </c>
      <c r="B34" s="96"/>
      <c r="C34" s="96"/>
      <c r="D34" s="96"/>
      <c r="E34" s="96"/>
      <c r="F34" s="96"/>
      <c r="G34" s="2"/>
      <c r="H34" s="2"/>
      <c r="I34" s="2"/>
      <c r="J34" s="2"/>
      <c r="K34" s="2"/>
      <c r="L34" s="2"/>
      <c r="M34" s="2"/>
      <c r="N34" s="2"/>
      <c r="O34" s="45"/>
    </row>
    <row r="35" spans="1:15">
      <c r="A35" s="44"/>
      <c r="B35" s="2" t="s">
        <v>101</v>
      </c>
      <c r="C35" s="2"/>
      <c r="D35" s="2"/>
      <c r="E35" s="2"/>
      <c r="F35" s="2"/>
      <c r="G35" s="2"/>
      <c r="H35" s="2"/>
      <c r="I35" s="2"/>
      <c r="J35" s="2"/>
      <c r="K35" s="2"/>
      <c r="L35" s="2"/>
      <c r="M35" s="2"/>
      <c r="N35" s="2"/>
      <c r="O35" s="45"/>
    </row>
    <row r="36" spans="1:15">
      <c r="A36" s="44"/>
      <c r="B36" s="2" t="s">
        <v>122</v>
      </c>
      <c r="C36" s="2"/>
      <c r="D36" s="2"/>
      <c r="E36" s="2"/>
      <c r="F36" s="2"/>
      <c r="G36" s="2"/>
      <c r="H36" s="2"/>
      <c r="I36" s="2"/>
      <c r="J36" s="2"/>
      <c r="K36" s="2"/>
      <c r="L36" s="2"/>
      <c r="M36" s="2"/>
      <c r="N36" s="2"/>
      <c r="O36" s="45"/>
    </row>
    <row r="37" spans="1:15">
      <c r="A37" s="44"/>
      <c r="B37" s="2" t="s">
        <v>114</v>
      </c>
      <c r="C37" s="2"/>
      <c r="D37" s="2"/>
      <c r="E37" s="2"/>
      <c r="F37" s="2"/>
      <c r="G37" s="2"/>
      <c r="H37" s="2"/>
      <c r="I37" s="2"/>
      <c r="J37" s="2"/>
      <c r="K37" s="2"/>
      <c r="L37" s="2"/>
      <c r="M37" s="2"/>
      <c r="N37" s="2"/>
      <c r="O37" s="45"/>
    </row>
    <row r="38" spans="1:15">
      <c r="A38" s="44"/>
      <c r="B38" s="2" t="s">
        <v>123</v>
      </c>
      <c r="C38" s="2"/>
      <c r="D38" s="2"/>
      <c r="E38" s="2"/>
      <c r="F38" s="2"/>
      <c r="G38" s="2"/>
      <c r="H38" s="2"/>
      <c r="I38" s="2"/>
      <c r="J38" s="2"/>
      <c r="K38" s="2"/>
      <c r="L38" s="2"/>
      <c r="M38" s="2"/>
      <c r="N38" s="2"/>
      <c r="O38" s="45"/>
    </row>
    <row r="39" spans="1:15">
      <c r="A39" s="44"/>
      <c r="B39" s="2" t="s">
        <v>118</v>
      </c>
      <c r="C39" s="2"/>
      <c r="D39" s="2"/>
      <c r="E39" s="2"/>
      <c r="F39" s="2"/>
      <c r="G39" s="2"/>
      <c r="H39" s="2"/>
      <c r="I39" s="2"/>
      <c r="J39" s="2"/>
      <c r="K39" s="2"/>
      <c r="L39" s="2"/>
      <c r="M39" s="2"/>
      <c r="N39" s="2"/>
      <c r="O39" s="45"/>
    </row>
    <row r="40" spans="1:15">
      <c r="A40" s="46"/>
      <c r="B40" s="47"/>
      <c r="C40" s="47"/>
      <c r="D40" s="47"/>
      <c r="E40" s="47"/>
      <c r="F40" s="47"/>
      <c r="G40" s="47"/>
      <c r="H40" s="47"/>
      <c r="I40" s="47"/>
      <c r="J40" s="47"/>
      <c r="K40" s="47"/>
      <c r="L40" s="47"/>
      <c r="M40" s="47"/>
      <c r="N40" s="47"/>
      <c r="O40" s="48"/>
    </row>
  </sheetData>
  <mergeCells count="9">
    <mergeCell ref="A2:O3"/>
    <mergeCell ref="A6:O13"/>
    <mergeCell ref="A5:O5"/>
    <mergeCell ref="A14:O15"/>
    <mergeCell ref="A34:F34"/>
    <mergeCell ref="A29:E29"/>
    <mergeCell ref="A25:D25"/>
    <mergeCell ref="A21:D21"/>
    <mergeCell ref="A16:E16"/>
  </mergeCells>
  <hyperlinks>
    <hyperlink ref="A16" location="'1.1'!A1" display="1.1 : La diversité des systèmes éducatifs en Europe"/>
    <hyperlink ref="A21" location="'1.2'!A1" display="1.2 : Les conditions de scolarisation"/>
    <hyperlink ref="A25" location="'1.3'!A1" display="1.3 : Les dépenses d'éducation en Europe"/>
    <hyperlink ref="A29" location="'1.4'!A1" display="1.4 : Le temps d'instruction à l'école élémentaire"/>
    <hyperlink ref="A34" location="'1.5'!A1" display="1.5 : L'enseignement professionnel du second cycle du secondaire"/>
  </hyperlink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28"/>
  <sheetViews>
    <sheetView zoomScale="70" zoomScaleNormal="70" workbookViewId="0"/>
  </sheetViews>
  <sheetFormatPr baseColWidth="10" defaultRowHeight="12.75"/>
  <cols>
    <col min="1" max="2" width="11.42578125" style="1"/>
    <col min="3" max="4" width="15.42578125" style="1" bestFit="1" customWidth="1"/>
    <col min="5" max="16384" width="11.42578125" style="1"/>
  </cols>
  <sheetData>
    <row r="1" spans="1:23" ht="12.75" customHeight="1">
      <c r="A1" s="19" t="s">
        <v>82</v>
      </c>
    </row>
    <row r="2" spans="1:23">
      <c r="A2" s="25" t="s">
        <v>127</v>
      </c>
    </row>
    <row r="3" spans="1:23">
      <c r="G3" s="2"/>
      <c r="H3" s="2"/>
      <c r="I3" s="2"/>
    </row>
    <row r="4" spans="1:23" ht="15">
      <c r="B4" s="22"/>
      <c r="C4" s="50" t="s">
        <v>91</v>
      </c>
      <c r="D4" s="49"/>
      <c r="E4" s="49"/>
      <c r="F4" s="49"/>
      <c r="G4" s="49"/>
      <c r="H4" s="49"/>
      <c r="I4" s="22"/>
      <c r="J4" s="18"/>
      <c r="K4" s="18"/>
      <c r="L4" s="18"/>
      <c r="M4" s="18"/>
      <c r="N4" s="18"/>
      <c r="O4" s="18"/>
      <c r="P4" s="18"/>
      <c r="Q4" s="18"/>
      <c r="R4" s="18"/>
      <c r="S4" s="18"/>
      <c r="T4" s="18"/>
      <c r="U4" s="18"/>
      <c r="V4" s="18"/>
      <c r="W4" s="18"/>
    </row>
    <row r="5" spans="1:23" ht="15">
      <c r="B5" s="3" t="s">
        <v>36</v>
      </c>
      <c r="C5" s="23" t="s">
        <v>87</v>
      </c>
      <c r="D5" s="23"/>
      <c r="E5" s="23"/>
      <c r="F5" s="23"/>
      <c r="G5" s="23"/>
      <c r="H5" s="23"/>
      <c r="I5" s="22"/>
      <c r="J5" s="18"/>
      <c r="K5" s="18"/>
      <c r="L5" s="18"/>
      <c r="M5" s="18"/>
      <c r="N5" s="18"/>
      <c r="O5" s="18"/>
      <c r="P5" s="18"/>
      <c r="Q5" s="18"/>
      <c r="R5" s="18"/>
      <c r="S5" s="18"/>
      <c r="T5" s="18"/>
      <c r="U5" s="18"/>
      <c r="V5" s="18"/>
      <c r="W5" s="18"/>
    </row>
    <row r="6" spans="1:23" ht="15">
      <c r="B6" s="3" t="s">
        <v>37</v>
      </c>
      <c r="C6" s="23" t="s">
        <v>87</v>
      </c>
      <c r="D6" s="23"/>
      <c r="E6" s="23"/>
      <c r="F6" s="23"/>
      <c r="G6" s="23"/>
      <c r="H6" s="23"/>
      <c r="I6" s="22"/>
      <c r="J6" s="18"/>
      <c r="K6" s="18"/>
      <c r="L6" s="18"/>
      <c r="M6" s="18"/>
      <c r="N6" s="18"/>
      <c r="O6" s="18"/>
      <c r="P6" s="18"/>
      <c r="Q6" s="18"/>
      <c r="R6" s="18"/>
      <c r="S6" s="18"/>
      <c r="T6" s="18"/>
      <c r="U6" s="18"/>
      <c r="V6" s="18"/>
      <c r="W6" s="18"/>
    </row>
    <row r="7" spans="1:23" ht="15">
      <c r="B7" s="3" t="s">
        <v>28</v>
      </c>
      <c r="C7" s="23" t="s">
        <v>88</v>
      </c>
      <c r="D7" s="23"/>
      <c r="E7" s="23"/>
      <c r="F7" s="23"/>
      <c r="G7" s="23"/>
      <c r="H7" s="23"/>
      <c r="I7" s="22"/>
      <c r="J7" s="18"/>
      <c r="K7" s="18"/>
      <c r="L7" s="18"/>
      <c r="M7" s="18"/>
      <c r="N7" s="18"/>
      <c r="O7" s="18"/>
      <c r="P7" s="18"/>
      <c r="Q7" s="18"/>
      <c r="R7" s="18"/>
      <c r="S7" s="18"/>
      <c r="T7" s="18"/>
      <c r="U7" s="18"/>
      <c r="V7" s="18"/>
      <c r="W7" s="18"/>
    </row>
    <row r="8" spans="1:23" ht="15">
      <c r="B8" s="3" t="s">
        <v>24</v>
      </c>
      <c r="C8" s="23" t="s">
        <v>90</v>
      </c>
      <c r="D8" s="23"/>
      <c r="E8" s="23"/>
      <c r="F8" s="23"/>
      <c r="G8" s="23"/>
      <c r="H8" s="23"/>
      <c r="I8" s="22"/>
      <c r="J8" s="18"/>
      <c r="K8" s="18"/>
      <c r="L8" s="18"/>
      <c r="M8" s="18"/>
      <c r="N8" s="18"/>
      <c r="O8" s="18"/>
      <c r="P8" s="18"/>
      <c r="Q8" s="18"/>
      <c r="R8" s="18"/>
      <c r="S8" s="18"/>
      <c r="T8" s="18"/>
      <c r="U8" s="18"/>
      <c r="V8" s="18"/>
      <c r="W8" s="18"/>
    </row>
    <row r="9" spans="1:23" ht="15">
      <c r="B9" s="3" t="s">
        <v>7</v>
      </c>
      <c r="C9" s="23" t="s">
        <v>88</v>
      </c>
      <c r="D9" s="23"/>
      <c r="E9" s="23"/>
      <c r="F9" s="23"/>
      <c r="G9" s="23"/>
      <c r="H9" s="23"/>
      <c r="I9" s="22"/>
      <c r="J9" s="18"/>
      <c r="K9" s="18"/>
      <c r="L9" s="18"/>
      <c r="M9" s="18"/>
      <c r="N9" s="18"/>
      <c r="O9" s="18"/>
      <c r="P9" s="18"/>
      <c r="Q9" s="18"/>
      <c r="R9" s="18"/>
      <c r="S9" s="18"/>
      <c r="T9" s="18"/>
      <c r="U9" s="18"/>
      <c r="V9" s="18"/>
      <c r="W9" s="18"/>
    </row>
    <row r="10" spans="1:23" ht="15">
      <c r="B10" s="3" t="s">
        <v>2</v>
      </c>
      <c r="C10" s="23" t="s">
        <v>89</v>
      </c>
      <c r="D10" s="23"/>
      <c r="E10" s="23"/>
      <c r="F10" s="23"/>
      <c r="G10" s="23"/>
      <c r="H10" s="23"/>
      <c r="I10" s="18"/>
      <c r="J10" s="18"/>
      <c r="K10" s="18"/>
      <c r="L10" s="18"/>
      <c r="M10" s="18"/>
      <c r="N10" s="18"/>
      <c r="O10" s="18"/>
      <c r="P10" s="18"/>
      <c r="Q10" s="18"/>
      <c r="R10" s="18"/>
      <c r="S10" s="18"/>
      <c r="T10" s="18"/>
      <c r="U10" s="18"/>
      <c r="V10" s="18"/>
      <c r="W10" s="18"/>
    </row>
    <row r="11" spans="1:23" ht="15">
      <c r="B11" s="3" t="s">
        <v>3</v>
      </c>
      <c r="C11" s="23" t="s">
        <v>88</v>
      </c>
      <c r="D11" s="23"/>
      <c r="E11" s="23"/>
      <c r="F11" s="23"/>
      <c r="G11" s="23"/>
      <c r="H11" s="23"/>
      <c r="I11" s="18"/>
      <c r="J11" s="18"/>
      <c r="K11" s="18"/>
      <c r="L11" s="18"/>
      <c r="M11" s="18"/>
      <c r="N11" s="18"/>
      <c r="O11" s="18"/>
      <c r="P11" s="18"/>
      <c r="Q11" s="18"/>
      <c r="R11" s="18"/>
      <c r="S11" s="18"/>
      <c r="T11" s="18"/>
      <c r="U11" s="18"/>
      <c r="V11" s="18"/>
      <c r="W11" s="18"/>
    </row>
    <row r="12" spans="1:23" ht="15">
      <c r="B12" s="3" t="s">
        <v>6</v>
      </c>
      <c r="C12" s="23" t="s">
        <v>87</v>
      </c>
      <c r="D12" s="23"/>
      <c r="E12" s="23"/>
      <c r="F12" s="23"/>
      <c r="G12" s="23"/>
      <c r="H12" s="23"/>
      <c r="I12" s="18"/>
      <c r="J12" s="18"/>
      <c r="K12" s="18"/>
      <c r="L12" s="18"/>
      <c r="M12" s="18"/>
      <c r="N12" s="18"/>
      <c r="O12" s="18"/>
      <c r="P12" s="18"/>
      <c r="Q12" s="18"/>
      <c r="R12" s="18"/>
      <c r="S12" s="18"/>
      <c r="T12" s="18"/>
      <c r="U12" s="18"/>
      <c r="V12" s="18"/>
      <c r="W12" s="18"/>
    </row>
    <row r="13" spans="1:23" ht="15">
      <c r="B13" s="3" t="s">
        <v>15</v>
      </c>
      <c r="C13" s="23" t="s">
        <v>87</v>
      </c>
      <c r="D13" s="23"/>
      <c r="E13" s="23"/>
      <c r="F13" s="23"/>
      <c r="G13" s="23"/>
      <c r="H13" s="23"/>
      <c r="I13" s="18"/>
      <c r="J13" s="18"/>
      <c r="K13" s="18"/>
      <c r="L13" s="18"/>
      <c r="M13" s="18"/>
      <c r="N13" s="18"/>
      <c r="O13" s="18"/>
      <c r="P13" s="18"/>
      <c r="Q13" s="18"/>
      <c r="R13" s="18"/>
      <c r="S13" s="18"/>
      <c r="T13" s="18"/>
      <c r="U13" s="18"/>
      <c r="V13" s="18"/>
      <c r="W13" s="18"/>
    </row>
    <row r="14" spans="1:23" ht="15">
      <c r="B14" s="3" t="s">
        <v>5</v>
      </c>
      <c r="C14" s="23" t="s">
        <v>87</v>
      </c>
      <c r="D14" s="23"/>
      <c r="E14" s="23"/>
      <c r="F14" s="23"/>
      <c r="G14" s="23"/>
      <c r="H14" s="23"/>
      <c r="I14" s="18"/>
      <c r="J14" s="18"/>
      <c r="K14" s="18"/>
      <c r="L14" s="18"/>
      <c r="M14" s="18"/>
      <c r="N14" s="18"/>
      <c r="O14" s="18"/>
      <c r="P14" s="18"/>
      <c r="Q14" s="18"/>
      <c r="R14" s="18"/>
      <c r="S14" s="18"/>
      <c r="T14" s="18"/>
      <c r="U14" s="18"/>
      <c r="V14" s="18"/>
      <c r="W14" s="18"/>
    </row>
    <row r="15" spans="1:23" ht="15">
      <c r="B15" s="52" t="s">
        <v>8</v>
      </c>
      <c r="C15" s="53" t="s">
        <v>87</v>
      </c>
      <c r="D15" s="23"/>
      <c r="E15" s="23"/>
      <c r="F15" s="23"/>
      <c r="G15" s="23"/>
      <c r="H15" s="23"/>
      <c r="I15" s="18"/>
      <c r="J15" s="18"/>
      <c r="K15" s="18"/>
      <c r="L15" s="18"/>
      <c r="M15" s="18"/>
      <c r="N15" s="18"/>
      <c r="O15" s="18"/>
      <c r="P15" s="18"/>
      <c r="Q15" s="18"/>
      <c r="R15" s="18"/>
      <c r="S15" s="18"/>
      <c r="T15" s="18"/>
      <c r="U15" s="18"/>
      <c r="V15" s="18"/>
      <c r="W15" s="18"/>
    </row>
    <row r="16" spans="1:23" ht="15">
      <c r="B16" s="3" t="s">
        <v>26</v>
      </c>
      <c r="C16" s="23" t="s">
        <v>88</v>
      </c>
      <c r="D16" s="23"/>
      <c r="E16" s="23"/>
      <c r="F16" s="23"/>
      <c r="G16" s="23"/>
      <c r="H16" s="23"/>
      <c r="I16" s="18"/>
      <c r="J16" s="18"/>
      <c r="K16" s="18"/>
      <c r="L16" s="18"/>
      <c r="M16" s="18"/>
      <c r="N16" s="18"/>
      <c r="O16" s="18"/>
      <c r="P16" s="18"/>
      <c r="Q16" s="18"/>
      <c r="R16" s="18"/>
      <c r="S16" s="18"/>
      <c r="T16" s="18"/>
      <c r="U16" s="18"/>
      <c r="V16" s="18"/>
      <c r="W16" s="18"/>
    </row>
    <row r="17" spans="2:23" ht="15">
      <c r="B17" s="3" t="s">
        <v>22</v>
      </c>
      <c r="C17" s="23" t="s">
        <v>87</v>
      </c>
      <c r="D17" s="23"/>
      <c r="E17" s="23"/>
      <c r="F17" s="23"/>
      <c r="G17" s="23"/>
      <c r="H17" s="23"/>
      <c r="I17" s="18"/>
      <c r="J17" s="18"/>
      <c r="K17" s="18"/>
      <c r="L17" s="18"/>
      <c r="M17" s="18"/>
      <c r="N17" s="18"/>
      <c r="O17" s="18"/>
      <c r="P17" s="18"/>
      <c r="Q17" s="18"/>
      <c r="R17" s="18"/>
      <c r="S17" s="18"/>
      <c r="T17" s="18"/>
      <c r="U17" s="18"/>
      <c r="V17" s="18"/>
      <c r="W17" s="18"/>
    </row>
    <row r="18" spans="2:23" ht="15">
      <c r="B18" s="3" t="s">
        <v>17</v>
      </c>
      <c r="C18" s="23" t="s">
        <v>87</v>
      </c>
      <c r="D18" s="23"/>
      <c r="E18" s="23"/>
      <c r="F18" s="23"/>
      <c r="G18" s="23"/>
      <c r="H18" s="23"/>
      <c r="I18" s="18"/>
      <c r="J18" s="18"/>
      <c r="K18" s="18"/>
      <c r="L18" s="18"/>
      <c r="M18" s="18"/>
      <c r="N18" s="18"/>
      <c r="O18" s="18"/>
      <c r="P18" s="18"/>
      <c r="Q18" s="18"/>
      <c r="R18" s="18"/>
      <c r="S18" s="18"/>
      <c r="T18" s="18"/>
      <c r="U18" s="18"/>
      <c r="V18" s="18"/>
      <c r="W18" s="18"/>
    </row>
    <row r="19" spans="2:23" ht="15">
      <c r="B19" s="3" t="s">
        <v>11</v>
      </c>
      <c r="C19" s="23" t="s">
        <v>90</v>
      </c>
      <c r="D19" s="23"/>
      <c r="E19" s="23"/>
      <c r="F19" s="23"/>
      <c r="G19" s="23"/>
      <c r="H19" s="23"/>
      <c r="I19" s="18"/>
      <c r="J19" s="18"/>
      <c r="K19" s="18"/>
      <c r="L19" s="18"/>
      <c r="M19" s="18"/>
      <c r="N19" s="18"/>
      <c r="O19" s="18"/>
      <c r="P19" s="18"/>
      <c r="Q19" s="18"/>
      <c r="R19" s="18"/>
      <c r="S19" s="18"/>
      <c r="T19" s="18"/>
      <c r="U19" s="18"/>
      <c r="V19" s="18"/>
      <c r="W19" s="18"/>
    </row>
    <row r="20" spans="2:23" ht="15">
      <c r="B20" s="3" t="s">
        <v>10</v>
      </c>
      <c r="C20" s="23" t="s">
        <v>89</v>
      </c>
      <c r="D20" s="23"/>
      <c r="E20" s="23"/>
      <c r="F20" s="23"/>
      <c r="G20" s="23"/>
      <c r="H20" s="23"/>
      <c r="I20" s="18"/>
      <c r="J20" s="18"/>
      <c r="K20" s="18"/>
      <c r="L20" s="18"/>
      <c r="M20" s="18"/>
      <c r="N20" s="18"/>
      <c r="O20" s="18"/>
      <c r="P20" s="18"/>
      <c r="Q20" s="18"/>
      <c r="R20" s="18"/>
      <c r="S20" s="18"/>
      <c r="T20" s="18"/>
      <c r="U20" s="18"/>
      <c r="V20" s="18"/>
      <c r="W20" s="18"/>
    </row>
    <row r="21" spans="2:23" ht="15">
      <c r="B21" s="3" t="s">
        <v>9</v>
      </c>
      <c r="C21" s="23" t="s">
        <v>89</v>
      </c>
      <c r="D21" s="23"/>
      <c r="E21" s="23"/>
      <c r="F21" s="23"/>
      <c r="G21" s="23"/>
      <c r="H21" s="23"/>
      <c r="I21" s="18"/>
      <c r="J21" s="18"/>
      <c r="K21" s="18"/>
      <c r="L21" s="18"/>
      <c r="M21" s="18"/>
      <c r="N21" s="18"/>
      <c r="O21" s="18"/>
      <c r="P21" s="18"/>
      <c r="Q21" s="18"/>
      <c r="R21" s="18"/>
      <c r="S21" s="18"/>
      <c r="T21" s="18"/>
      <c r="U21" s="18"/>
      <c r="V21" s="18"/>
      <c r="W21" s="18"/>
    </row>
    <row r="22" spans="2:23" ht="15">
      <c r="B22" s="3" t="s">
        <v>0</v>
      </c>
      <c r="C22" s="23" t="s">
        <v>90</v>
      </c>
      <c r="D22" s="23"/>
      <c r="E22" s="23"/>
      <c r="F22" s="23"/>
      <c r="G22" s="23"/>
      <c r="H22" s="23"/>
      <c r="I22" s="18"/>
      <c r="J22" s="18"/>
      <c r="K22" s="18"/>
      <c r="L22" s="18"/>
      <c r="M22" s="18"/>
      <c r="N22" s="18"/>
      <c r="O22" s="18"/>
      <c r="P22" s="18"/>
      <c r="Q22" s="18"/>
      <c r="R22" s="18"/>
      <c r="S22" s="18"/>
      <c r="T22" s="18"/>
      <c r="U22" s="18"/>
      <c r="V22" s="18"/>
      <c r="W22" s="18"/>
    </row>
    <row r="23" spans="2:23" ht="15">
      <c r="B23" s="3" t="s">
        <v>4</v>
      </c>
      <c r="C23" s="23" t="s">
        <v>87</v>
      </c>
      <c r="D23" s="23"/>
      <c r="E23" s="23"/>
      <c r="F23" s="23"/>
      <c r="G23" s="23"/>
      <c r="H23" s="23"/>
      <c r="I23" s="18"/>
      <c r="J23" s="18"/>
      <c r="K23" s="18"/>
      <c r="L23" s="18"/>
      <c r="M23" s="18"/>
      <c r="N23" s="18"/>
      <c r="O23" s="18"/>
      <c r="P23" s="18"/>
      <c r="Q23" s="18"/>
      <c r="R23" s="18"/>
      <c r="S23" s="18"/>
      <c r="T23" s="18"/>
      <c r="U23" s="18"/>
      <c r="V23" s="18"/>
      <c r="W23" s="18"/>
    </row>
    <row r="24" spans="2:23" ht="15">
      <c r="B24" s="3" t="s">
        <v>18</v>
      </c>
      <c r="C24" s="23" t="s">
        <v>89</v>
      </c>
      <c r="D24" s="23"/>
      <c r="E24" s="23"/>
      <c r="F24" s="23"/>
      <c r="G24" s="23"/>
      <c r="H24" s="23"/>
      <c r="I24" s="18"/>
      <c r="J24" s="18"/>
      <c r="K24" s="18"/>
      <c r="L24" s="18"/>
      <c r="M24" s="18"/>
      <c r="N24" s="18"/>
      <c r="O24" s="18"/>
      <c r="P24" s="18"/>
      <c r="Q24" s="18"/>
      <c r="R24" s="18"/>
      <c r="S24" s="18"/>
      <c r="T24" s="18"/>
      <c r="U24" s="18"/>
      <c r="V24" s="18"/>
      <c r="W24" s="18"/>
    </row>
    <row r="25" spans="2:23" ht="15">
      <c r="B25" s="3" t="s">
        <v>1</v>
      </c>
      <c r="C25" s="23" t="s">
        <v>89</v>
      </c>
      <c r="D25" s="23"/>
      <c r="E25" s="23"/>
      <c r="F25" s="23"/>
      <c r="G25" s="23"/>
      <c r="H25" s="23"/>
      <c r="I25" s="18"/>
      <c r="J25" s="18"/>
      <c r="K25" s="18"/>
      <c r="L25" s="18"/>
      <c r="M25" s="18"/>
      <c r="N25" s="18"/>
      <c r="O25" s="18"/>
      <c r="P25" s="18"/>
      <c r="Q25" s="18"/>
      <c r="R25" s="18"/>
      <c r="S25" s="18"/>
      <c r="T25" s="18"/>
      <c r="U25" s="18"/>
      <c r="V25" s="18"/>
      <c r="W25" s="18"/>
    </row>
    <row r="26" spans="2:23" ht="15">
      <c r="B26" s="3" t="s">
        <v>23</v>
      </c>
      <c r="C26" s="23" t="s">
        <v>87</v>
      </c>
      <c r="D26" s="23"/>
      <c r="E26" s="23"/>
      <c r="F26" s="23"/>
      <c r="G26" s="23"/>
      <c r="H26" s="23"/>
      <c r="I26" s="18"/>
      <c r="J26" s="18"/>
      <c r="K26" s="18"/>
      <c r="L26" s="18"/>
      <c r="M26" s="18"/>
      <c r="N26" s="18"/>
      <c r="O26" s="18"/>
      <c r="P26" s="18"/>
      <c r="Q26" s="18"/>
      <c r="R26" s="18"/>
      <c r="S26" s="18"/>
      <c r="T26" s="18"/>
      <c r="U26" s="18"/>
      <c r="V26" s="18"/>
      <c r="W26" s="18"/>
    </row>
    <row r="27" spans="2:23" ht="15">
      <c r="B27" s="3" t="s">
        <v>19</v>
      </c>
      <c r="C27" s="23" t="s">
        <v>88</v>
      </c>
      <c r="D27" s="23"/>
      <c r="E27" s="23"/>
      <c r="F27" s="23"/>
      <c r="G27" s="23"/>
      <c r="H27" s="23"/>
      <c r="I27" s="18"/>
      <c r="J27" s="18"/>
      <c r="K27" s="18"/>
      <c r="L27" s="18"/>
      <c r="M27" s="18"/>
      <c r="N27" s="18"/>
      <c r="O27" s="18"/>
      <c r="P27" s="18"/>
      <c r="Q27" s="18"/>
      <c r="R27" s="18"/>
      <c r="S27" s="18"/>
      <c r="T27" s="18"/>
      <c r="U27" s="18"/>
      <c r="V27" s="18"/>
      <c r="W27" s="18"/>
    </row>
    <row r="28" spans="2:23" ht="15">
      <c r="B28" s="3" t="s">
        <v>13</v>
      </c>
      <c r="C28" s="23" t="s">
        <v>87</v>
      </c>
      <c r="D28" s="23"/>
      <c r="E28" s="23"/>
      <c r="F28" s="23"/>
      <c r="G28" s="23"/>
      <c r="H28" s="23"/>
      <c r="I28" s="18"/>
      <c r="J28" s="18"/>
      <c r="K28" s="18"/>
      <c r="L28" s="18"/>
      <c r="M28" s="18"/>
      <c r="N28" s="18"/>
      <c r="O28" s="18"/>
      <c r="P28" s="18"/>
      <c r="Q28" s="18"/>
      <c r="R28" s="18"/>
      <c r="S28" s="18"/>
      <c r="T28" s="18"/>
      <c r="U28" s="18"/>
      <c r="V28" s="18"/>
      <c r="W28" s="18"/>
    </row>
    <row r="29" spans="2:23" ht="15">
      <c r="B29" s="3" t="s">
        <v>14</v>
      </c>
      <c r="C29" s="23" t="s">
        <v>88</v>
      </c>
      <c r="D29" s="23"/>
      <c r="E29" s="23"/>
      <c r="F29" s="23"/>
      <c r="G29" s="23"/>
      <c r="H29" s="23"/>
      <c r="I29" s="18"/>
      <c r="J29" s="18"/>
      <c r="K29" s="18"/>
      <c r="L29" s="18"/>
      <c r="M29" s="18"/>
      <c r="N29" s="18"/>
      <c r="O29" s="18"/>
      <c r="P29" s="1" t="s">
        <v>59</v>
      </c>
      <c r="Q29" s="18"/>
      <c r="R29" s="18"/>
      <c r="S29" s="18"/>
      <c r="T29" s="18"/>
      <c r="U29" s="18"/>
      <c r="V29" s="18"/>
      <c r="W29" s="18"/>
    </row>
    <row r="30" spans="2:23" ht="15">
      <c r="B30" s="3" t="s">
        <v>25</v>
      </c>
      <c r="C30" s="23" t="s">
        <v>90</v>
      </c>
      <c r="D30" s="23"/>
      <c r="E30" s="23"/>
      <c r="F30" s="23"/>
      <c r="G30" s="23"/>
      <c r="H30" s="23"/>
      <c r="I30" s="18"/>
      <c r="J30" s="18"/>
      <c r="K30" s="18"/>
      <c r="L30" s="18"/>
      <c r="M30" s="18"/>
      <c r="N30" s="18"/>
      <c r="O30" s="18"/>
      <c r="P30" s="18"/>
      <c r="Q30" s="18"/>
      <c r="R30" s="18"/>
      <c r="S30" s="18"/>
      <c r="T30" s="18"/>
      <c r="U30" s="18"/>
      <c r="V30" s="18"/>
      <c r="W30" s="18"/>
    </row>
    <row r="31" spans="2:23" ht="15">
      <c r="B31" s="3" t="s">
        <v>12</v>
      </c>
      <c r="C31" s="23" t="s">
        <v>88</v>
      </c>
      <c r="D31" s="23"/>
      <c r="E31" s="23"/>
      <c r="F31" s="23"/>
      <c r="G31" s="23"/>
      <c r="H31" s="23"/>
      <c r="I31" s="18"/>
      <c r="J31" s="18"/>
      <c r="K31" s="18"/>
      <c r="L31" s="18"/>
      <c r="M31" s="18"/>
      <c r="N31" s="18"/>
      <c r="O31" s="18"/>
      <c r="P31" s="18"/>
      <c r="Q31" s="18"/>
      <c r="R31" s="18"/>
      <c r="S31" s="18"/>
      <c r="T31" s="18"/>
      <c r="U31" s="18"/>
      <c r="V31" s="18"/>
      <c r="W31" s="18"/>
    </row>
    <row r="32" spans="2:23" ht="15">
      <c r="B32" s="3" t="s">
        <v>16</v>
      </c>
      <c r="C32" s="23" t="s">
        <v>88</v>
      </c>
      <c r="D32" s="23"/>
      <c r="E32" s="23"/>
      <c r="F32" s="23"/>
      <c r="G32" s="23"/>
      <c r="H32" s="23"/>
      <c r="I32" s="18"/>
      <c r="J32" s="18"/>
      <c r="K32" s="18"/>
      <c r="L32" s="18"/>
      <c r="M32" s="18"/>
      <c r="N32" s="18"/>
      <c r="O32" s="18"/>
      <c r="P32" s="18"/>
      <c r="Q32" s="18"/>
      <c r="R32" s="18"/>
      <c r="S32" s="18"/>
      <c r="T32" s="18"/>
      <c r="U32" s="18"/>
      <c r="V32" s="18"/>
      <c r="W32" s="18"/>
    </row>
    <row r="33" spans="1:23" ht="15">
      <c r="C33" s="2"/>
      <c r="D33" s="2"/>
      <c r="E33" s="2"/>
      <c r="F33" s="2"/>
      <c r="G33" s="2"/>
      <c r="I33" s="18"/>
      <c r="J33" s="18"/>
      <c r="K33" s="18"/>
      <c r="L33" s="18"/>
      <c r="M33" s="18"/>
      <c r="N33" s="18"/>
      <c r="O33" s="18"/>
      <c r="P33" s="18"/>
      <c r="Q33" s="18"/>
      <c r="R33" s="18"/>
      <c r="S33" s="18"/>
      <c r="T33" s="18"/>
      <c r="U33" s="18"/>
      <c r="V33" s="18"/>
      <c r="W33" s="18"/>
    </row>
    <row r="34" spans="1:23">
      <c r="A34" s="19" t="s">
        <v>83</v>
      </c>
      <c r="C34" s="2"/>
      <c r="D34" s="2"/>
      <c r="E34" s="2"/>
      <c r="F34" s="2"/>
      <c r="G34" s="2"/>
    </row>
    <row r="35" spans="1:23">
      <c r="A35" s="25" t="s">
        <v>86</v>
      </c>
      <c r="C35" s="2"/>
      <c r="D35" s="2"/>
      <c r="E35" s="2"/>
      <c r="F35" s="2"/>
      <c r="G35" s="2"/>
    </row>
    <row r="36" spans="1:23">
      <c r="C36" s="2"/>
      <c r="D36" s="2"/>
      <c r="E36" s="2"/>
      <c r="F36" s="2"/>
      <c r="G36" s="2"/>
    </row>
    <row r="37" spans="1:23">
      <c r="C37" s="40"/>
      <c r="D37" s="40"/>
      <c r="E37" s="2"/>
      <c r="F37" s="2"/>
      <c r="G37" s="2"/>
    </row>
    <row r="38" spans="1:23">
      <c r="C38" s="30"/>
      <c r="D38" s="30"/>
      <c r="E38" s="2"/>
      <c r="F38" s="2"/>
      <c r="G38" s="2"/>
    </row>
    <row r="39" spans="1:23">
      <c r="C39" s="30"/>
      <c r="D39" s="30"/>
      <c r="E39" s="2"/>
      <c r="F39" s="2"/>
      <c r="G39" s="2"/>
    </row>
    <row r="40" spans="1:23">
      <c r="C40" s="30"/>
      <c r="D40" s="30"/>
      <c r="E40" s="2"/>
      <c r="F40" s="2"/>
      <c r="G40" s="2"/>
    </row>
    <row r="41" spans="1:23" ht="12.75" customHeight="1">
      <c r="C41" s="30"/>
      <c r="D41" s="30"/>
      <c r="E41" s="2"/>
      <c r="F41" s="2"/>
      <c r="G41" s="2"/>
    </row>
    <row r="42" spans="1:23" ht="12.75" customHeight="1">
      <c r="C42" s="30"/>
      <c r="D42" s="30"/>
      <c r="E42" s="2"/>
      <c r="F42" s="2"/>
      <c r="G42" s="2"/>
    </row>
    <row r="43" spans="1:23" ht="12.75" customHeight="1">
      <c r="C43" s="30"/>
      <c r="D43" s="30"/>
      <c r="E43" s="2"/>
      <c r="F43" s="2"/>
      <c r="G43" s="2"/>
    </row>
    <row r="44" spans="1:23" ht="12.75" customHeight="1">
      <c r="C44" s="30"/>
      <c r="D44" s="30"/>
      <c r="E44" s="2"/>
      <c r="F44" s="2"/>
      <c r="G44" s="2"/>
    </row>
    <row r="45" spans="1:23" ht="12.75" customHeight="1">
      <c r="C45" s="30"/>
      <c r="D45" s="30"/>
      <c r="E45" s="2"/>
      <c r="F45" s="2"/>
      <c r="G45" s="2"/>
    </row>
    <row r="46" spans="1:23" ht="12.75" customHeight="1">
      <c r="C46" s="30"/>
      <c r="D46" s="30"/>
      <c r="E46" s="2"/>
      <c r="F46" s="2"/>
      <c r="G46" s="2"/>
    </row>
    <row r="47" spans="1:23" ht="12.75" customHeight="1">
      <c r="C47" s="30"/>
      <c r="D47" s="30"/>
      <c r="E47" s="2"/>
      <c r="F47" s="2"/>
      <c r="G47" s="2"/>
    </row>
    <row r="48" spans="1:23" ht="12.75" customHeight="1">
      <c r="C48" s="30"/>
      <c r="D48" s="30"/>
      <c r="E48" s="2"/>
      <c r="F48" s="2"/>
      <c r="G48" s="2"/>
    </row>
    <row r="49" spans="3:7" ht="12.75" customHeight="1">
      <c r="C49" s="30"/>
      <c r="D49" s="30"/>
      <c r="E49" s="2"/>
      <c r="F49" s="2"/>
      <c r="G49" s="2"/>
    </row>
    <row r="50" spans="3:7" ht="12.75" customHeight="1">
      <c r="C50" s="30"/>
      <c r="D50" s="30"/>
      <c r="E50" s="2"/>
      <c r="F50" s="2"/>
      <c r="G50" s="2"/>
    </row>
    <row r="51" spans="3:7">
      <c r="C51" s="30"/>
      <c r="D51" s="30"/>
      <c r="E51" s="2"/>
      <c r="F51" s="2"/>
      <c r="G51" s="2"/>
    </row>
    <row r="52" spans="3:7">
      <c r="C52" s="30"/>
      <c r="D52" s="30"/>
      <c r="E52" s="2"/>
      <c r="F52" s="2"/>
      <c r="G52" s="2"/>
    </row>
    <row r="53" spans="3:7">
      <c r="C53" s="30"/>
      <c r="D53" s="30"/>
      <c r="E53" s="2"/>
      <c r="F53" s="2"/>
      <c r="G53" s="2"/>
    </row>
    <row r="54" spans="3:7">
      <c r="C54" s="30"/>
      <c r="D54" s="30"/>
      <c r="E54" s="2"/>
      <c r="F54" s="2"/>
      <c r="G54" s="2"/>
    </row>
    <row r="55" spans="3:7">
      <c r="C55" s="30"/>
      <c r="D55" s="30"/>
      <c r="E55" s="2"/>
      <c r="F55" s="2"/>
      <c r="G55" s="2"/>
    </row>
    <row r="56" spans="3:7">
      <c r="C56" s="30"/>
      <c r="D56" s="30"/>
      <c r="E56" s="2"/>
      <c r="F56" s="2"/>
      <c r="G56" s="2"/>
    </row>
    <row r="57" spans="3:7">
      <c r="C57" s="30"/>
      <c r="D57" s="30"/>
      <c r="E57" s="2"/>
      <c r="F57" s="2"/>
      <c r="G57" s="2"/>
    </row>
    <row r="58" spans="3:7">
      <c r="C58" s="30"/>
      <c r="D58" s="30"/>
      <c r="E58" s="2"/>
      <c r="F58" s="2"/>
      <c r="G58" s="2"/>
    </row>
    <row r="59" spans="3:7">
      <c r="C59" s="30"/>
      <c r="D59" s="30"/>
      <c r="E59" s="2"/>
      <c r="F59" s="2"/>
      <c r="G59" s="2"/>
    </row>
    <row r="60" spans="3:7">
      <c r="C60" s="30"/>
      <c r="D60" s="30"/>
      <c r="E60" s="2"/>
      <c r="F60" s="2"/>
      <c r="G60" s="2"/>
    </row>
    <row r="61" spans="3:7">
      <c r="C61" s="30"/>
      <c r="D61" s="30"/>
      <c r="E61" s="2"/>
      <c r="F61" s="2"/>
      <c r="G61" s="2"/>
    </row>
    <row r="62" spans="3:7">
      <c r="C62" s="30"/>
      <c r="D62" s="30"/>
      <c r="E62" s="2"/>
      <c r="F62" s="2"/>
      <c r="G62" s="2"/>
    </row>
    <row r="63" spans="3:7">
      <c r="C63" s="30"/>
      <c r="D63" s="30"/>
      <c r="E63" s="2"/>
      <c r="F63" s="2"/>
      <c r="G63" s="2"/>
    </row>
    <row r="64" spans="3:7">
      <c r="C64" s="2"/>
      <c r="D64" s="1" t="s">
        <v>59</v>
      </c>
      <c r="F64" s="2"/>
      <c r="G64" s="2"/>
    </row>
    <row r="65" spans="1:18">
      <c r="C65" s="2"/>
      <c r="F65" s="2"/>
      <c r="G65" s="2"/>
    </row>
    <row r="66" spans="1:18">
      <c r="A66" s="19" t="s">
        <v>84</v>
      </c>
      <c r="C66" s="2"/>
      <c r="D66" s="2"/>
      <c r="E66" s="2"/>
      <c r="F66" s="2"/>
      <c r="G66" s="2"/>
    </row>
    <row r="67" spans="1:18">
      <c r="A67" s="25" t="s">
        <v>86</v>
      </c>
      <c r="C67" s="2"/>
      <c r="D67" s="2"/>
      <c r="E67" s="2"/>
      <c r="F67" s="2"/>
      <c r="G67" s="2"/>
    </row>
    <row r="68" spans="1:18">
      <c r="C68" s="2"/>
      <c r="D68" s="2"/>
      <c r="E68" s="2"/>
      <c r="F68" s="2"/>
      <c r="G68" s="2"/>
    </row>
    <row r="69" spans="1:18">
      <c r="C69" s="40"/>
      <c r="D69" s="40"/>
      <c r="E69" s="2"/>
      <c r="F69" s="2"/>
      <c r="G69" s="2"/>
    </row>
    <row r="70" spans="1:18">
      <c r="C70" s="38"/>
      <c r="D70" s="38"/>
      <c r="E70" s="2"/>
      <c r="F70" s="2"/>
      <c r="G70" s="2"/>
      <c r="Q70" s="26"/>
      <c r="R70" s="26"/>
    </row>
    <row r="71" spans="1:18">
      <c r="C71" s="38"/>
      <c r="D71" s="38"/>
      <c r="E71" s="2"/>
      <c r="F71" s="2"/>
      <c r="G71" s="2"/>
      <c r="Q71" s="26"/>
      <c r="R71" s="26"/>
    </row>
    <row r="72" spans="1:18">
      <c r="C72" s="38"/>
      <c r="D72" s="38"/>
      <c r="E72" s="2"/>
      <c r="F72" s="2"/>
      <c r="G72" s="2"/>
      <c r="Q72" s="26"/>
      <c r="R72" s="26"/>
    </row>
    <row r="73" spans="1:18">
      <c r="C73" s="38"/>
      <c r="D73" s="38"/>
      <c r="E73" s="2"/>
      <c r="F73" s="2"/>
      <c r="G73" s="2"/>
      <c r="Q73" s="26"/>
      <c r="R73" s="26"/>
    </row>
    <row r="74" spans="1:18" ht="12.75" customHeight="1">
      <c r="C74" s="38"/>
      <c r="D74" s="38"/>
      <c r="E74" s="2"/>
      <c r="F74" s="2"/>
      <c r="G74" s="2"/>
      <c r="Q74" s="26"/>
      <c r="R74" s="26"/>
    </row>
    <row r="75" spans="1:18" ht="12.75" customHeight="1">
      <c r="C75" s="38"/>
      <c r="D75" s="38"/>
      <c r="E75" s="2"/>
      <c r="F75" s="2"/>
      <c r="G75" s="2"/>
      <c r="Q75" s="26"/>
      <c r="R75" s="26"/>
    </row>
    <row r="76" spans="1:18" ht="12.75" customHeight="1">
      <c r="C76" s="38"/>
      <c r="D76" s="38"/>
      <c r="E76" s="2"/>
      <c r="F76" s="2"/>
      <c r="G76" s="2"/>
      <c r="Q76" s="26"/>
      <c r="R76" s="26"/>
    </row>
    <row r="77" spans="1:18" ht="12.75" customHeight="1">
      <c r="C77" s="38"/>
      <c r="D77" s="38"/>
      <c r="E77" s="2"/>
      <c r="F77" s="2"/>
      <c r="G77" s="2"/>
      <c r="Q77" s="26"/>
      <c r="R77" s="26"/>
    </row>
    <row r="78" spans="1:18" ht="12.75" customHeight="1">
      <c r="C78" s="38"/>
      <c r="D78" s="38"/>
      <c r="E78" s="2"/>
      <c r="F78" s="2"/>
      <c r="G78" s="2"/>
      <c r="Q78" s="26"/>
      <c r="R78" s="26"/>
    </row>
    <row r="79" spans="1:18" ht="12.75" customHeight="1">
      <c r="C79" s="38"/>
      <c r="D79" s="38"/>
      <c r="E79" s="2"/>
      <c r="F79" s="2"/>
      <c r="G79" s="2"/>
      <c r="Q79" s="26"/>
      <c r="R79" s="26"/>
    </row>
    <row r="80" spans="1:18" ht="12.75" customHeight="1">
      <c r="C80" s="26"/>
      <c r="D80" s="26"/>
      <c r="Q80" s="26"/>
      <c r="R80" s="26"/>
    </row>
    <row r="81" spans="3:19" ht="12.75" customHeight="1">
      <c r="C81" s="26"/>
      <c r="D81" s="26"/>
      <c r="Q81" s="26"/>
      <c r="R81" s="26"/>
    </row>
    <row r="82" spans="3:19" ht="12.75" customHeight="1">
      <c r="C82" s="26"/>
      <c r="D82" s="26"/>
      <c r="Q82" s="26"/>
      <c r="R82" s="26"/>
    </row>
    <row r="83" spans="3:19" ht="12.75" customHeight="1">
      <c r="C83" s="26"/>
      <c r="D83" s="26"/>
      <c r="Q83" s="26"/>
      <c r="R83" s="26"/>
    </row>
    <row r="84" spans="3:19">
      <c r="C84" s="26"/>
      <c r="D84" s="26"/>
      <c r="Q84" s="26"/>
      <c r="R84" s="26"/>
    </row>
    <row r="85" spans="3:19">
      <c r="C85" s="26"/>
      <c r="D85" s="26"/>
      <c r="Q85" s="26"/>
      <c r="R85" s="26"/>
    </row>
    <row r="86" spans="3:19">
      <c r="C86" s="26"/>
      <c r="D86" s="26"/>
      <c r="Q86" s="26"/>
      <c r="R86" s="26"/>
    </row>
    <row r="87" spans="3:19">
      <c r="C87" s="26"/>
      <c r="D87" s="26"/>
      <c r="Q87" s="26"/>
      <c r="R87" s="26"/>
    </row>
    <row r="88" spans="3:19">
      <c r="C88" s="26"/>
      <c r="D88" s="26"/>
      <c r="Q88" s="26"/>
      <c r="R88" s="26"/>
      <c r="S88" s="26"/>
    </row>
    <row r="96" spans="3:19">
      <c r="D96" s="1" t="s">
        <v>59</v>
      </c>
    </row>
    <row r="98" spans="1:1">
      <c r="A98" s="19" t="s">
        <v>85</v>
      </c>
    </row>
    <row r="99" spans="1:1">
      <c r="A99" s="25" t="s">
        <v>86</v>
      </c>
    </row>
    <row r="108" spans="1:1" ht="12.75" customHeight="1"/>
    <row r="109" spans="1:1" ht="12.75" customHeight="1"/>
    <row r="110" spans="1:1" ht="12.75" customHeight="1"/>
    <row r="111" spans="1:1" ht="12.75" customHeight="1"/>
    <row r="112" spans="1:1" ht="12.75" customHeight="1"/>
    <row r="113" spans="4:4" ht="12.75" customHeight="1"/>
    <row r="114" spans="4:4" ht="12.75" customHeight="1"/>
    <row r="115" spans="4:4" ht="12.75" customHeight="1"/>
    <row r="116" spans="4:4" ht="12.75" customHeight="1"/>
    <row r="117" spans="4:4" ht="12.75" customHeight="1"/>
    <row r="128" spans="4:4">
      <c r="D128" s="1" t="s">
        <v>59</v>
      </c>
    </row>
  </sheetData>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94"/>
  <sheetViews>
    <sheetView zoomScale="70" zoomScaleNormal="70" workbookViewId="0"/>
  </sheetViews>
  <sheetFormatPr baseColWidth="10" defaultRowHeight="12.75"/>
  <cols>
    <col min="1" max="2" width="11.42578125" style="1"/>
    <col min="3" max="4" width="15.42578125" style="1" bestFit="1" customWidth="1"/>
    <col min="5" max="16384" width="11.42578125" style="1"/>
  </cols>
  <sheetData>
    <row r="1" spans="1:23">
      <c r="A1" s="19" t="s">
        <v>60</v>
      </c>
    </row>
    <row r="2" spans="1:23">
      <c r="A2" s="25" t="s">
        <v>128</v>
      </c>
    </row>
    <row r="4" spans="1:23" ht="38.25">
      <c r="B4" s="22"/>
      <c r="C4" s="24" t="s">
        <v>48</v>
      </c>
      <c r="D4" s="24" t="s">
        <v>49</v>
      </c>
      <c r="E4" s="24" t="s">
        <v>50</v>
      </c>
      <c r="F4" s="24" t="s">
        <v>51</v>
      </c>
      <c r="G4" s="24" t="s">
        <v>52</v>
      </c>
      <c r="H4" s="24" t="s">
        <v>53</v>
      </c>
      <c r="I4" s="18"/>
      <c r="J4" s="18"/>
      <c r="K4" s="18"/>
      <c r="L4" s="18"/>
      <c r="M4" s="18"/>
      <c r="N4" s="18"/>
      <c r="O4" s="18"/>
      <c r="P4" s="18"/>
      <c r="Q4" s="18"/>
      <c r="R4" s="18"/>
      <c r="S4" s="18"/>
      <c r="T4" s="18"/>
      <c r="U4" s="18"/>
      <c r="V4" s="18"/>
      <c r="W4" s="18"/>
    </row>
    <row r="5" spans="1:23" ht="15">
      <c r="B5" s="3" t="s">
        <v>26</v>
      </c>
      <c r="C5" s="23">
        <v>7</v>
      </c>
      <c r="D5" s="23">
        <v>0</v>
      </c>
      <c r="E5" s="23">
        <v>4</v>
      </c>
      <c r="F5" s="23">
        <v>4</v>
      </c>
      <c r="G5" s="23">
        <v>0</v>
      </c>
      <c r="H5" s="23">
        <v>0</v>
      </c>
      <c r="I5" s="18"/>
      <c r="J5" s="18"/>
      <c r="K5" s="18"/>
      <c r="L5" s="18"/>
      <c r="M5" s="18"/>
      <c r="N5" s="18"/>
      <c r="O5" s="18"/>
      <c r="P5" s="18"/>
      <c r="Q5" s="18"/>
      <c r="R5" s="18"/>
      <c r="S5" s="18"/>
      <c r="T5" s="18"/>
      <c r="U5" s="18"/>
      <c r="V5" s="18"/>
      <c r="W5" s="18"/>
    </row>
    <row r="6" spans="1:23" ht="15">
      <c r="B6" s="3" t="s">
        <v>3</v>
      </c>
      <c r="C6" s="23">
        <v>7</v>
      </c>
      <c r="D6" s="23">
        <v>0</v>
      </c>
      <c r="E6" s="23">
        <v>6</v>
      </c>
      <c r="F6" s="23">
        <v>3</v>
      </c>
      <c r="G6" s="23">
        <v>0</v>
      </c>
      <c r="H6" s="23">
        <v>0</v>
      </c>
      <c r="I6" s="18"/>
      <c r="J6" s="18"/>
      <c r="K6" s="18"/>
      <c r="L6" s="18"/>
      <c r="M6" s="18"/>
      <c r="N6" s="18"/>
      <c r="O6" s="18"/>
      <c r="P6" s="18"/>
      <c r="Q6" s="18"/>
      <c r="R6" s="18"/>
      <c r="S6" s="18"/>
      <c r="T6" s="18"/>
      <c r="U6" s="18"/>
      <c r="V6" s="18"/>
      <c r="W6" s="18"/>
    </row>
    <row r="7" spans="1:23" ht="15">
      <c r="B7" s="3" t="s">
        <v>14</v>
      </c>
      <c r="C7" s="23">
        <v>6</v>
      </c>
      <c r="D7" s="23">
        <v>0</v>
      </c>
      <c r="E7" s="23">
        <v>6</v>
      </c>
      <c r="F7" s="23">
        <v>3</v>
      </c>
      <c r="G7" s="23">
        <v>0</v>
      </c>
      <c r="H7" s="23">
        <v>0</v>
      </c>
      <c r="I7" s="18"/>
      <c r="J7" s="18"/>
      <c r="K7" s="18"/>
      <c r="L7" s="18"/>
      <c r="M7" s="18"/>
      <c r="N7" s="18"/>
      <c r="O7" s="18"/>
      <c r="P7" s="18"/>
      <c r="Q7" s="18"/>
      <c r="R7" s="18"/>
      <c r="S7" s="18"/>
      <c r="T7" s="18"/>
      <c r="U7" s="18"/>
      <c r="V7" s="18"/>
      <c r="W7" s="18"/>
    </row>
    <row r="8" spans="1:23" ht="15">
      <c r="B8" s="3" t="s">
        <v>5</v>
      </c>
      <c r="C8" s="23">
        <v>6</v>
      </c>
      <c r="D8" s="23">
        <v>0</v>
      </c>
      <c r="E8" s="23">
        <v>6</v>
      </c>
      <c r="F8" s="23">
        <v>3</v>
      </c>
      <c r="G8" s="23">
        <v>1</v>
      </c>
      <c r="H8" s="23">
        <v>0</v>
      </c>
      <c r="I8" s="18"/>
      <c r="J8" s="18"/>
      <c r="K8" s="18"/>
      <c r="L8" s="18"/>
      <c r="M8" s="18"/>
      <c r="N8" s="18"/>
      <c r="O8" s="18"/>
      <c r="P8" s="18"/>
      <c r="Q8" s="18"/>
      <c r="R8" s="18"/>
      <c r="S8" s="18"/>
      <c r="T8" s="18"/>
      <c r="U8" s="18"/>
      <c r="V8" s="18"/>
      <c r="W8" s="18"/>
    </row>
    <row r="9" spans="1:23" ht="15">
      <c r="B9" s="3" t="s">
        <v>6</v>
      </c>
      <c r="C9" s="23">
        <v>6</v>
      </c>
      <c r="D9" s="23">
        <v>0</v>
      </c>
      <c r="E9" s="23">
        <v>6</v>
      </c>
      <c r="F9" s="23">
        <v>3</v>
      </c>
      <c r="G9" s="23">
        <v>1</v>
      </c>
      <c r="H9" s="23">
        <v>0</v>
      </c>
      <c r="I9" s="18"/>
      <c r="J9" s="18"/>
      <c r="K9" s="18"/>
      <c r="L9" s="18"/>
      <c r="M9" s="18"/>
      <c r="N9" s="18"/>
      <c r="O9" s="18"/>
      <c r="P9" s="18"/>
      <c r="Q9" s="18"/>
      <c r="R9" s="18"/>
      <c r="S9" s="18"/>
      <c r="T9" s="18"/>
      <c r="U9" s="18"/>
      <c r="V9" s="18"/>
      <c r="W9" s="18"/>
    </row>
    <row r="10" spans="1:23" ht="15">
      <c r="B10" s="3" t="s">
        <v>22</v>
      </c>
      <c r="C10" s="23">
        <v>6</v>
      </c>
      <c r="D10" s="23">
        <v>0</v>
      </c>
      <c r="E10" s="23">
        <v>5</v>
      </c>
      <c r="F10" s="23">
        <v>3</v>
      </c>
      <c r="G10" s="23">
        <v>2</v>
      </c>
      <c r="H10" s="23">
        <v>0</v>
      </c>
      <c r="I10" s="18"/>
      <c r="J10" s="18"/>
      <c r="K10" s="18"/>
      <c r="L10" s="18"/>
      <c r="M10" s="18"/>
      <c r="N10" s="18"/>
      <c r="O10" s="18"/>
      <c r="P10" s="18"/>
      <c r="Q10" s="18"/>
      <c r="R10" s="18"/>
      <c r="S10" s="18"/>
      <c r="T10" s="18"/>
      <c r="U10" s="18"/>
      <c r="V10" s="18"/>
      <c r="W10" s="18"/>
    </row>
    <row r="11" spans="1:23" ht="15">
      <c r="B11" s="3" t="s">
        <v>16</v>
      </c>
      <c r="C11" s="23">
        <v>6</v>
      </c>
      <c r="D11" s="23">
        <v>1</v>
      </c>
      <c r="E11" s="23">
        <v>6</v>
      </c>
      <c r="F11" s="23">
        <v>3</v>
      </c>
      <c r="G11" s="23">
        <v>0</v>
      </c>
      <c r="H11" s="23">
        <v>0</v>
      </c>
      <c r="I11" s="18"/>
      <c r="J11" s="18"/>
      <c r="K11" s="18"/>
      <c r="L11" s="18"/>
      <c r="M11" s="18"/>
      <c r="N11" s="18"/>
      <c r="O11" s="18"/>
      <c r="P11" s="18"/>
      <c r="Q11" s="18"/>
      <c r="R11" s="18"/>
      <c r="S11" s="18"/>
      <c r="T11" s="18"/>
      <c r="U11" s="18"/>
      <c r="V11" s="18"/>
      <c r="W11" s="18"/>
    </row>
    <row r="12" spans="1:23" ht="15">
      <c r="B12" s="3" t="s">
        <v>10</v>
      </c>
      <c r="C12" s="23">
        <v>6</v>
      </c>
      <c r="D12" s="23">
        <v>1</v>
      </c>
      <c r="E12" s="23">
        <v>4</v>
      </c>
      <c r="F12" s="23">
        <v>5</v>
      </c>
      <c r="G12" s="23">
        <v>0</v>
      </c>
      <c r="H12" s="23">
        <v>0</v>
      </c>
      <c r="I12" s="18"/>
      <c r="J12" s="18"/>
      <c r="K12" s="18"/>
      <c r="L12" s="18"/>
      <c r="M12" s="18"/>
      <c r="N12" s="18"/>
      <c r="O12" s="18"/>
      <c r="P12" s="18"/>
      <c r="Q12" s="18"/>
      <c r="R12" s="18"/>
      <c r="S12" s="18"/>
      <c r="T12" s="18"/>
      <c r="U12" s="18"/>
      <c r="V12" s="18"/>
      <c r="W12" s="18"/>
    </row>
    <row r="13" spans="1:23" ht="15">
      <c r="B13" s="3" t="s">
        <v>7</v>
      </c>
      <c r="C13" s="23">
        <v>6</v>
      </c>
      <c r="D13" s="23">
        <v>0</v>
      </c>
      <c r="E13" s="23">
        <v>7</v>
      </c>
      <c r="F13" s="23">
        <v>3</v>
      </c>
      <c r="G13" s="23">
        <v>0</v>
      </c>
      <c r="H13" s="23">
        <v>0</v>
      </c>
      <c r="I13" s="18"/>
      <c r="J13" s="18"/>
      <c r="K13" s="18"/>
      <c r="L13" s="18"/>
      <c r="M13" s="18"/>
      <c r="N13" s="18"/>
      <c r="O13" s="18"/>
      <c r="P13" s="18"/>
      <c r="Q13" s="18"/>
      <c r="R13" s="18"/>
      <c r="S13" s="18"/>
      <c r="T13" s="18"/>
      <c r="U13" s="18"/>
      <c r="V13" s="18"/>
      <c r="W13" s="18"/>
    </row>
    <row r="14" spans="1:23" ht="15">
      <c r="B14" s="3" t="s">
        <v>19</v>
      </c>
      <c r="C14" s="23">
        <v>6</v>
      </c>
      <c r="D14" s="23">
        <v>0</v>
      </c>
      <c r="E14" s="23">
        <v>6</v>
      </c>
      <c r="F14" s="23">
        <v>3</v>
      </c>
      <c r="G14" s="23">
        <v>3</v>
      </c>
      <c r="H14" s="23">
        <v>0</v>
      </c>
      <c r="I14" s="18"/>
      <c r="J14" s="18"/>
      <c r="K14" s="18"/>
      <c r="L14" s="18"/>
      <c r="M14" s="18"/>
      <c r="N14" s="18"/>
      <c r="O14" s="18"/>
      <c r="P14" s="18"/>
      <c r="Q14" s="18"/>
      <c r="R14" s="18"/>
      <c r="S14" s="18"/>
      <c r="T14" s="18"/>
      <c r="U14" s="18"/>
      <c r="V14" s="18"/>
      <c r="W14" s="18"/>
    </row>
    <row r="15" spans="1:23" ht="15">
      <c r="B15" s="3" t="s">
        <v>23</v>
      </c>
      <c r="C15" s="23">
        <v>6</v>
      </c>
      <c r="D15" s="23">
        <v>1</v>
      </c>
      <c r="E15" s="23">
        <v>4</v>
      </c>
      <c r="F15" s="23">
        <v>4</v>
      </c>
      <c r="G15" s="23">
        <v>0</v>
      </c>
      <c r="H15" s="23">
        <v>3</v>
      </c>
      <c r="I15" s="18"/>
      <c r="J15" s="18"/>
      <c r="K15" s="18"/>
      <c r="L15" s="18"/>
      <c r="M15" s="18"/>
      <c r="N15" s="18"/>
      <c r="O15" s="18"/>
      <c r="P15" s="18"/>
      <c r="Q15" s="18"/>
      <c r="R15" s="18"/>
      <c r="S15" s="18"/>
      <c r="T15" s="18"/>
      <c r="U15" s="18"/>
      <c r="V15" s="18"/>
      <c r="W15" s="18"/>
    </row>
    <row r="16" spans="1:23" ht="15">
      <c r="B16" s="3" t="s">
        <v>12</v>
      </c>
      <c r="C16" s="23">
        <v>6</v>
      </c>
      <c r="D16" s="23">
        <v>1</v>
      </c>
      <c r="E16" s="23">
        <v>6</v>
      </c>
      <c r="F16" s="23">
        <v>3</v>
      </c>
      <c r="G16" s="23">
        <v>2</v>
      </c>
      <c r="H16" s="23">
        <v>0</v>
      </c>
      <c r="I16" s="18"/>
      <c r="J16" s="18"/>
      <c r="K16" s="18"/>
      <c r="L16" s="18"/>
      <c r="M16" s="18"/>
      <c r="N16" s="18"/>
      <c r="O16" s="18"/>
      <c r="P16" s="18"/>
      <c r="Q16" s="18"/>
      <c r="R16" s="18"/>
      <c r="S16" s="18"/>
      <c r="T16" s="18"/>
      <c r="U16" s="18"/>
      <c r="V16" s="18"/>
      <c r="W16" s="18"/>
    </row>
    <row r="17" spans="2:23" ht="15">
      <c r="B17" s="3" t="s">
        <v>2</v>
      </c>
      <c r="C17" s="23">
        <v>6</v>
      </c>
      <c r="D17" s="23">
        <v>0</v>
      </c>
      <c r="E17" s="23">
        <v>4</v>
      </c>
      <c r="F17" s="23">
        <v>5</v>
      </c>
      <c r="G17" s="23">
        <v>4</v>
      </c>
      <c r="H17" s="23">
        <v>0</v>
      </c>
      <c r="I17" s="18"/>
      <c r="J17" s="18"/>
      <c r="K17" s="18"/>
      <c r="L17" s="18"/>
      <c r="M17" s="18"/>
      <c r="N17" s="18"/>
      <c r="O17" s="18"/>
      <c r="P17" s="18"/>
      <c r="Q17" s="18"/>
      <c r="R17" s="18"/>
      <c r="S17" s="18"/>
      <c r="T17" s="18"/>
      <c r="U17" s="18"/>
      <c r="V17" s="18"/>
      <c r="W17" s="18"/>
    </row>
    <row r="18" spans="2:23" ht="15">
      <c r="B18" s="3" t="s">
        <v>24</v>
      </c>
      <c r="C18" s="23">
        <v>5</v>
      </c>
      <c r="D18" s="23">
        <v>1</v>
      </c>
      <c r="E18" s="23">
        <v>5</v>
      </c>
      <c r="F18" s="23">
        <v>4</v>
      </c>
      <c r="G18" s="23">
        <v>0</v>
      </c>
      <c r="H18" s="23">
        <v>0</v>
      </c>
      <c r="I18" s="18"/>
      <c r="J18" s="18"/>
      <c r="K18" s="18"/>
      <c r="L18" s="18"/>
      <c r="M18" s="18"/>
      <c r="N18" s="18"/>
      <c r="O18" s="18"/>
      <c r="P18" s="18"/>
      <c r="Q18" s="18"/>
      <c r="R18" s="18"/>
      <c r="S18" s="18"/>
      <c r="T18" s="18"/>
      <c r="U18" s="18"/>
      <c r="V18" s="18"/>
      <c r="W18" s="18"/>
    </row>
    <row r="19" spans="2:23" ht="15">
      <c r="B19" s="3" t="s">
        <v>17</v>
      </c>
      <c r="C19" s="23">
        <v>5</v>
      </c>
      <c r="D19" s="23">
        <v>1</v>
      </c>
      <c r="E19" s="23">
        <v>6</v>
      </c>
      <c r="F19" s="23">
        <v>3</v>
      </c>
      <c r="G19" s="23">
        <v>0</v>
      </c>
      <c r="H19" s="23">
        <v>0</v>
      </c>
      <c r="I19" s="18"/>
      <c r="J19" s="18"/>
      <c r="K19" s="18"/>
      <c r="L19" s="18"/>
      <c r="M19" s="18"/>
      <c r="N19" s="18"/>
      <c r="O19" s="18"/>
      <c r="P19" s="18"/>
      <c r="Q19" s="18"/>
      <c r="R19" s="18"/>
      <c r="S19" s="18"/>
      <c r="T19" s="18"/>
      <c r="U19" s="18"/>
      <c r="V19" s="18"/>
      <c r="W19" s="18"/>
    </row>
    <row r="20" spans="2:23" ht="15">
      <c r="B20" s="3" t="s">
        <v>4</v>
      </c>
      <c r="C20" s="23">
        <v>5</v>
      </c>
      <c r="D20" s="23">
        <v>0</v>
      </c>
      <c r="E20" s="23">
        <v>6</v>
      </c>
      <c r="F20" s="23">
        <v>3</v>
      </c>
      <c r="G20" s="23">
        <v>2</v>
      </c>
      <c r="H20" s="23">
        <v>0</v>
      </c>
      <c r="I20" s="18"/>
      <c r="J20" s="18"/>
      <c r="K20" s="18"/>
      <c r="L20" s="18"/>
      <c r="M20" s="18"/>
      <c r="N20" s="18"/>
      <c r="O20" s="18"/>
      <c r="P20" s="18"/>
      <c r="Q20" s="18"/>
      <c r="R20" s="18"/>
      <c r="S20" s="18"/>
      <c r="T20" s="18"/>
      <c r="U20" s="18"/>
      <c r="V20" s="18"/>
      <c r="W20" s="18"/>
    </row>
    <row r="21" spans="2:23" ht="15">
      <c r="B21" s="3" t="s">
        <v>25</v>
      </c>
      <c r="C21" s="23">
        <v>5</v>
      </c>
      <c r="D21" s="23">
        <v>1</v>
      </c>
      <c r="E21" s="23">
        <v>4</v>
      </c>
      <c r="F21" s="23">
        <v>5</v>
      </c>
      <c r="G21" s="23">
        <v>1</v>
      </c>
      <c r="H21" s="23">
        <v>0</v>
      </c>
      <c r="I21" s="18"/>
      <c r="J21" s="18"/>
      <c r="K21" s="18"/>
      <c r="L21" s="18"/>
      <c r="M21" s="18"/>
      <c r="N21" s="18"/>
      <c r="O21" s="18"/>
      <c r="P21" s="18"/>
      <c r="Q21" s="18"/>
      <c r="R21" s="18"/>
      <c r="S21" s="18"/>
      <c r="T21" s="18"/>
      <c r="U21" s="18"/>
      <c r="V21" s="18"/>
      <c r="W21" s="18"/>
    </row>
    <row r="22" spans="2:23" ht="15">
      <c r="B22" s="3" t="s">
        <v>11</v>
      </c>
      <c r="C22" s="23">
        <v>5</v>
      </c>
      <c r="D22" s="23">
        <v>2</v>
      </c>
      <c r="E22" s="23">
        <v>6</v>
      </c>
      <c r="F22" s="23">
        <v>3</v>
      </c>
      <c r="G22" s="23">
        <v>0</v>
      </c>
      <c r="H22" s="23">
        <v>0</v>
      </c>
      <c r="I22" s="18"/>
      <c r="J22" s="18"/>
      <c r="K22" s="18"/>
      <c r="L22" s="18"/>
      <c r="M22" s="18"/>
      <c r="N22" s="18"/>
      <c r="O22" s="18"/>
      <c r="P22" s="18"/>
      <c r="Q22" s="18"/>
      <c r="R22" s="18"/>
      <c r="S22" s="18"/>
      <c r="T22" s="18"/>
      <c r="U22" s="18"/>
      <c r="V22" s="18"/>
      <c r="W22" s="18"/>
    </row>
    <row r="23" spans="2:23" ht="15">
      <c r="B23" s="3" t="s">
        <v>28</v>
      </c>
      <c r="C23" s="23">
        <v>5</v>
      </c>
      <c r="D23" s="23">
        <v>2</v>
      </c>
      <c r="E23" s="23">
        <v>4</v>
      </c>
      <c r="F23" s="23">
        <v>3</v>
      </c>
      <c r="G23" s="23">
        <v>2</v>
      </c>
      <c r="H23" s="23">
        <v>0</v>
      </c>
      <c r="I23" s="18"/>
      <c r="J23" s="18"/>
      <c r="K23" s="18"/>
      <c r="L23" s="18"/>
      <c r="M23" s="18"/>
      <c r="N23" s="18"/>
      <c r="O23" s="18"/>
      <c r="P23" s="18"/>
      <c r="Q23" s="18"/>
      <c r="R23" s="18"/>
      <c r="S23" s="18"/>
      <c r="T23" s="18"/>
      <c r="U23" s="18"/>
      <c r="V23" s="18"/>
      <c r="W23" s="18"/>
    </row>
    <row r="24" spans="2:23" ht="15">
      <c r="B24" s="3" t="s">
        <v>13</v>
      </c>
      <c r="C24" s="23">
        <v>5</v>
      </c>
      <c r="D24" s="23">
        <v>1</v>
      </c>
      <c r="E24" s="23">
        <v>5</v>
      </c>
      <c r="F24" s="23">
        <v>4</v>
      </c>
      <c r="G24" s="23">
        <v>2</v>
      </c>
      <c r="H24" s="23">
        <v>0</v>
      </c>
      <c r="I24" s="18"/>
      <c r="J24" s="18"/>
      <c r="K24" s="18"/>
      <c r="L24" s="18"/>
      <c r="M24" s="18"/>
      <c r="N24" s="18"/>
      <c r="O24" s="18"/>
      <c r="P24" s="18"/>
      <c r="Q24" s="18"/>
      <c r="R24" s="18"/>
      <c r="S24" s="18"/>
      <c r="T24" s="18"/>
      <c r="U24" s="18"/>
      <c r="V24" s="18"/>
      <c r="W24" s="18"/>
    </row>
    <row r="25" spans="2:23" ht="15">
      <c r="B25" s="3" t="s">
        <v>30</v>
      </c>
      <c r="C25" s="23">
        <v>5</v>
      </c>
      <c r="D25" s="23">
        <v>1</v>
      </c>
      <c r="E25" s="23">
        <v>6</v>
      </c>
      <c r="F25" s="23">
        <v>2</v>
      </c>
      <c r="G25" s="23">
        <v>4</v>
      </c>
      <c r="H25" s="23">
        <v>0</v>
      </c>
      <c r="I25" s="18"/>
      <c r="J25" s="18"/>
      <c r="K25" s="18"/>
      <c r="L25" s="18"/>
      <c r="M25" s="18"/>
      <c r="N25" s="18"/>
      <c r="O25" s="18"/>
      <c r="P25" s="18"/>
      <c r="Q25" s="18"/>
      <c r="R25" s="18"/>
      <c r="S25" s="18"/>
      <c r="T25" s="18"/>
      <c r="U25" s="18"/>
      <c r="V25" s="18"/>
      <c r="W25" s="18"/>
    </row>
    <row r="26" spans="2:23" ht="15">
      <c r="B26" s="3" t="s">
        <v>18</v>
      </c>
      <c r="C26" s="23">
        <v>5</v>
      </c>
      <c r="D26" s="23">
        <v>1</v>
      </c>
      <c r="E26" s="23">
        <v>6</v>
      </c>
      <c r="F26" s="23">
        <v>3</v>
      </c>
      <c r="G26" s="23">
        <v>1</v>
      </c>
      <c r="H26" s="23">
        <v>2</v>
      </c>
      <c r="I26" s="18"/>
      <c r="J26" s="18"/>
      <c r="K26" s="18"/>
      <c r="L26" s="18"/>
      <c r="M26" s="18"/>
      <c r="N26" s="18"/>
      <c r="O26" s="18"/>
      <c r="P26" s="18"/>
      <c r="Q26" s="18"/>
      <c r="R26" s="18"/>
      <c r="S26" s="18"/>
      <c r="T26" s="18"/>
      <c r="U26" s="18"/>
      <c r="V26" s="18"/>
      <c r="W26" s="18"/>
    </row>
    <row r="27" spans="2:23" ht="15">
      <c r="B27" s="3" t="s">
        <v>1</v>
      </c>
      <c r="C27" s="23">
        <v>5</v>
      </c>
      <c r="D27" s="23">
        <v>1</v>
      </c>
      <c r="E27" s="23">
        <v>4</v>
      </c>
      <c r="F27" s="23">
        <v>4</v>
      </c>
      <c r="G27" s="23">
        <v>1</v>
      </c>
      <c r="H27" s="23">
        <v>3</v>
      </c>
      <c r="I27" s="18"/>
      <c r="J27" s="18"/>
      <c r="K27" s="18"/>
      <c r="L27" s="18"/>
      <c r="M27" s="18"/>
      <c r="N27" s="18"/>
      <c r="O27" s="18"/>
      <c r="P27" s="18"/>
      <c r="Q27" s="18"/>
      <c r="R27" s="18"/>
      <c r="S27" s="18"/>
      <c r="T27" s="18"/>
      <c r="U27" s="18"/>
      <c r="V27" s="18"/>
      <c r="W27" s="18"/>
    </row>
    <row r="28" spans="2:23" ht="15">
      <c r="B28" s="3" t="s">
        <v>15</v>
      </c>
      <c r="C28" s="23">
        <v>4</v>
      </c>
      <c r="D28" s="23">
        <v>2</v>
      </c>
      <c r="E28" s="23">
        <v>6</v>
      </c>
      <c r="F28" s="23">
        <v>3</v>
      </c>
      <c r="G28" s="23">
        <v>0</v>
      </c>
      <c r="H28" s="23">
        <v>0</v>
      </c>
      <c r="I28" s="18"/>
      <c r="J28" s="18"/>
      <c r="K28" s="18"/>
      <c r="L28" s="18"/>
      <c r="M28" s="18"/>
      <c r="N28" s="18"/>
      <c r="O28" s="18"/>
      <c r="P28" s="18"/>
      <c r="Q28" s="18"/>
      <c r="R28" s="18"/>
      <c r="S28" s="18"/>
      <c r="T28" s="18"/>
      <c r="U28" s="18"/>
      <c r="V28" s="18"/>
      <c r="W28" s="18"/>
    </row>
    <row r="29" spans="2:23" ht="15">
      <c r="B29" s="3" t="s">
        <v>9</v>
      </c>
      <c r="C29" s="23">
        <v>4</v>
      </c>
      <c r="D29" s="23">
        <v>2</v>
      </c>
      <c r="E29" s="23">
        <v>6</v>
      </c>
      <c r="F29" s="23">
        <v>3</v>
      </c>
      <c r="G29" s="23">
        <v>1</v>
      </c>
      <c r="H29" s="23">
        <v>0</v>
      </c>
      <c r="I29" s="18"/>
      <c r="J29" s="18"/>
      <c r="K29" s="18"/>
      <c r="L29" s="18"/>
      <c r="M29" s="18"/>
      <c r="N29" s="18"/>
      <c r="O29" s="18"/>
      <c r="P29" s="18"/>
      <c r="Q29" s="18"/>
      <c r="R29" s="18"/>
      <c r="S29" s="18"/>
      <c r="T29" s="18"/>
      <c r="U29" s="18"/>
      <c r="V29" s="18"/>
      <c r="W29" s="18"/>
    </row>
    <row r="30" spans="2:23" ht="15">
      <c r="B30" s="3" t="s">
        <v>0</v>
      </c>
      <c r="C30" s="23">
        <v>3</v>
      </c>
      <c r="D30" s="23">
        <v>3</v>
      </c>
      <c r="E30" s="23">
        <v>4</v>
      </c>
      <c r="F30" s="23">
        <v>4</v>
      </c>
      <c r="G30" s="23">
        <v>2</v>
      </c>
      <c r="H30" s="23">
        <v>0</v>
      </c>
      <c r="I30" s="18"/>
      <c r="J30" s="18"/>
      <c r="K30" s="18"/>
      <c r="L30" s="18"/>
      <c r="M30" s="18"/>
      <c r="N30" s="18"/>
      <c r="O30" s="18"/>
      <c r="P30" s="18"/>
      <c r="Q30" s="18"/>
      <c r="R30" s="18"/>
      <c r="S30" s="18"/>
      <c r="T30" s="18"/>
      <c r="U30" s="18"/>
      <c r="V30" s="18"/>
      <c r="W30" s="18"/>
    </row>
    <row r="31" spans="2:23" ht="15">
      <c r="B31" s="52" t="s">
        <v>8</v>
      </c>
      <c r="C31" s="53">
        <v>3</v>
      </c>
      <c r="D31" s="53">
        <v>3</v>
      </c>
      <c r="E31" s="53">
        <v>5</v>
      </c>
      <c r="F31" s="53">
        <v>4</v>
      </c>
      <c r="G31" s="53">
        <v>1</v>
      </c>
      <c r="H31" s="53">
        <v>2</v>
      </c>
      <c r="I31" s="18"/>
      <c r="J31" s="18"/>
      <c r="K31" s="18"/>
      <c r="L31" s="18"/>
      <c r="M31" s="18"/>
      <c r="N31" s="18"/>
      <c r="O31" s="18"/>
      <c r="P31" s="18"/>
      <c r="Q31" s="18"/>
      <c r="R31" s="18"/>
      <c r="S31" s="18"/>
      <c r="T31" s="18"/>
      <c r="U31" s="18"/>
      <c r="V31" s="18"/>
      <c r="W31" s="18"/>
    </row>
    <row r="32" spans="2:23" ht="15">
      <c r="I32" s="18"/>
      <c r="J32" s="18"/>
      <c r="K32" s="18"/>
      <c r="L32" s="18"/>
      <c r="M32" s="18"/>
      <c r="N32" s="18"/>
      <c r="O32" s="18"/>
      <c r="P32" s="18"/>
      <c r="Q32" s="18"/>
      <c r="R32" s="18"/>
      <c r="S32" s="18"/>
      <c r="T32" s="18"/>
      <c r="U32" s="18"/>
      <c r="V32" s="18"/>
      <c r="W32" s="18"/>
    </row>
    <row r="33" spans="1:20">
      <c r="J33" s="1" t="s">
        <v>97</v>
      </c>
    </row>
    <row r="35" spans="1:20" ht="12.75" customHeight="1">
      <c r="T35" s="1" t="s">
        <v>59</v>
      </c>
    </row>
    <row r="36" spans="1:20" ht="12.75" customHeight="1"/>
    <row r="37" spans="1:20" ht="12.75" customHeight="1">
      <c r="A37" s="19" t="s">
        <v>57</v>
      </c>
    </row>
    <row r="38" spans="1:20" ht="12.75" customHeight="1">
      <c r="A38" s="1" t="s">
        <v>55</v>
      </c>
    </row>
    <row r="39" spans="1:20" ht="12.75" customHeight="1"/>
    <row r="40" spans="1:20">
      <c r="C40" s="21" t="s">
        <v>50</v>
      </c>
      <c r="D40" s="21" t="s">
        <v>51</v>
      </c>
    </row>
    <row r="41" spans="1:20">
      <c r="B41" s="68" t="s">
        <v>94</v>
      </c>
      <c r="C41" s="69">
        <f>SUM(C42:C68)</f>
        <v>23303772</v>
      </c>
      <c r="D41" s="69">
        <v>19006196</v>
      </c>
    </row>
    <row r="42" spans="1:20">
      <c r="B42" s="1" t="s">
        <v>4</v>
      </c>
      <c r="C42" s="20">
        <v>27035</v>
      </c>
      <c r="D42" s="20">
        <v>13307</v>
      </c>
    </row>
    <row r="43" spans="1:20">
      <c r="B43" s="1" t="s">
        <v>9</v>
      </c>
      <c r="C43" s="20">
        <v>40098</v>
      </c>
      <c r="D43" s="20">
        <v>23263</v>
      </c>
    </row>
    <row r="44" spans="1:20">
      <c r="B44" s="1" t="s">
        <v>17</v>
      </c>
      <c r="C44" s="20">
        <v>59195</v>
      </c>
      <c r="D44" s="20">
        <v>28267</v>
      </c>
    </row>
    <row r="45" spans="1:20">
      <c r="B45" s="1" t="s">
        <v>3</v>
      </c>
      <c r="C45" s="20">
        <v>89702</v>
      </c>
      <c r="D45" s="20">
        <v>42755</v>
      </c>
    </row>
    <row r="46" spans="1:20">
      <c r="B46" s="1" t="s">
        <v>10</v>
      </c>
      <c r="C46" s="20">
        <v>118616</v>
      </c>
      <c r="D46" s="20">
        <v>164579</v>
      </c>
    </row>
    <row r="47" spans="1:20">
      <c r="B47" s="1" t="s">
        <v>11</v>
      </c>
      <c r="C47" s="20">
        <v>120051</v>
      </c>
      <c r="D47" s="20">
        <v>58130</v>
      </c>
    </row>
    <row r="48" spans="1:20">
      <c r="B48" s="1" t="s">
        <v>14</v>
      </c>
      <c r="C48" s="20">
        <v>134199</v>
      </c>
      <c r="D48" s="20">
        <v>58811</v>
      </c>
    </row>
    <row r="49" spans="2:11">
      <c r="B49" s="1" t="s">
        <v>26</v>
      </c>
      <c r="C49" s="20">
        <v>156627</v>
      </c>
      <c r="D49" s="20">
        <v>176472</v>
      </c>
    </row>
    <row r="50" spans="2:11">
      <c r="B50" s="1" t="s">
        <v>25</v>
      </c>
      <c r="C50" s="20">
        <v>232979</v>
      </c>
      <c r="D50" s="20">
        <v>262951</v>
      </c>
    </row>
    <row r="51" spans="2:11">
      <c r="B51" s="1" t="s">
        <v>28</v>
      </c>
      <c r="C51" s="20">
        <v>248354</v>
      </c>
      <c r="D51" s="20">
        <v>198514</v>
      </c>
    </row>
    <row r="52" spans="2:11">
      <c r="B52" s="1" t="s">
        <v>1</v>
      </c>
      <c r="C52" s="20">
        <v>343981</v>
      </c>
      <c r="D52" s="20">
        <v>341516</v>
      </c>
    </row>
    <row r="53" spans="2:11">
      <c r="B53" s="1" t="s">
        <v>0</v>
      </c>
      <c r="C53" s="20">
        <v>358766</v>
      </c>
      <c r="D53" s="20">
        <v>393848</v>
      </c>
    </row>
    <row r="54" spans="2:11">
      <c r="B54" s="1" t="s">
        <v>12</v>
      </c>
      <c r="C54" s="20">
        <v>373173</v>
      </c>
      <c r="D54" s="20">
        <v>186665</v>
      </c>
    </row>
    <row r="55" spans="2:11">
      <c r="B55" s="1" t="s">
        <v>7</v>
      </c>
      <c r="C55" s="20">
        <v>452253</v>
      </c>
      <c r="D55" s="20">
        <v>243090</v>
      </c>
    </row>
    <row r="56" spans="2:11">
      <c r="B56" s="1" t="s">
        <v>6</v>
      </c>
      <c r="C56" s="20">
        <v>570381</v>
      </c>
      <c r="D56" s="20">
        <v>215239</v>
      </c>
    </row>
    <row r="57" spans="2:11">
      <c r="B57" s="1" t="s">
        <v>24</v>
      </c>
      <c r="C57" s="20">
        <v>571922</v>
      </c>
      <c r="D57" s="20">
        <v>439486</v>
      </c>
    </row>
    <row r="58" spans="2:11">
      <c r="B58" s="1" t="s">
        <v>19</v>
      </c>
      <c r="C58" s="20">
        <v>601972</v>
      </c>
      <c r="D58" s="20">
        <v>348892</v>
      </c>
    </row>
    <row r="59" spans="2:11">
      <c r="B59" s="1" t="s">
        <v>15</v>
      </c>
      <c r="C59" s="20">
        <v>625523</v>
      </c>
      <c r="D59" s="20">
        <v>332800</v>
      </c>
    </row>
    <row r="60" spans="2:11">
      <c r="B60" s="1" t="s">
        <v>30</v>
      </c>
      <c r="C60" s="20">
        <v>823725</v>
      </c>
      <c r="D60" s="20">
        <v>440418</v>
      </c>
      <c r="K60" s="1" t="s">
        <v>59</v>
      </c>
    </row>
    <row r="61" spans="2:11">
      <c r="B61" s="1" t="s">
        <v>16</v>
      </c>
      <c r="C61" s="20">
        <v>892231</v>
      </c>
      <c r="D61" s="20">
        <v>398179</v>
      </c>
    </row>
    <row r="62" spans="2:11">
      <c r="B62" s="1" t="s">
        <v>13</v>
      </c>
      <c r="C62" s="20">
        <v>904077</v>
      </c>
      <c r="D62" s="20">
        <v>718564</v>
      </c>
    </row>
    <row r="63" spans="2:11">
      <c r="B63" s="1" t="s">
        <v>18</v>
      </c>
      <c r="C63" s="20">
        <v>1161942</v>
      </c>
      <c r="D63" s="20">
        <v>771962</v>
      </c>
    </row>
    <row r="64" spans="2:11">
      <c r="B64" s="1" t="s">
        <v>23</v>
      </c>
      <c r="C64" s="20">
        <v>1333675</v>
      </c>
      <c r="D64" s="20">
        <v>1744202</v>
      </c>
    </row>
    <row r="65" spans="1:18">
      <c r="B65" s="1" t="s">
        <v>22</v>
      </c>
      <c r="C65" s="20">
        <v>2762544</v>
      </c>
      <c r="D65" s="20">
        <v>1777516</v>
      </c>
    </row>
    <row r="66" spans="1:18">
      <c r="B66" s="1" t="s">
        <v>5</v>
      </c>
      <c r="C66" s="20">
        <v>3006992</v>
      </c>
      <c r="D66" s="20">
        <v>1702246</v>
      </c>
    </row>
    <row r="67" spans="1:18">
      <c r="B67" s="1" t="s">
        <v>2</v>
      </c>
      <c r="C67" s="20">
        <v>3014502</v>
      </c>
      <c r="D67" s="20">
        <v>4478174</v>
      </c>
    </row>
    <row r="68" spans="1:18">
      <c r="B68" s="54" t="s">
        <v>8</v>
      </c>
      <c r="C68" s="55">
        <v>4279257</v>
      </c>
      <c r="D68" s="55">
        <v>3446350</v>
      </c>
    </row>
    <row r="70" spans="1:18">
      <c r="A70" s="19" t="s">
        <v>58</v>
      </c>
    </row>
    <row r="71" spans="1:18">
      <c r="A71" s="1" t="s">
        <v>61</v>
      </c>
    </row>
    <row r="73" spans="1:18">
      <c r="C73" s="21" t="s">
        <v>50</v>
      </c>
      <c r="D73" s="21" t="s">
        <v>51</v>
      </c>
    </row>
    <row r="74" spans="1:18">
      <c r="B74" s="54" t="s">
        <v>8</v>
      </c>
      <c r="C74" s="56">
        <v>22.141999999999999</v>
      </c>
      <c r="D74" s="56">
        <v>25.591000000000001</v>
      </c>
      <c r="Q74" s="26"/>
      <c r="R74" s="26"/>
    </row>
    <row r="75" spans="1:18">
      <c r="B75" s="1" t="s">
        <v>0</v>
      </c>
      <c r="C75" s="26">
        <v>22</v>
      </c>
      <c r="D75" s="26">
        <v>21.408000000000001</v>
      </c>
      <c r="Q75" s="26"/>
      <c r="R75" s="26"/>
    </row>
    <row r="76" spans="1:18">
      <c r="B76" s="1" t="s">
        <v>5</v>
      </c>
      <c r="C76" s="26">
        <v>21.867000000000001</v>
      </c>
      <c r="D76" s="26">
        <v>25.373999999999999</v>
      </c>
      <c r="Q76" s="26"/>
      <c r="R76" s="26"/>
    </row>
    <row r="77" spans="1:18">
      <c r="B77" s="1" t="s">
        <v>2</v>
      </c>
      <c r="C77" s="26">
        <v>20.937000000000001</v>
      </c>
      <c r="D77" s="26">
        <v>23.876999999999999</v>
      </c>
      <c r="Q77" s="26"/>
      <c r="R77" s="26"/>
    </row>
    <row r="78" spans="1:18">
      <c r="B78" s="1" t="s">
        <v>19</v>
      </c>
      <c r="C78" s="26">
        <v>20.524999999999999</v>
      </c>
      <c r="D78" s="26">
        <v>21.867999999999999</v>
      </c>
      <c r="Q78" s="26"/>
      <c r="R78" s="26"/>
    </row>
    <row r="79" spans="1:18">
      <c r="B79" s="1" t="s">
        <v>16</v>
      </c>
      <c r="C79" s="26">
        <v>20.303000000000001</v>
      </c>
      <c r="D79" s="26">
        <v>21.937000000000001</v>
      </c>
      <c r="Q79" s="26"/>
      <c r="R79" s="26"/>
    </row>
    <row r="80" spans="1:18">
      <c r="B80" s="1" t="s">
        <v>24</v>
      </c>
      <c r="C80" s="26">
        <v>20.27</v>
      </c>
      <c r="D80" s="26">
        <v>21.951000000000001</v>
      </c>
      <c r="Q80" s="26"/>
      <c r="R80" s="26"/>
    </row>
    <row r="81" spans="2:19">
      <c r="B81" s="1" t="s">
        <v>7</v>
      </c>
      <c r="C81" s="26">
        <v>19.620999999999999</v>
      </c>
      <c r="D81" s="26">
        <v>20.216999999999999</v>
      </c>
      <c r="Q81" s="26"/>
      <c r="R81" s="26"/>
    </row>
    <row r="82" spans="2:19">
      <c r="B82" s="68" t="s">
        <v>95</v>
      </c>
      <c r="C82" s="70">
        <v>19.283722222222227</v>
      </c>
      <c r="D82" s="70">
        <v>20.935111111111112</v>
      </c>
      <c r="Q82" s="26"/>
      <c r="R82" s="26"/>
    </row>
    <row r="83" spans="2:19">
      <c r="B83" s="1" t="s">
        <v>14</v>
      </c>
      <c r="C83" s="26">
        <v>18.724</v>
      </c>
      <c r="D83" s="26">
        <v>20.265000000000001</v>
      </c>
      <c r="Q83" s="26"/>
      <c r="R83" s="26"/>
    </row>
    <row r="84" spans="2:19">
      <c r="B84" s="1" t="s">
        <v>12</v>
      </c>
      <c r="C84" s="26">
        <v>18.693000000000001</v>
      </c>
      <c r="D84" s="26">
        <v>19.402000000000001</v>
      </c>
      <c r="Q84" s="26"/>
      <c r="R84" s="26"/>
    </row>
    <row r="85" spans="2:19">
      <c r="B85" s="1" t="s">
        <v>3</v>
      </c>
      <c r="C85" s="26">
        <v>18.672000000000001</v>
      </c>
      <c r="D85" s="26">
        <v>18.358000000000001</v>
      </c>
      <c r="Q85" s="26"/>
      <c r="R85" s="26"/>
    </row>
    <row r="86" spans="2:19">
      <c r="B86" s="1" t="s">
        <v>22</v>
      </c>
      <c r="C86" s="26">
        <v>18.655000000000001</v>
      </c>
      <c r="D86" s="26">
        <v>20.706</v>
      </c>
      <c r="Q86" s="26"/>
      <c r="R86" s="26"/>
    </row>
    <row r="87" spans="2:19">
      <c r="B87" s="1" t="s">
        <v>25</v>
      </c>
      <c r="C87" s="26">
        <v>18.295999999999999</v>
      </c>
      <c r="D87" s="26">
        <v>19.876999999999999</v>
      </c>
      <c r="Q87" s="26"/>
      <c r="R87" s="26"/>
    </row>
    <row r="88" spans="2:19">
      <c r="B88" s="1" t="s">
        <v>1</v>
      </c>
      <c r="C88" s="26">
        <v>18.254999999999999</v>
      </c>
      <c r="D88" s="26">
        <v>21.082000000000001</v>
      </c>
      <c r="Q88" s="26"/>
      <c r="R88" s="26"/>
    </row>
    <row r="89" spans="2:19">
      <c r="B89" s="1" t="s">
        <v>10</v>
      </c>
      <c r="C89" s="26">
        <v>17.698</v>
      </c>
      <c r="D89" s="26">
        <v>19.736000000000001</v>
      </c>
      <c r="Q89" s="26"/>
      <c r="R89" s="26"/>
    </row>
    <row r="90" spans="2:19">
      <c r="B90" s="1" t="s">
        <v>15</v>
      </c>
      <c r="C90" s="26">
        <v>17.047000000000001</v>
      </c>
      <c r="D90" s="26">
        <v>20.068999999999999</v>
      </c>
      <c r="Q90" s="26"/>
      <c r="R90" s="26"/>
    </row>
    <row r="91" spans="2:19">
      <c r="B91" s="1" t="s">
        <v>11</v>
      </c>
      <c r="C91" s="26">
        <v>16.795000000000002</v>
      </c>
      <c r="D91" s="26">
        <v>16.667000000000002</v>
      </c>
      <c r="Q91" s="26"/>
      <c r="R91" s="26"/>
    </row>
    <row r="92" spans="2:19">
      <c r="B92" s="1" t="s">
        <v>23</v>
      </c>
      <c r="C92" s="26">
        <v>16.606999999999999</v>
      </c>
      <c r="D92" s="26">
        <v>18.446999999999999</v>
      </c>
      <c r="F92" s="1" t="s">
        <v>98</v>
      </c>
      <c r="Q92" s="26"/>
      <c r="R92" s="26"/>
      <c r="S92" s="26"/>
    </row>
    <row r="94" spans="2:19">
      <c r="K94" s="1" t="s">
        <v>59</v>
      </c>
    </row>
  </sheetData>
  <sortState ref="P71:R89">
    <sortCondition descending="1" ref="Q71:Q89"/>
  </sortState>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77"/>
  <sheetViews>
    <sheetView zoomScale="70" zoomScaleNormal="70" workbookViewId="0">
      <selection activeCell="F116" sqref="F116"/>
    </sheetView>
  </sheetViews>
  <sheetFormatPr baseColWidth="10" defaultRowHeight="14.25"/>
  <cols>
    <col min="1" max="1" width="11.42578125" style="28"/>
    <col min="2" max="2" width="23.140625" style="28" customWidth="1"/>
    <col min="3" max="4" width="11.42578125" style="28"/>
    <col min="5" max="5" width="13.85546875" style="28" bestFit="1" customWidth="1"/>
    <col min="6" max="6" width="17.5703125" style="28" customWidth="1"/>
    <col min="7" max="8" width="11.85546875" style="28" bestFit="1" customWidth="1"/>
    <col min="9" max="16384" width="11.42578125" style="28"/>
  </cols>
  <sheetData>
    <row r="1" spans="1:26" ht="12.75" customHeight="1">
      <c r="A1" s="19" t="s">
        <v>63</v>
      </c>
    </row>
    <row r="2" spans="1:26">
      <c r="A2" s="1" t="s">
        <v>99</v>
      </c>
    </row>
    <row r="4" spans="1:26">
      <c r="B4" s="2"/>
      <c r="C4" s="21" t="s">
        <v>54</v>
      </c>
      <c r="D4" s="21" t="s">
        <v>50</v>
      </c>
      <c r="E4" s="31"/>
      <c r="F4" s="31"/>
      <c r="G4" s="21" t="s">
        <v>51</v>
      </c>
      <c r="H4" s="21" t="s">
        <v>52</v>
      </c>
    </row>
    <row r="5" spans="1:26">
      <c r="B5" s="2" t="s">
        <v>9</v>
      </c>
      <c r="C5" s="30">
        <v>21938.25</v>
      </c>
      <c r="D5" s="30">
        <v>22203.32</v>
      </c>
      <c r="E5" s="31"/>
      <c r="F5" s="2" t="s">
        <v>9</v>
      </c>
      <c r="G5" s="30">
        <v>25140.93</v>
      </c>
      <c r="H5" s="30">
        <v>24380.79</v>
      </c>
      <c r="Z5" s="29"/>
    </row>
    <row r="6" spans="1:26">
      <c r="B6" s="2" t="s">
        <v>16</v>
      </c>
      <c r="C6" s="30">
        <v>14149.75</v>
      </c>
      <c r="D6" s="30">
        <v>13233.52</v>
      </c>
      <c r="E6" s="31"/>
      <c r="F6" s="2" t="s">
        <v>12</v>
      </c>
      <c r="G6" s="30">
        <v>16868.689999999999</v>
      </c>
      <c r="H6" s="30">
        <v>9291.7170000000006</v>
      </c>
      <c r="Z6" s="29"/>
    </row>
    <row r="7" spans="1:26">
      <c r="B7" s="2" t="s">
        <v>12</v>
      </c>
      <c r="C7" s="30">
        <v>12717.88</v>
      </c>
      <c r="D7" s="30">
        <v>10575.51</v>
      </c>
      <c r="E7" s="31"/>
      <c r="F7" s="2" t="s">
        <v>1</v>
      </c>
      <c r="G7" s="30">
        <v>16593.75</v>
      </c>
      <c r="H7" s="30">
        <v>17248.25</v>
      </c>
      <c r="Z7" s="29"/>
    </row>
    <row r="8" spans="1:26">
      <c r="B8" s="2" t="s">
        <v>2</v>
      </c>
      <c r="C8" s="30">
        <v>11999.67</v>
      </c>
      <c r="D8" s="30">
        <v>10621.85</v>
      </c>
      <c r="E8" s="31"/>
      <c r="F8" s="2" t="s">
        <v>30</v>
      </c>
      <c r="G8" s="30">
        <v>15005.33</v>
      </c>
      <c r="H8" s="30">
        <v>15007.21</v>
      </c>
      <c r="Z8" s="29"/>
    </row>
    <row r="9" spans="1:26">
      <c r="B9" s="2" t="s">
        <v>7</v>
      </c>
      <c r="C9" s="30">
        <v>11431.36</v>
      </c>
      <c r="D9" s="30">
        <v>12273.18</v>
      </c>
      <c r="E9" s="31"/>
      <c r="F9" s="2" t="s">
        <v>7</v>
      </c>
      <c r="G9" s="30">
        <v>14924.36</v>
      </c>
      <c r="H9" s="30">
        <v>10584.33</v>
      </c>
      <c r="Z9" s="29"/>
    </row>
    <row r="10" spans="1:26">
      <c r="B10" s="2" t="s">
        <v>1</v>
      </c>
      <c r="C10" s="30">
        <v>11142.79</v>
      </c>
      <c r="D10" s="30">
        <v>13298.9</v>
      </c>
      <c r="E10" s="31"/>
      <c r="F10" s="2" t="s">
        <v>18</v>
      </c>
      <c r="G10" s="30">
        <v>14437.63</v>
      </c>
      <c r="H10" s="30">
        <v>15371.63</v>
      </c>
      <c r="Z10" s="29"/>
    </row>
    <row r="11" spans="1:26">
      <c r="B11" s="2" t="s">
        <v>22</v>
      </c>
      <c r="C11" s="30">
        <v>10457.57</v>
      </c>
      <c r="D11" s="30">
        <v>10569.57</v>
      </c>
      <c r="E11" s="31"/>
      <c r="F11" s="2" t="s">
        <v>16</v>
      </c>
      <c r="G11" s="30">
        <v>13158.04</v>
      </c>
      <c r="H11" s="30">
        <v>13437.07</v>
      </c>
      <c r="Z11" s="29"/>
    </row>
    <row r="12" spans="1:26">
      <c r="B12" s="71" t="s">
        <v>95</v>
      </c>
      <c r="C12" s="72">
        <v>9840.8523000000023</v>
      </c>
      <c r="D12" s="72">
        <v>10141.153045454546</v>
      </c>
      <c r="E12" s="31"/>
      <c r="F12" s="2" t="s">
        <v>2</v>
      </c>
      <c r="G12" s="30">
        <v>13095.69</v>
      </c>
      <c r="H12" s="30">
        <v>16623.89</v>
      </c>
      <c r="Z12" s="29"/>
    </row>
    <row r="13" spans="1:26">
      <c r="B13" s="2" t="s">
        <v>30</v>
      </c>
      <c r="C13" s="30">
        <v>9727.9580000000005</v>
      </c>
      <c r="D13" s="30">
        <v>11719.9</v>
      </c>
      <c r="E13" s="31"/>
      <c r="F13" s="2" t="s">
        <v>24</v>
      </c>
      <c r="G13" s="30">
        <v>12855.98</v>
      </c>
      <c r="H13" s="30">
        <v>11809.89</v>
      </c>
      <c r="Z13" s="29"/>
    </row>
    <row r="14" spans="1:26">
      <c r="B14" s="57" t="s">
        <v>8</v>
      </c>
      <c r="C14" s="58">
        <v>9554.6880000000001</v>
      </c>
      <c r="D14" s="58">
        <v>9311.5210000000006</v>
      </c>
      <c r="E14" s="31"/>
      <c r="F14" s="2" t="s">
        <v>14</v>
      </c>
      <c r="G14" s="30">
        <v>12036.89</v>
      </c>
      <c r="H14" s="30">
        <v>8852.5769999999993</v>
      </c>
      <c r="Z14" s="29"/>
    </row>
    <row r="15" spans="1:26">
      <c r="B15" s="2" t="s">
        <v>14</v>
      </c>
      <c r="C15" s="30">
        <v>9249.402</v>
      </c>
      <c r="D15" s="30">
        <v>9562.1129999999994</v>
      </c>
      <c r="E15" s="31"/>
      <c r="F15" s="71" t="s">
        <v>95</v>
      </c>
      <c r="G15" s="72">
        <v>11945.398818181817</v>
      </c>
      <c r="H15" s="72">
        <v>11646.266727272727</v>
      </c>
      <c r="Z15" s="29"/>
    </row>
    <row r="16" spans="1:26">
      <c r="B16" s="2" t="s">
        <v>10</v>
      </c>
      <c r="C16" s="30">
        <v>8338.6270000000004</v>
      </c>
      <c r="D16" s="30">
        <v>7095.3860000000004</v>
      </c>
      <c r="E16" s="31"/>
      <c r="F16" s="57" t="s">
        <v>8</v>
      </c>
      <c r="G16" s="58">
        <v>11825.47</v>
      </c>
      <c r="H16" s="58">
        <v>15724.83</v>
      </c>
      <c r="Z16" s="29"/>
    </row>
    <row r="17" spans="1:26">
      <c r="B17" s="2" t="s">
        <v>19</v>
      </c>
      <c r="C17" s="30">
        <v>8147.375</v>
      </c>
      <c r="D17" s="30">
        <v>8991.8320000000003</v>
      </c>
      <c r="E17" s="31"/>
      <c r="F17" s="2" t="s">
        <v>19</v>
      </c>
      <c r="G17" s="30">
        <v>11347.05</v>
      </c>
      <c r="H17" s="30">
        <v>10990.83</v>
      </c>
      <c r="Z17" s="29"/>
    </row>
    <row r="18" spans="1:26">
      <c r="B18" s="2" t="s">
        <v>23</v>
      </c>
      <c r="C18" s="30">
        <v>8003.067</v>
      </c>
      <c r="D18" s="30">
        <v>8948.6650000000009</v>
      </c>
      <c r="E18" s="31"/>
      <c r="F18" s="2" t="s">
        <v>22</v>
      </c>
      <c r="G18" s="30">
        <v>10623.15</v>
      </c>
      <c r="H18" s="30">
        <v>10518.51</v>
      </c>
      <c r="Z18" s="29"/>
    </row>
    <row r="19" spans="1:26">
      <c r="B19" s="2" t="s">
        <v>18</v>
      </c>
      <c r="C19" s="30">
        <v>7985.4960000000001</v>
      </c>
      <c r="D19" s="30">
        <v>10149.94</v>
      </c>
      <c r="E19" s="31"/>
      <c r="F19" s="2" t="s">
        <v>5</v>
      </c>
      <c r="G19" s="30">
        <v>10092.69</v>
      </c>
      <c r="H19" s="30">
        <v>11334.19</v>
      </c>
      <c r="Z19" s="29"/>
    </row>
    <row r="20" spans="1:26">
      <c r="B20" s="2" t="s">
        <v>5</v>
      </c>
      <c r="C20" s="30">
        <v>7827.3819999999996</v>
      </c>
      <c r="D20" s="30">
        <v>8580.3289999999997</v>
      </c>
      <c r="E20" s="31"/>
      <c r="F20" s="2" t="s">
        <v>23</v>
      </c>
      <c r="G20" s="30">
        <v>8856.0159999999996</v>
      </c>
      <c r="H20" s="30">
        <v>8519.4050000000007</v>
      </c>
      <c r="Z20" s="29"/>
    </row>
    <row r="21" spans="1:26">
      <c r="B21" s="2" t="s">
        <v>0</v>
      </c>
      <c r="C21" s="30">
        <v>7817.9930000000004</v>
      </c>
      <c r="D21" s="30">
        <v>8262.1910000000007</v>
      </c>
      <c r="E21" s="31"/>
      <c r="F21" s="2" t="s">
        <v>0</v>
      </c>
      <c r="G21" s="30">
        <v>7293.4639999999999</v>
      </c>
      <c r="H21" s="30">
        <v>8373.018</v>
      </c>
      <c r="Z21" s="29"/>
    </row>
    <row r="22" spans="1:26">
      <c r="B22" s="2" t="s">
        <v>24</v>
      </c>
      <c r="C22" s="30">
        <v>6817.86</v>
      </c>
      <c r="D22" s="30">
        <v>7520.2780000000002</v>
      </c>
      <c r="E22" s="31"/>
      <c r="F22" s="2" t="s">
        <v>15</v>
      </c>
      <c r="G22" s="30">
        <v>7179.3429999999998</v>
      </c>
      <c r="H22" s="30">
        <v>6295.8950000000004</v>
      </c>
      <c r="Z22" s="29"/>
    </row>
    <row r="23" spans="1:26">
      <c r="B23" s="2" t="s">
        <v>11</v>
      </c>
      <c r="C23" s="30">
        <v>6637.0150000000003</v>
      </c>
      <c r="D23" s="30">
        <v>6865.0370000000003</v>
      </c>
      <c r="E23" s="31"/>
      <c r="F23" s="2" t="s">
        <v>25</v>
      </c>
      <c r="G23" s="30">
        <v>7081.6080000000002</v>
      </c>
      <c r="H23" s="30">
        <v>8003.1660000000002</v>
      </c>
      <c r="Z23" s="29"/>
    </row>
    <row r="24" spans="1:26">
      <c r="B24" s="2" t="s">
        <v>25</v>
      </c>
      <c r="C24" s="30">
        <v>6623.21</v>
      </c>
      <c r="D24" s="30">
        <v>7972.15</v>
      </c>
      <c r="E24" s="31"/>
      <c r="F24" s="2" t="s">
        <v>10</v>
      </c>
      <c r="G24" s="30">
        <v>7078.8159999999998</v>
      </c>
      <c r="H24" s="30">
        <v>7621.634</v>
      </c>
      <c r="Z24" s="29"/>
    </row>
    <row r="25" spans="1:26">
      <c r="B25" s="2" t="s">
        <v>15</v>
      </c>
      <c r="C25" s="30">
        <v>6249.7030000000004</v>
      </c>
      <c r="D25" s="30">
        <v>7279.2610000000004</v>
      </c>
      <c r="E25" s="31"/>
      <c r="F25" s="2" t="s">
        <v>11</v>
      </c>
      <c r="G25" s="30">
        <v>6985.7520000000004</v>
      </c>
      <c r="H25" s="30">
        <v>8769.723</v>
      </c>
      <c r="J25" s="1" t="s">
        <v>100</v>
      </c>
      <c r="Z25" s="29"/>
    </row>
    <row r="26" spans="1:26">
      <c r="B26" s="2"/>
      <c r="C26" s="30"/>
      <c r="D26" s="30"/>
      <c r="E26" s="31"/>
      <c r="F26" s="2"/>
      <c r="G26" s="30"/>
      <c r="H26" s="30"/>
      <c r="U26" s="1" t="s">
        <v>59</v>
      </c>
    </row>
    <row r="27" spans="1:26">
      <c r="B27" s="2"/>
      <c r="C27" s="30"/>
      <c r="D27" s="30"/>
      <c r="E27" s="31"/>
      <c r="F27" s="2"/>
      <c r="G27" s="30"/>
      <c r="H27" s="30"/>
    </row>
    <row r="28" spans="1:26">
      <c r="A28" s="19" t="s">
        <v>64</v>
      </c>
    </row>
    <row r="29" spans="1:26">
      <c r="A29" s="1" t="s">
        <v>129</v>
      </c>
    </row>
    <row r="31" spans="1:26" ht="38.25">
      <c r="B31" s="75" t="s">
        <v>65</v>
      </c>
      <c r="C31" s="21" t="s">
        <v>50</v>
      </c>
      <c r="D31" s="21" t="s">
        <v>51</v>
      </c>
      <c r="E31" s="31"/>
      <c r="F31" s="74" t="s">
        <v>66</v>
      </c>
      <c r="G31" s="21" t="s">
        <v>50</v>
      </c>
      <c r="H31" s="21" t="s">
        <v>51</v>
      </c>
    </row>
    <row r="32" spans="1:26">
      <c r="B32" s="2" t="s">
        <v>22</v>
      </c>
      <c r="C32" s="39">
        <v>11.186999999999999</v>
      </c>
      <c r="D32" s="39">
        <v>10.83</v>
      </c>
      <c r="E32" s="31"/>
      <c r="F32" s="2" t="s">
        <v>22</v>
      </c>
      <c r="G32" s="30">
        <v>891</v>
      </c>
      <c r="H32" s="30">
        <v>990</v>
      </c>
    </row>
    <row r="33" spans="2:8">
      <c r="B33" s="2" t="s">
        <v>2</v>
      </c>
      <c r="C33" s="39">
        <v>14.863</v>
      </c>
      <c r="D33" s="39">
        <v>12.834</v>
      </c>
      <c r="E33" s="31"/>
      <c r="F33" s="2" t="s">
        <v>2</v>
      </c>
      <c r="G33" s="30">
        <v>724.94009000000005</v>
      </c>
      <c r="H33" s="30">
        <v>900.42295000000001</v>
      </c>
    </row>
    <row r="34" spans="2:8">
      <c r="B34" s="57" t="s">
        <v>8</v>
      </c>
      <c r="C34" s="59">
        <v>18.420000000000002</v>
      </c>
      <c r="D34" s="59">
        <v>14.609</v>
      </c>
      <c r="E34" s="31"/>
      <c r="F34" s="57" t="s">
        <v>8</v>
      </c>
      <c r="G34" s="58">
        <v>864</v>
      </c>
      <c r="H34" s="58">
        <v>958</v>
      </c>
    </row>
    <row r="35" spans="2:8">
      <c r="B35" s="36"/>
      <c r="F35" s="36"/>
    </row>
    <row r="36" spans="2:8">
      <c r="B36" s="35"/>
      <c r="C36" s="31"/>
      <c r="D36" s="31"/>
      <c r="E36" s="31"/>
      <c r="F36" s="36"/>
    </row>
    <row r="37" spans="2:8">
      <c r="B37" s="35"/>
      <c r="C37" s="31"/>
      <c r="D37" s="31"/>
      <c r="E37" s="31"/>
      <c r="F37" s="36"/>
    </row>
    <row r="38" spans="2:8" ht="55.5" customHeight="1">
      <c r="B38" s="74" t="s">
        <v>67</v>
      </c>
      <c r="C38" s="21" t="s">
        <v>50</v>
      </c>
      <c r="D38" s="21" t="s">
        <v>51</v>
      </c>
      <c r="E38" s="31"/>
      <c r="F38" s="74" t="s">
        <v>68</v>
      </c>
      <c r="G38" s="21" t="s">
        <v>50</v>
      </c>
      <c r="H38" s="21" t="s">
        <v>51</v>
      </c>
    </row>
    <row r="39" spans="2:8" ht="15" customHeight="1">
      <c r="B39" s="2" t="s">
        <v>22</v>
      </c>
      <c r="C39" s="30">
        <v>40007.993455460091</v>
      </c>
      <c r="D39" s="30">
        <v>42822.440011775834</v>
      </c>
      <c r="E39" s="31"/>
      <c r="F39" s="2" t="s">
        <v>22</v>
      </c>
      <c r="G39" s="30">
        <v>743.6</v>
      </c>
      <c r="H39" s="30">
        <v>608.4</v>
      </c>
    </row>
    <row r="40" spans="2:8" ht="15" customHeight="1">
      <c r="B40" s="57" t="s">
        <v>8</v>
      </c>
      <c r="C40" s="58">
        <v>42832.429407942145</v>
      </c>
      <c r="D40" s="58">
        <v>48209.354196509776</v>
      </c>
      <c r="E40" s="31"/>
      <c r="F40" s="2" t="s">
        <v>2</v>
      </c>
      <c r="G40" s="30">
        <v>691.16237000000001</v>
      </c>
      <c r="H40" s="30">
        <v>640.65898000000004</v>
      </c>
    </row>
    <row r="41" spans="2:8">
      <c r="B41" s="2" t="s">
        <v>2</v>
      </c>
      <c r="C41" s="30">
        <v>81428.722513030836</v>
      </c>
      <c r="D41" s="30">
        <v>89721.573392266306</v>
      </c>
      <c r="E41" s="31"/>
      <c r="F41" s="57" t="s">
        <v>8</v>
      </c>
      <c r="G41" s="58">
        <v>900</v>
      </c>
      <c r="H41" s="58">
        <v>720</v>
      </c>
    </row>
    <row r="49" spans="1:18">
      <c r="J49" s="97" t="s">
        <v>137</v>
      </c>
      <c r="K49" s="97"/>
      <c r="L49" s="97"/>
      <c r="M49" s="97"/>
      <c r="N49" s="97"/>
      <c r="O49" s="97"/>
      <c r="P49" s="97"/>
      <c r="Q49" s="97"/>
      <c r="R49" s="97"/>
    </row>
    <row r="50" spans="1:18">
      <c r="J50" s="33"/>
      <c r="K50" s="33"/>
      <c r="L50" s="33"/>
      <c r="M50" s="33"/>
      <c r="N50" s="33"/>
      <c r="O50" s="33"/>
      <c r="P50" s="33"/>
      <c r="Q50" s="33"/>
      <c r="R50" s="33"/>
    </row>
    <row r="51" spans="1:18">
      <c r="J51" s="81"/>
      <c r="K51" s="81"/>
      <c r="L51" s="81"/>
      <c r="M51" s="81"/>
      <c r="N51" s="81"/>
      <c r="O51" s="81"/>
      <c r="P51" s="1" t="s">
        <v>59</v>
      </c>
      <c r="Q51" s="81"/>
      <c r="R51" s="81"/>
    </row>
    <row r="52" spans="1:18">
      <c r="J52" s="81"/>
      <c r="K52" s="81"/>
      <c r="L52" s="81"/>
      <c r="M52" s="81"/>
      <c r="N52" s="81"/>
      <c r="O52" s="81"/>
      <c r="P52" s="1"/>
      <c r="Q52" s="81"/>
      <c r="R52" s="81"/>
    </row>
    <row r="53" spans="1:18">
      <c r="A53" s="19" t="s">
        <v>69</v>
      </c>
    </row>
    <row r="54" spans="1:18">
      <c r="A54" s="1" t="s">
        <v>130</v>
      </c>
    </row>
    <row r="56" spans="1:18" ht="38.25">
      <c r="B56" s="2"/>
      <c r="C56" s="34" t="s">
        <v>70</v>
      </c>
      <c r="D56" s="34" t="s">
        <v>71</v>
      </c>
      <c r="E56" s="31"/>
    </row>
    <row r="57" spans="1:18">
      <c r="B57" s="2" t="s">
        <v>11</v>
      </c>
      <c r="C57" s="32">
        <v>94.901700000000005</v>
      </c>
      <c r="D57" s="32">
        <v>112.7106</v>
      </c>
      <c r="E57" s="31"/>
    </row>
    <row r="58" spans="1:18">
      <c r="B58" s="2" t="s">
        <v>1</v>
      </c>
      <c r="C58" s="32">
        <v>101.87520000000001</v>
      </c>
      <c r="D58" s="32">
        <v>108.4961</v>
      </c>
      <c r="E58" s="31"/>
    </row>
    <row r="59" spans="1:18">
      <c r="B59" s="2" t="s">
        <v>12</v>
      </c>
      <c r="C59" s="32">
        <v>102.0705</v>
      </c>
      <c r="D59" s="32">
        <v>108.6151</v>
      </c>
      <c r="E59" s="31"/>
    </row>
    <row r="60" spans="1:18">
      <c r="B60" s="2" t="s">
        <v>15</v>
      </c>
      <c r="C60" s="32">
        <v>102.1711</v>
      </c>
      <c r="D60" s="32">
        <v>104.12269999999999</v>
      </c>
      <c r="E60" s="31"/>
    </row>
    <row r="61" spans="1:18">
      <c r="B61" s="2" t="s">
        <v>18</v>
      </c>
      <c r="C61" s="32">
        <v>103.17059999999999</v>
      </c>
      <c r="D61" s="32">
        <v>109.75448204261227</v>
      </c>
      <c r="E61" s="31"/>
    </row>
    <row r="62" spans="1:18">
      <c r="B62" s="2" t="s">
        <v>30</v>
      </c>
      <c r="C62" s="32">
        <v>103.2474</v>
      </c>
      <c r="D62" s="32">
        <v>107.0312</v>
      </c>
      <c r="E62" s="31"/>
    </row>
    <row r="63" spans="1:18">
      <c r="B63" s="2" t="s">
        <v>22</v>
      </c>
      <c r="C63" s="32">
        <v>103.9465</v>
      </c>
      <c r="D63" s="32">
        <v>104.4562462944713</v>
      </c>
      <c r="E63" s="31"/>
    </row>
    <row r="64" spans="1:18">
      <c r="B64" s="57" t="s">
        <v>8</v>
      </c>
      <c r="C64" s="60">
        <v>105.7812</v>
      </c>
      <c r="D64" s="60">
        <v>107.2821</v>
      </c>
      <c r="E64" s="31"/>
    </row>
    <row r="65" spans="2:11">
      <c r="B65" s="2" t="s">
        <v>0</v>
      </c>
      <c r="C65" s="32">
        <v>108.8455</v>
      </c>
      <c r="D65" s="32">
        <v>117.3775</v>
      </c>
      <c r="E65" s="31"/>
    </row>
    <row r="66" spans="2:11">
      <c r="B66" s="2" t="s">
        <v>2</v>
      </c>
      <c r="C66" s="32">
        <v>110.0133</v>
      </c>
      <c r="D66" s="32">
        <v>107.2299997118771</v>
      </c>
      <c r="E66" s="31"/>
    </row>
    <row r="67" spans="2:11">
      <c r="B67" s="2" t="s">
        <v>5</v>
      </c>
      <c r="C67" s="32">
        <v>110.24550000000001</v>
      </c>
      <c r="D67" s="32">
        <v>110.7863</v>
      </c>
      <c r="E67" s="31"/>
    </row>
    <row r="68" spans="2:11">
      <c r="B68" s="71" t="s">
        <v>95</v>
      </c>
      <c r="C68" s="73">
        <v>111.19042857142855</v>
      </c>
      <c r="D68" s="73">
        <v>112.04348168730706</v>
      </c>
      <c r="E68" s="31"/>
    </row>
    <row r="69" spans="2:11">
      <c r="B69" s="2" t="s">
        <v>14</v>
      </c>
      <c r="C69" s="32">
        <v>111.965</v>
      </c>
      <c r="D69" s="32">
        <v>116.6157</v>
      </c>
      <c r="E69" s="31"/>
    </row>
    <row r="70" spans="2:11">
      <c r="B70" s="2" t="s">
        <v>10</v>
      </c>
      <c r="C70" s="32">
        <v>113.1506</v>
      </c>
      <c r="D70" s="32">
        <v>116.2636</v>
      </c>
      <c r="E70" s="31"/>
    </row>
    <row r="71" spans="2:11">
      <c r="B71" s="2" t="s">
        <v>9</v>
      </c>
      <c r="C71" s="32">
        <v>113.239</v>
      </c>
      <c r="D71" s="32">
        <v>112.05551907916382</v>
      </c>
      <c r="E71" s="31"/>
    </row>
    <row r="72" spans="2:11">
      <c r="B72" s="2" t="s">
        <v>23</v>
      </c>
      <c r="C72" s="32">
        <v>113.5834</v>
      </c>
      <c r="D72" s="32">
        <v>119.31789999999999</v>
      </c>
      <c r="E72" s="31"/>
    </row>
    <row r="73" spans="2:11">
      <c r="B73" s="2" t="s">
        <v>6</v>
      </c>
      <c r="C73" s="32">
        <v>116.12869999999999</v>
      </c>
      <c r="D73" s="32">
        <v>127.1628</v>
      </c>
      <c r="E73" s="31"/>
    </row>
    <row r="74" spans="2:11">
      <c r="B74" s="2" t="s">
        <v>16</v>
      </c>
      <c r="C74" s="32">
        <v>119.2136</v>
      </c>
      <c r="D74" s="32">
        <v>108.8531</v>
      </c>
      <c r="E74" s="31"/>
      <c r="K74" s="1" t="s">
        <v>59</v>
      </c>
    </row>
    <row r="75" spans="2:11">
      <c r="B75" s="2" t="s">
        <v>25</v>
      </c>
      <c r="C75" s="32">
        <v>120.75839999999999</v>
      </c>
      <c r="D75" s="32">
        <v>111.791</v>
      </c>
      <c r="E75" s="31"/>
    </row>
    <row r="76" spans="2:11">
      <c r="B76" s="2" t="s">
        <v>3</v>
      </c>
      <c r="C76" s="32">
        <v>133.17750000000001</v>
      </c>
      <c r="D76" s="32">
        <v>118.2968</v>
      </c>
      <c r="E76" s="31"/>
    </row>
    <row r="77" spans="2:11">
      <c r="B77" s="2"/>
      <c r="C77" s="32"/>
      <c r="D77" s="32"/>
      <c r="E77" s="31"/>
    </row>
  </sheetData>
  <mergeCells count="1">
    <mergeCell ref="J49:R49"/>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42"/>
  <sheetViews>
    <sheetView zoomScale="70" zoomScaleNormal="70" workbookViewId="0">
      <selection activeCell="F147" sqref="F147"/>
    </sheetView>
  </sheetViews>
  <sheetFormatPr baseColWidth="10" defaultRowHeight="12.75"/>
  <cols>
    <col min="1" max="1" width="11.42578125" style="1" customWidth="1"/>
    <col min="2" max="3" width="14.42578125" style="1" customWidth="1"/>
    <col min="4" max="4" width="19.28515625" style="1" customWidth="1"/>
    <col min="5" max="5" width="14.42578125" style="1" customWidth="1"/>
    <col min="6" max="6" width="14.5703125" style="1" customWidth="1"/>
    <col min="7" max="7" width="14" style="1" customWidth="1"/>
    <col min="8" max="16384" width="11.42578125" style="1"/>
  </cols>
  <sheetData>
    <row r="1" spans="1:8" ht="12.75" customHeight="1">
      <c r="A1" s="8" t="s">
        <v>72</v>
      </c>
      <c r="B1" s="8"/>
      <c r="C1" s="8"/>
      <c r="D1" s="8"/>
      <c r="E1" s="8"/>
      <c r="F1" s="8"/>
      <c r="G1" s="8"/>
      <c r="H1" s="8"/>
    </row>
    <row r="2" spans="1:8">
      <c r="A2" s="1" t="s">
        <v>131</v>
      </c>
    </row>
    <row r="3" spans="1:8" ht="15" customHeight="1"/>
    <row r="4" spans="1:8" ht="63.75" customHeight="1">
      <c r="B4" s="2"/>
      <c r="C4" s="61" t="s">
        <v>73</v>
      </c>
      <c r="D4" s="61" t="s">
        <v>74</v>
      </c>
      <c r="E4" s="61" t="s">
        <v>75</v>
      </c>
    </row>
    <row r="5" spans="1:8" ht="15" customHeight="1">
      <c r="B5" s="3" t="s">
        <v>7</v>
      </c>
      <c r="C5" s="4">
        <v>1000</v>
      </c>
      <c r="D5" s="5">
        <v>7</v>
      </c>
      <c r="E5" s="6">
        <f>(910*4)+(1120*3)</f>
        <v>7000</v>
      </c>
    </row>
    <row r="6" spans="1:8" ht="15" customHeight="1">
      <c r="B6" s="3" t="s">
        <v>18</v>
      </c>
      <c r="C6" s="4">
        <v>940</v>
      </c>
      <c r="D6" s="5">
        <v>6</v>
      </c>
      <c r="E6" s="6">
        <f>5640</f>
        <v>5640</v>
      </c>
    </row>
    <row r="7" spans="1:8" ht="15" customHeight="1">
      <c r="B7" s="3" t="s">
        <v>9</v>
      </c>
      <c r="C7" s="4">
        <v>924</v>
      </c>
      <c r="D7" s="5">
        <v>6</v>
      </c>
      <c r="E7" s="6">
        <f>924*6</f>
        <v>5544</v>
      </c>
    </row>
    <row r="8" spans="1:8" ht="15" customHeight="1">
      <c r="B8" s="3" t="s">
        <v>6</v>
      </c>
      <c r="C8" s="4">
        <v>915</v>
      </c>
      <c r="D8" s="5">
        <v>6</v>
      </c>
      <c r="E8" s="6">
        <f>915*6</f>
        <v>5490</v>
      </c>
    </row>
    <row r="9" spans="1:8" ht="15" customHeight="1">
      <c r="B9" s="3" t="s">
        <v>19</v>
      </c>
      <c r="C9" s="4">
        <v>905</v>
      </c>
      <c r="D9" s="5">
        <v>6</v>
      </c>
      <c r="E9" s="6">
        <f>(895*4)+(925*2)</f>
        <v>5430</v>
      </c>
    </row>
    <row r="10" spans="1:8" ht="15" customHeight="1">
      <c r="B10" s="3" t="s">
        <v>22</v>
      </c>
      <c r="C10" s="4">
        <v>891</v>
      </c>
      <c r="D10" s="5">
        <v>5</v>
      </c>
      <c r="E10" s="6">
        <f>891*5</f>
        <v>4455</v>
      </c>
    </row>
    <row r="11" spans="1:8" ht="15" customHeight="1">
      <c r="B11" s="52" t="s">
        <v>8</v>
      </c>
      <c r="C11" s="62">
        <v>864</v>
      </c>
      <c r="D11" s="63">
        <v>5</v>
      </c>
      <c r="E11" s="64">
        <f>864*5</f>
        <v>4320</v>
      </c>
    </row>
    <row r="12" spans="1:8" ht="15" customHeight="1">
      <c r="B12" s="3" t="s">
        <v>20</v>
      </c>
      <c r="C12" s="4">
        <v>863</v>
      </c>
      <c r="D12" s="5">
        <v>6</v>
      </c>
      <c r="E12" s="6">
        <f>863*6</f>
        <v>5178</v>
      </c>
    </row>
    <row r="13" spans="1:8" ht="15" customHeight="1">
      <c r="B13" s="3" t="s">
        <v>21</v>
      </c>
      <c r="C13" s="4">
        <v>824</v>
      </c>
      <c r="D13" s="5">
        <v>6</v>
      </c>
      <c r="E13" s="6">
        <f>824*6</f>
        <v>4944</v>
      </c>
    </row>
    <row r="14" spans="1:8" ht="15" customHeight="1">
      <c r="B14" s="3" t="s">
        <v>17</v>
      </c>
      <c r="C14" s="4">
        <v>793</v>
      </c>
      <c r="D14" s="5">
        <v>6</v>
      </c>
      <c r="E14" s="6">
        <f>793*6</f>
        <v>4758</v>
      </c>
    </row>
    <row r="15" spans="1:8" ht="15" customHeight="1">
      <c r="B15" s="3" t="s">
        <v>5</v>
      </c>
      <c r="C15" s="4">
        <v>792</v>
      </c>
      <c r="D15" s="5">
        <v>6</v>
      </c>
      <c r="E15" s="6">
        <f>792*6</f>
        <v>4752</v>
      </c>
    </row>
    <row r="16" spans="1:8" ht="15" customHeight="1">
      <c r="B16" s="76" t="s">
        <v>94</v>
      </c>
      <c r="C16" s="77">
        <v>758.66442953020135</v>
      </c>
      <c r="D16" s="78">
        <v>5.3214285714285712</v>
      </c>
      <c r="E16" s="79">
        <v>4037.1785714285716</v>
      </c>
    </row>
    <row r="17" spans="2:12" ht="15" customHeight="1">
      <c r="B17" s="3" t="s">
        <v>4</v>
      </c>
      <c r="C17" s="4">
        <v>749.16666666666663</v>
      </c>
      <c r="D17" s="5">
        <v>6</v>
      </c>
      <c r="E17" s="6">
        <f>765+749+760+740+730+751</f>
        <v>4495</v>
      </c>
      <c r="F17" s="7"/>
    </row>
    <row r="18" spans="2:12" ht="15" customHeight="1">
      <c r="B18" s="3" t="s">
        <v>15</v>
      </c>
      <c r="C18" s="4">
        <v>739.33333333333337</v>
      </c>
      <c r="D18" s="5">
        <v>6</v>
      </c>
      <c r="E18" s="6">
        <f>(740*2)+(739*4)</f>
        <v>4436</v>
      </c>
    </row>
    <row r="19" spans="2:12" ht="15" customHeight="1">
      <c r="B19" s="3" t="s">
        <v>2</v>
      </c>
      <c r="C19" s="4">
        <v>725</v>
      </c>
      <c r="D19" s="5">
        <v>4</v>
      </c>
      <c r="E19" s="6">
        <f>666+682+768+784</f>
        <v>2900</v>
      </c>
    </row>
    <row r="20" spans="2:12" ht="15" customHeight="1">
      <c r="B20" s="3" t="s">
        <v>16</v>
      </c>
      <c r="C20" s="4">
        <v>713.83333333333337</v>
      </c>
      <c r="D20" s="5">
        <v>6</v>
      </c>
      <c r="E20" s="6">
        <f>1937+2346</f>
        <v>4283</v>
      </c>
    </row>
    <row r="21" spans="2:12" ht="15" customHeight="1">
      <c r="B21" s="3" t="s">
        <v>1</v>
      </c>
      <c r="C21" s="4">
        <v>705</v>
      </c>
      <c r="D21" s="5">
        <v>4</v>
      </c>
      <c r="E21" s="6">
        <f>690+690+720+720</f>
        <v>2820</v>
      </c>
    </row>
    <row r="22" spans="2:12" ht="15" customHeight="1">
      <c r="B22" s="3" t="s">
        <v>24</v>
      </c>
      <c r="C22" s="4">
        <v>690.4</v>
      </c>
      <c r="D22" s="5">
        <v>5</v>
      </c>
      <c r="E22" s="6">
        <f>(59*2)+(146*3)+2896</f>
        <v>3452</v>
      </c>
    </row>
    <row r="23" spans="2:12" ht="15" customHeight="1">
      <c r="B23" s="3" t="s">
        <v>14</v>
      </c>
      <c r="C23" s="4">
        <v>681.83333333333337</v>
      </c>
      <c r="D23" s="5">
        <v>6</v>
      </c>
      <c r="E23" s="6">
        <f>581+660+686+686+739+739</f>
        <v>4091</v>
      </c>
    </row>
    <row r="24" spans="2:12" ht="15" customHeight="1">
      <c r="B24" s="3" t="s">
        <v>0</v>
      </c>
      <c r="C24" s="4">
        <v>677.75</v>
      </c>
      <c r="D24" s="5">
        <v>4</v>
      </c>
      <c r="E24" s="6">
        <f>644+671+671+725</f>
        <v>2711</v>
      </c>
    </row>
    <row r="25" spans="2:12" ht="15" customHeight="1">
      <c r="B25" s="3" t="s">
        <v>25</v>
      </c>
      <c r="C25" s="4">
        <v>673</v>
      </c>
      <c r="D25" s="5">
        <v>4</v>
      </c>
      <c r="E25" s="6">
        <f>617+645+701+729</f>
        <v>2692</v>
      </c>
    </row>
    <row r="26" spans="2:12" ht="15" customHeight="1">
      <c r="B26" s="3" t="s">
        <v>10</v>
      </c>
      <c r="C26" s="4">
        <v>661.5</v>
      </c>
      <c r="D26" s="5">
        <v>4</v>
      </c>
      <c r="E26" s="6">
        <f>1296+1350</f>
        <v>2646</v>
      </c>
    </row>
    <row r="27" spans="2:12" ht="15" customHeight="1">
      <c r="B27" s="3" t="s">
        <v>3</v>
      </c>
      <c r="C27" s="4">
        <v>660.66666666666663</v>
      </c>
      <c r="D27" s="5">
        <v>6</v>
      </c>
      <c r="E27" s="6">
        <f>1785+2179</f>
        <v>3964</v>
      </c>
      <c r="L27" s="1" t="s">
        <v>59</v>
      </c>
    </row>
    <row r="28" spans="2:12" ht="15" customHeight="1">
      <c r="B28" s="3" t="s">
        <v>12</v>
      </c>
      <c r="C28" s="4">
        <v>660.33333333333337</v>
      </c>
      <c r="D28" s="5">
        <v>6</v>
      </c>
      <c r="E28" s="6">
        <f>3962</f>
        <v>3962</v>
      </c>
    </row>
    <row r="29" spans="2:12" ht="15" customHeight="1">
      <c r="B29" s="3" t="s">
        <v>13</v>
      </c>
      <c r="C29" s="4">
        <v>660</v>
      </c>
      <c r="D29" s="5">
        <v>5</v>
      </c>
      <c r="E29" s="6">
        <f>627+(660*3)+693</f>
        <v>3300</v>
      </c>
    </row>
    <row r="30" spans="2:12" ht="15" customHeight="1">
      <c r="B30" s="3" t="s">
        <v>11</v>
      </c>
      <c r="C30" s="4">
        <v>598.33333333333337</v>
      </c>
      <c r="D30" s="5">
        <v>6</v>
      </c>
      <c r="E30" s="6">
        <f>484+544+567+635+657+703</f>
        <v>3590</v>
      </c>
    </row>
    <row r="31" spans="2:12" ht="15" customHeight="1">
      <c r="B31" s="3" t="s">
        <v>23</v>
      </c>
      <c r="C31" s="4">
        <v>567</v>
      </c>
      <c r="D31" s="5">
        <v>4</v>
      </c>
      <c r="E31" s="6">
        <f>(540*3)+648</f>
        <v>2268</v>
      </c>
    </row>
    <row r="32" spans="2:12" ht="15" customHeight="1">
      <c r="B32" s="3" t="s">
        <v>28</v>
      </c>
      <c r="C32" s="4">
        <v>507</v>
      </c>
      <c r="D32" s="5">
        <v>4</v>
      </c>
      <c r="E32" s="6">
        <f>411+429+576+612</f>
        <v>2028</v>
      </c>
    </row>
    <row r="33" spans="1:8" ht="15" customHeight="1">
      <c r="B33" s="3" t="s">
        <v>26</v>
      </c>
      <c r="C33" s="4">
        <v>473</v>
      </c>
      <c r="D33" s="5">
        <v>4</v>
      </c>
      <c r="E33" s="6">
        <f>473*4</f>
        <v>1892</v>
      </c>
    </row>
    <row r="34" spans="1:8" ht="15" customHeight="1"/>
    <row r="35" spans="1:8" ht="15" customHeight="1">
      <c r="A35" s="8" t="s">
        <v>126</v>
      </c>
      <c r="B35" s="8"/>
      <c r="C35" s="8"/>
      <c r="D35" s="8"/>
      <c r="E35" s="8"/>
    </row>
    <row r="36" spans="1:8" ht="15" customHeight="1">
      <c r="A36" s="1" t="s">
        <v>132</v>
      </c>
    </row>
    <row r="37" spans="1:8" ht="15" customHeight="1"/>
    <row r="38" spans="1:8" ht="38.25">
      <c r="B38" s="2"/>
      <c r="C38" s="61" t="s">
        <v>134</v>
      </c>
      <c r="D38" s="61" t="s">
        <v>76</v>
      </c>
      <c r="E38" s="61" t="s">
        <v>77</v>
      </c>
      <c r="F38" s="61" t="s">
        <v>78</v>
      </c>
      <c r="G38" s="61" t="s">
        <v>79</v>
      </c>
      <c r="H38" s="16"/>
    </row>
    <row r="39" spans="1:8" ht="15" customHeight="1">
      <c r="B39" s="3" t="s">
        <v>0</v>
      </c>
      <c r="C39" s="9">
        <v>698</v>
      </c>
      <c r="D39" s="9">
        <v>428</v>
      </c>
      <c r="E39" s="9">
        <v>54</v>
      </c>
      <c r="F39" s="9">
        <v>81</v>
      </c>
      <c r="G39" s="9">
        <v>1450</v>
      </c>
      <c r="H39" s="9"/>
    </row>
    <row r="40" spans="1:8" ht="15" customHeight="1">
      <c r="B40" s="3" t="s">
        <v>26</v>
      </c>
      <c r="C40" s="9">
        <v>524</v>
      </c>
      <c r="D40" s="9">
        <v>420</v>
      </c>
      <c r="E40" s="9">
        <v>212</v>
      </c>
      <c r="F40" s="9">
        <v>238</v>
      </c>
      <c r="G40" s="9">
        <v>498</v>
      </c>
      <c r="H40" s="9"/>
    </row>
    <row r="41" spans="1:8" ht="15" customHeight="1">
      <c r="B41" s="3" t="s">
        <v>10</v>
      </c>
      <c r="C41" s="9">
        <v>810</v>
      </c>
      <c r="D41" s="9">
        <v>486</v>
      </c>
      <c r="E41" s="9">
        <v>162</v>
      </c>
      <c r="F41" s="9">
        <v>108</v>
      </c>
      <c r="G41" s="9">
        <v>1080</v>
      </c>
      <c r="H41" s="9"/>
    </row>
    <row r="42" spans="1:8" ht="15" customHeight="1">
      <c r="B42" s="3" t="s">
        <v>2</v>
      </c>
      <c r="C42" s="9">
        <v>771</v>
      </c>
      <c r="D42" s="9">
        <v>599</v>
      </c>
      <c r="E42" s="9">
        <v>148</v>
      </c>
      <c r="F42" s="9">
        <v>105</v>
      </c>
      <c r="G42" s="9">
        <v>1277</v>
      </c>
      <c r="H42" s="9"/>
    </row>
    <row r="43" spans="1:8" ht="15" customHeight="1">
      <c r="B43" s="3" t="s">
        <v>13</v>
      </c>
      <c r="C43" s="9">
        <v>924</v>
      </c>
      <c r="D43" s="9">
        <v>594</v>
      </c>
      <c r="E43" s="9">
        <v>231</v>
      </c>
      <c r="F43" s="9">
        <v>165</v>
      </c>
      <c r="G43" s="9">
        <v>1386</v>
      </c>
      <c r="H43" s="9"/>
    </row>
    <row r="44" spans="1:8" ht="15" customHeight="1">
      <c r="B44" s="3" t="s">
        <v>11</v>
      </c>
      <c r="C44" s="9">
        <v>835</v>
      </c>
      <c r="D44" s="9">
        <v>609</v>
      </c>
      <c r="E44" s="9">
        <v>406</v>
      </c>
      <c r="F44" s="9">
        <v>225</v>
      </c>
      <c r="G44" s="9">
        <v>1515</v>
      </c>
      <c r="H44" s="9"/>
    </row>
    <row r="45" spans="1:8" ht="15" customHeight="1">
      <c r="B45" s="3" t="s">
        <v>3</v>
      </c>
      <c r="C45" s="9">
        <v>893</v>
      </c>
      <c r="D45" s="9">
        <v>604</v>
      </c>
      <c r="E45" s="9">
        <v>394</v>
      </c>
      <c r="F45" s="9">
        <v>263</v>
      </c>
      <c r="G45" s="9">
        <v>1810</v>
      </c>
      <c r="H45" s="9"/>
    </row>
    <row r="46" spans="1:8" ht="15" customHeight="1">
      <c r="B46" s="3" t="s">
        <v>14</v>
      </c>
      <c r="C46" s="9">
        <v>919</v>
      </c>
      <c r="D46" s="9">
        <v>682</v>
      </c>
      <c r="E46" s="9">
        <v>343</v>
      </c>
      <c r="F46" s="9">
        <v>324</v>
      </c>
      <c r="G46" s="9">
        <v>1823</v>
      </c>
      <c r="H46" s="9"/>
    </row>
    <row r="47" spans="1:8" ht="15" customHeight="1">
      <c r="B47" s="3" t="s">
        <v>12</v>
      </c>
      <c r="C47" s="9">
        <v>912</v>
      </c>
      <c r="D47" s="9">
        <v>599</v>
      </c>
      <c r="E47" s="9">
        <v>371</v>
      </c>
      <c r="F47" s="9">
        <v>399</v>
      </c>
      <c r="G47" s="9">
        <v>1681</v>
      </c>
      <c r="H47" s="9"/>
    </row>
    <row r="48" spans="1:8" ht="15" customHeight="1">
      <c r="B48" s="3" t="s">
        <v>4</v>
      </c>
      <c r="C48" s="9">
        <v>670</v>
      </c>
      <c r="D48" s="9">
        <v>857</v>
      </c>
      <c r="E48" s="9">
        <v>670</v>
      </c>
      <c r="F48" s="9">
        <v>256</v>
      </c>
      <c r="G48" s="9">
        <v>2042</v>
      </c>
      <c r="H48" s="9"/>
    </row>
    <row r="49" spans="1:18" ht="15" customHeight="1">
      <c r="B49" s="3" t="s">
        <v>16</v>
      </c>
      <c r="C49" s="9">
        <v>1200</v>
      </c>
      <c r="D49" s="9">
        <v>830</v>
      </c>
      <c r="E49" s="9">
        <v>328</v>
      </c>
      <c r="F49" s="9">
        <v>336</v>
      </c>
      <c r="G49" s="9">
        <v>1589</v>
      </c>
      <c r="H49" s="9"/>
    </row>
    <row r="50" spans="1:18" ht="15" customHeight="1">
      <c r="B50" s="3" t="s">
        <v>15</v>
      </c>
      <c r="C50" s="9">
        <v>1184</v>
      </c>
      <c r="D50" s="9">
        <v>642</v>
      </c>
      <c r="E50" s="9">
        <v>492</v>
      </c>
      <c r="F50" s="9">
        <v>492</v>
      </c>
      <c r="G50" s="9">
        <v>1626</v>
      </c>
      <c r="H50" s="9"/>
    </row>
    <row r="51" spans="1:18" ht="15" customHeight="1">
      <c r="B51" s="3" t="s">
        <v>17</v>
      </c>
      <c r="C51" s="9">
        <v>1406</v>
      </c>
      <c r="D51" s="9">
        <v>908</v>
      </c>
      <c r="E51" s="9">
        <v>270</v>
      </c>
      <c r="F51" s="9">
        <v>270</v>
      </c>
      <c r="G51" s="9">
        <v>1904</v>
      </c>
      <c r="H51" s="9"/>
    </row>
    <row r="52" spans="1:18" ht="15" customHeight="1">
      <c r="B52" s="3" t="s">
        <v>5</v>
      </c>
      <c r="C52" s="9">
        <v>1106</v>
      </c>
      <c r="D52" s="9">
        <v>877</v>
      </c>
      <c r="E52" s="9">
        <v>552</v>
      </c>
      <c r="F52" s="9">
        <v>348</v>
      </c>
      <c r="G52" s="9">
        <v>1869</v>
      </c>
      <c r="H52" s="9"/>
    </row>
    <row r="53" spans="1:18" ht="15" customHeight="1">
      <c r="B53" s="3" t="s">
        <v>6</v>
      </c>
      <c r="C53" s="9">
        <v>1098</v>
      </c>
      <c r="D53" s="9">
        <v>918</v>
      </c>
      <c r="E53" s="9">
        <v>768</v>
      </c>
      <c r="F53" s="9">
        <v>222</v>
      </c>
      <c r="G53" s="9">
        <v>2484</v>
      </c>
      <c r="H53" s="9"/>
    </row>
    <row r="54" spans="1:18" ht="15" customHeight="1">
      <c r="B54" s="52" t="s">
        <v>8</v>
      </c>
      <c r="C54" s="65">
        <v>1656</v>
      </c>
      <c r="D54" s="65">
        <v>900</v>
      </c>
      <c r="E54" s="65">
        <v>270</v>
      </c>
      <c r="F54" s="65">
        <v>306</v>
      </c>
      <c r="G54" s="65">
        <v>1188</v>
      </c>
      <c r="H54" s="9"/>
      <c r="J54" s="98"/>
      <c r="K54" s="98"/>
      <c r="L54" s="98"/>
      <c r="M54" s="98"/>
      <c r="N54" s="98"/>
      <c r="O54" s="98"/>
      <c r="P54" s="98"/>
      <c r="Q54" s="98"/>
      <c r="R54" s="98"/>
    </row>
    <row r="55" spans="1:18" ht="15" customHeight="1">
      <c r="B55" s="3" t="s">
        <v>9</v>
      </c>
      <c r="C55" s="9">
        <v>1601</v>
      </c>
      <c r="D55" s="9">
        <v>1056</v>
      </c>
      <c r="E55" s="9">
        <v>842</v>
      </c>
      <c r="F55" s="9">
        <v>396</v>
      </c>
      <c r="G55" s="9">
        <v>1649</v>
      </c>
      <c r="H55" s="9"/>
    </row>
    <row r="56" spans="1:18" ht="15" customHeight="1">
      <c r="J56" s="1" t="s">
        <v>133</v>
      </c>
    </row>
    <row r="57" spans="1:18" ht="15" customHeight="1">
      <c r="A57" s="27"/>
      <c r="B57" s="27"/>
      <c r="C57" s="27"/>
      <c r="D57" s="27"/>
      <c r="E57" s="27"/>
      <c r="F57" s="27"/>
      <c r="G57" s="27"/>
      <c r="H57" s="27"/>
      <c r="I57" s="27"/>
      <c r="J57" s="27"/>
      <c r="K57" s="27"/>
      <c r="L57" s="27"/>
      <c r="M57" s="27"/>
      <c r="N57" s="27"/>
      <c r="O57" s="27"/>
      <c r="P57" s="27"/>
      <c r="Q57" s="27"/>
    </row>
    <row r="58" spans="1:18" ht="15" customHeight="1">
      <c r="A58" s="82"/>
      <c r="B58" s="82"/>
      <c r="C58" s="82"/>
      <c r="D58" s="82"/>
      <c r="E58" s="82"/>
      <c r="F58" s="82"/>
      <c r="G58" s="82"/>
      <c r="H58" s="82"/>
      <c r="I58" s="82"/>
      <c r="J58" s="82"/>
      <c r="K58" s="82"/>
      <c r="L58" s="82"/>
      <c r="M58" s="82"/>
      <c r="N58" s="82"/>
      <c r="O58" s="82"/>
      <c r="P58" s="1" t="s">
        <v>59</v>
      </c>
    </row>
    <row r="59" spans="1:18" ht="15" customHeight="1">
      <c r="A59" s="82"/>
      <c r="B59" s="82"/>
      <c r="C59" s="82"/>
      <c r="D59" s="82"/>
      <c r="E59" s="82"/>
      <c r="F59" s="82"/>
      <c r="G59" s="82"/>
      <c r="H59" s="82"/>
      <c r="I59" s="82"/>
      <c r="J59" s="82"/>
      <c r="K59" s="82"/>
      <c r="L59" s="82"/>
      <c r="M59" s="82"/>
      <c r="N59" s="82"/>
      <c r="O59" s="82"/>
    </row>
    <row r="60" spans="1:18" ht="15" customHeight="1">
      <c r="A60" s="8" t="s">
        <v>80</v>
      </c>
    </row>
    <row r="61" spans="1:18" ht="15" customHeight="1">
      <c r="A61" s="1" t="s">
        <v>135</v>
      </c>
      <c r="Q61" s="27"/>
    </row>
    <row r="62" spans="1:18" ht="15" customHeight="1">
      <c r="Q62" s="51"/>
    </row>
    <row r="63" spans="1:18" ht="15" customHeight="1">
      <c r="B63" s="2"/>
      <c r="C63" s="34" t="s">
        <v>27</v>
      </c>
      <c r="D63" s="10"/>
    </row>
    <row r="64" spans="1:18" ht="15" customHeight="1">
      <c r="B64" s="3" t="s">
        <v>6</v>
      </c>
      <c r="C64" s="17">
        <v>660</v>
      </c>
    </row>
    <row r="65" spans="2:3" ht="15" customHeight="1">
      <c r="B65" s="3" t="s">
        <v>14</v>
      </c>
      <c r="C65" s="17">
        <v>630</v>
      </c>
    </row>
    <row r="66" spans="2:3" ht="15" customHeight="1">
      <c r="B66" s="3" t="s">
        <v>12</v>
      </c>
      <c r="C66" s="17">
        <v>627</v>
      </c>
    </row>
    <row r="67" spans="2:3" ht="15" customHeight="1">
      <c r="B67" s="3" t="s">
        <v>9</v>
      </c>
      <c r="C67" s="17">
        <v>594</v>
      </c>
    </row>
    <row r="68" spans="2:3" ht="15" customHeight="1">
      <c r="B68" s="3" t="s">
        <v>3</v>
      </c>
      <c r="C68" s="17">
        <v>578</v>
      </c>
    </row>
    <row r="69" spans="2:3" ht="15" customHeight="1">
      <c r="B69" s="3" t="s">
        <v>17</v>
      </c>
      <c r="C69" s="17">
        <v>546</v>
      </c>
    </row>
    <row r="70" spans="2:3" ht="15" customHeight="1">
      <c r="B70" s="3" t="s">
        <v>11</v>
      </c>
      <c r="C70" s="17">
        <v>452</v>
      </c>
    </row>
    <row r="71" spans="2:3" ht="15" customHeight="1">
      <c r="B71" s="3" t="s">
        <v>15</v>
      </c>
      <c r="C71" s="17">
        <v>444</v>
      </c>
    </row>
    <row r="72" spans="2:3" ht="15" customHeight="1">
      <c r="B72" s="3" t="s">
        <v>10</v>
      </c>
      <c r="C72" s="17">
        <v>432</v>
      </c>
    </row>
    <row r="73" spans="2:3" ht="15" customHeight="1">
      <c r="B73" s="3" t="s">
        <v>0</v>
      </c>
      <c r="C73" s="17">
        <v>428</v>
      </c>
    </row>
    <row r="74" spans="2:3" ht="15" customHeight="1">
      <c r="B74" s="3" t="s">
        <v>2</v>
      </c>
      <c r="C74" s="17">
        <v>382</v>
      </c>
    </row>
    <row r="75" spans="2:3" ht="15" customHeight="1">
      <c r="B75" s="52" t="s">
        <v>8</v>
      </c>
      <c r="C75" s="66">
        <v>360</v>
      </c>
    </row>
    <row r="76" spans="2:3" ht="15" customHeight="1">
      <c r="B76" s="3" t="s">
        <v>24</v>
      </c>
      <c r="C76" s="17">
        <v>351</v>
      </c>
    </row>
    <row r="77" spans="2:3" ht="15" customHeight="1">
      <c r="B77" s="3" t="s">
        <v>4</v>
      </c>
      <c r="C77" s="17">
        <v>342</v>
      </c>
    </row>
    <row r="78" spans="2:3" ht="15" customHeight="1">
      <c r="B78" s="3" t="s">
        <v>13</v>
      </c>
      <c r="C78" s="17">
        <v>297</v>
      </c>
    </row>
    <row r="79" spans="2:3" ht="15" customHeight="1">
      <c r="B79" s="3" t="s">
        <v>28</v>
      </c>
      <c r="C79" s="17">
        <v>283</v>
      </c>
    </row>
    <row r="80" spans="2:3" ht="15" customHeight="1">
      <c r="B80" s="3" t="s">
        <v>25</v>
      </c>
      <c r="C80" s="17">
        <v>280</v>
      </c>
    </row>
    <row r="81" spans="1:7" ht="15" customHeight="1">
      <c r="B81" s="3" t="s">
        <v>16</v>
      </c>
      <c r="C81" s="17">
        <v>280</v>
      </c>
    </row>
    <row r="82" spans="1:7" ht="15" customHeight="1">
      <c r="B82" s="3" t="s">
        <v>1</v>
      </c>
      <c r="C82" s="17">
        <v>240</v>
      </c>
    </row>
    <row r="83" spans="1:7" ht="15" customHeight="1">
      <c r="B83" s="3" t="s">
        <v>26</v>
      </c>
      <c r="C83" s="17">
        <v>212</v>
      </c>
      <c r="E83" s="11"/>
    </row>
    <row r="84" spans="1:7" ht="15" customHeight="1">
      <c r="B84" s="3" t="s">
        <v>7</v>
      </c>
      <c r="C84" s="17" t="s">
        <v>29</v>
      </c>
      <c r="E84" s="11"/>
    </row>
    <row r="85" spans="1:7" ht="15" customHeight="1">
      <c r="B85" s="3" t="s">
        <v>23</v>
      </c>
      <c r="C85" s="17" t="s">
        <v>29</v>
      </c>
      <c r="D85" s="12"/>
    </row>
    <row r="86" spans="1:7" ht="15" customHeight="1">
      <c r="B86" s="3" t="s">
        <v>20</v>
      </c>
      <c r="C86" s="17" t="s">
        <v>29</v>
      </c>
      <c r="D86" s="12"/>
    </row>
    <row r="87" spans="1:7" ht="15" customHeight="1">
      <c r="B87" s="3" t="s">
        <v>21</v>
      </c>
      <c r="C87" s="17" t="s">
        <v>29</v>
      </c>
      <c r="D87" s="12"/>
      <c r="G87" s="1" t="s">
        <v>59</v>
      </c>
    </row>
    <row r="88" spans="1:7" ht="15" customHeight="1">
      <c r="B88" s="3" t="s">
        <v>18</v>
      </c>
      <c r="C88" s="17" t="s">
        <v>29</v>
      </c>
      <c r="D88" s="12"/>
    </row>
    <row r="89" spans="1:7" ht="15" customHeight="1">
      <c r="B89" s="3" t="s">
        <v>19</v>
      </c>
      <c r="C89" s="17" t="s">
        <v>29</v>
      </c>
      <c r="D89" s="12"/>
    </row>
    <row r="90" spans="1:7" ht="15" customHeight="1">
      <c r="B90" s="3" t="s">
        <v>22</v>
      </c>
      <c r="C90" s="17" t="s">
        <v>29</v>
      </c>
      <c r="D90" s="12"/>
    </row>
    <row r="91" spans="1:7" ht="15" customHeight="1">
      <c r="B91" s="3" t="s">
        <v>5</v>
      </c>
      <c r="C91" s="17" t="s">
        <v>29</v>
      </c>
      <c r="D91" s="12"/>
    </row>
    <row r="92" spans="1:7" ht="15" customHeight="1"/>
    <row r="93" spans="1:7" ht="15" customHeight="1">
      <c r="A93" s="8" t="s">
        <v>81</v>
      </c>
    </row>
    <row r="94" spans="1:7" ht="15" customHeight="1">
      <c r="A94" s="1" t="s">
        <v>136</v>
      </c>
    </row>
    <row r="95" spans="1:7" ht="15" customHeight="1"/>
    <row r="96" spans="1:7" ht="15" customHeight="1">
      <c r="B96" s="2"/>
      <c r="C96" s="34" t="s">
        <v>27</v>
      </c>
      <c r="D96" s="10"/>
    </row>
    <row r="97" spans="2:8" ht="15" customHeight="1">
      <c r="B97" s="3" t="s">
        <v>14</v>
      </c>
      <c r="C97" s="17">
        <v>588</v>
      </c>
      <c r="D97" s="13"/>
    </row>
    <row r="98" spans="2:8" ht="15" customHeight="1">
      <c r="B98" s="3" t="s">
        <v>0</v>
      </c>
      <c r="C98" s="17">
        <v>536</v>
      </c>
      <c r="D98" s="13"/>
    </row>
    <row r="99" spans="2:8" ht="15" customHeight="1">
      <c r="B99" s="52" t="s">
        <v>8</v>
      </c>
      <c r="C99" s="66">
        <v>540</v>
      </c>
      <c r="D99" s="13"/>
      <c r="H99" s="14"/>
    </row>
    <row r="100" spans="2:8" ht="15" customHeight="1">
      <c r="B100" s="3" t="s">
        <v>9</v>
      </c>
      <c r="C100" s="17">
        <v>528</v>
      </c>
      <c r="D100" s="13"/>
    </row>
    <row r="101" spans="2:8" ht="15" customHeight="1">
      <c r="B101" s="3" t="s">
        <v>3</v>
      </c>
      <c r="C101" s="17">
        <v>420</v>
      </c>
      <c r="D101" s="13"/>
    </row>
    <row r="102" spans="2:8" ht="15" customHeight="1">
      <c r="B102" s="3" t="s">
        <v>13</v>
      </c>
      <c r="C102" s="17">
        <v>396</v>
      </c>
      <c r="D102" s="13"/>
    </row>
    <row r="103" spans="2:8" ht="15" customHeight="1">
      <c r="B103" s="3" t="s">
        <v>5</v>
      </c>
      <c r="C103" s="17">
        <v>457</v>
      </c>
      <c r="D103" s="13"/>
    </row>
    <row r="104" spans="2:8" ht="15" customHeight="1">
      <c r="B104" s="3" t="s">
        <v>15</v>
      </c>
      <c r="C104" s="17">
        <v>394</v>
      </c>
      <c r="D104" s="13"/>
    </row>
    <row r="105" spans="2:8" ht="15" customHeight="1">
      <c r="B105" s="3" t="s">
        <v>4</v>
      </c>
      <c r="C105" s="17">
        <v>342</v>
      </c>
      <c r="D105" s="13"/>
    </row>
    <row r="106" spans="2:8" ht="15" customHeight="1">
      <c r="B106" s="3" t="s">
        <v>12</v>
      </c>
      <c r="C106" s="17">
        <v>371</v>
      </c>
      <c r="D106" s="13"/>
    </row>
    <row r="107" spans="2:8" ht="15" customHeight="1">
      <c r="B107" s="3" t="s">
        <v>20</v>
      </c>
      <c r="C107" s="17">
        <v>372</v>
      </c>
      <c r="D107" s="13"/>
    </row>
    <row r="108" spans="2:8" ht="15" customHeight="1">
      <c r="B108" s="3" t="s">
        <v>17</v>
      </c>
      <c r="C108" s="17">
        <v>316</v>
      </c>
      <c r="D108" s="13"/>
    </row>
    <row r="109" spans="2:8" ht="15" customHeight="1">
      <c r="B109" s="3" t="s">
        <v>2</v>
      </c>
      <c r="C109" s="17">
        <v>319</v>
      </c>
      <c r="D109" s="13"/>
    </row>
    <row r="110" spans="2:8" ht="15" customHeight="1">
      <c r="B110" s="3" t="s">
        <v>1</v>
      </c>
      <c r="C110" s="17">
        <v>300</v>
      </c>
      <c r="D110" s="13"/>
    </row>
    <row r="111" spans="2:8" ht="15" customHeight="1">
      <c r="B111" s="3" t="s">
        <v>16</v>
      </c>
      <c r="C111" s="17">
        <v>320</v>
      </c>
      <c r="D111" s="13"/>
    </row>
    <row r="112" spans="2:8" ht="15" customHeight="1">
      <c r="B112" s="3" t="s">
        <v>26</v>
      </c>
      <c r="C112" s="17">
        <v>290</v>
      </c>
      <c r="D112" s="13"/>
    </row>
    <row r="113" spans="1:16" ht="15" customHeight="1">
      <c r="B113" s="3" t="s">
        <v>24</v>
      </c>
      <c r="C113" s="17">
        <v>295</v>
      </c>
      <c r="D113" s="13"/>
    </row>
    <row r="114" spans="1:16" ht="15" customHeight="1">
      <c r="B114" s="3" t="s">
        <v>10</v>
      </c>
      <c r="C114" s="17">
        <v>324</v>
      </c>
      <c r="D114" s="13"/>
    </row>
    <row r="115" spans="1:16" ht="15" customHeight="1">
      <c r="B115" s="3" t="s">
        <v>11</v>
      </c>
      <c r="C115" s="17">
        <v>292</v>
      </c>
      <c r="D115" s="13"/>
    </row>
    <row r="116" spans="1:16" ht="15" customHeight="1">
      <c r="B116" s="3" t="s">
        <v>25</v>
      </c>
      <c r="C116" s="17">
        <v>224</v>
      </c>
      <c r="D116" s="13"/>
    </row>
    <row r="117" spans="1:16" ht="15" customHeight="1">
      <c r="B117" s="3" t="s">
        <v>6</v>
      </c>
      <c r="C117" s="17">
        <v>222</v>
      </c>
      <c r="D117" s="13"/>
    </row>
    <row r="118" spans="1:16" ht="15" customHeight="1">
      <c r="B118" s="3" t="s">
        <v>28</v>
      </c>
      <c r="C118" s="17">
        <v>184</v>
      </c>
      <c r="D118" s="13"/>
    </row>
    <row r="119" spans="1:16" ht="15" customHeight="1">
      <c r="B119" s="3" t="s">
        <v>7</v>
      </c>
      <c r="C119" s="17" t="s">
        <v>29</v>
      </c>
      <c r="D119" s="13"/>
    </row>
    <row r="120" spans="1:16" ht="15" customHeight="1">
      <c r="B120" s="3" t="s">
        <v>23</v>
      </c>
      <c r="C120" s="17" t="s">
        <v>29</v>
      </c>
      <c r="D120" s="12"/>
      <c r="G120" s="1" t="s">
        <v>59</v>
      </c>
    </row>
    <row r="121" spans="1:16" ht="15" customHeight="1">
      <c r="B121" s="3" t="s">
        <v>19</v>
      </c>
      <c r="C121" s="17" t="s">
        <v>29</v>
      </c>
      <c r="D121" s="12"/>
    </row>
    <row r="122" spans="1:16" ht="15" customHeight="1">
      <c r="B122" s="3" t="s">
        <v>21</v>
      </c>
      <c r="C122" s="17" t="s">
        <v>29</v>
      </c>
      <c r="D122" s="12"/>
    </row>
    <row r="123" spans="1:16" ht="15" customHeight="1">
      <c r="B123" s="3" t="s">
        <v>22</v>
      </c>
      <c r="C123" s="17" t="s">
        <v>29</v>
      </c>
      <c r="D123" s="12"/>
    </row>
    <row r="124" spans="1:16" ht="15" customHeight="1">
      <c r="B124" s="3" t="s">
        <v>18</v>
      </c>
      <c r="C124" s="17" t="s">
        <v>29</v>
      </c>
      <c r="D124" s="12"/>
    </row>
    <row r="125" spans="1:16" ht="15" customHeight="1">
      <c r="A125" s="15"/>
      <c r="B125" s="15"/>
      <c r="C125" s="15"/>
      <c r="D125" s="15"/>
      <c r="E125" s="15"/>
      <c r="F125" s="15"/>
      <c r="G125" s="15"/>
      <c r="H125" s="15"/>
      <c r="I125" s="15"/>
      <c r="J125" s="15"/>
      <c r="K125" s="15"/>
      <c r="L125" s="15"/>
      <c r="M125" s="15"/>
      <c r="N125" s="15"/>
      <c r="O125" s="15"/>
      <c r="P125" s="15"/>
    </row>
    <row r="126" spans="1:16" ht="15" customHeight="1">
      <c r="A126" s="15"/>
      <c r="B126" s="15"/>
      <c r="C126" s="15"/>
      <c r="D126" s="15"/>
      <c r="E126" s="15"/>
      <c r="F126" s="15"/>
      <c r="G126" s="15"/>
      <c r="H126" s="15"/>
      <c r="I126" s="15"/>
      <c r="J126" s="15"/>
      <c r="K126" s="15"/>
      <c r="L126" s="15"/>
      <c r="M126" s="15"/>
      <c r="N126" s="15"/>
      <c r="O126" s="15"/>
      <c r="P126" s="15"/>
    </row>
    <row r="127" spans="1:16" ht="15" customHeight="1">
      <c r="A127" s="15"/>
      <c r="B127" s="15"/>
      <c r="C127" s="15"/>
      <c r="D127" s="15"/>
      <c r="E127" s="15"/>
      <c r="F127" s="15"/>
      <c r="G127" s="15"/>
      <c r="H127" s="15"/>
      <c r="I127" s="15"/>
      <c r="J127" s="15"/>
      <c r="K127" s="15"/>
      <c r="L127" s="15"/>
      <c r="M127" s="15"/>
      <c r="N127" s="15"/>
      <c r="O127" s="15"/>
      <c r="P127" s="15"/>
    </row>
    <row r="128" spans="1:16" ht="15" customHeight="1">
      <c r="A128" s="15"/>
      <c r="B128" s="15"/>
      <c r="C128" s="15"/>
      <c r="D128" s="15"/>
      <c r="E128" s="15"/>
      <c r="F128" s="15"/>
      <c r="G128" s="15"/>
      <c r="H128" s="15"/>
      <c r="I128" s="15"/>
      <c r="J128" s="15"/>
      <c r="K128" s="15"/>
      <c r="L128" s="15"/>
      <c r="M128" s="15"/>
      <c r="N128" s="15"/>
      <c r="O128" s="15"/>
      <c r="P128" s="15"/>
    </row>
    <row r="129" spans="1:16" ht="15" customHeight="1">
      <c r="A129" s="15"/>
      <c r="B129" s="15"/>
      <c r="C129" s="15"/>
      <c r="D129" s="15"/>
      <c r="E129" s="15"/>
      <c r="F129" s="15"/>
      <c r="G129" s="15"/>
      <c r="H129" s="15"/>
      <c r="I129" s="15"/>
      <c r="J129" s="15"/>
      <c r="K129" s="15"/>
      <c r="L129" s="15"/>
      <c r="M129" s="15"/>
      <c r="N129" s="15"/>
      <c r="O129" s="15"/>
      <c r="P129" s="15"/>
    </row>
    <row r="130" spans="1:16" ht="15" customHeight="1">
      <c r="A130" s="15"/>
      <c r="B130" s="15"/>
      <c r="C130" s="15"/>
      <c r="D130" s="15"/>
      <c r="E130" s="15"/>
      <c r="F130" s="15"/>
      <c r="G130" s="15"/>
      <c r="H130" s="15"/>
      <c r="I130" s="15"/>
      <c r="J130" s="15"/>
      <c r="K130" s="15"/>
      <c r="L130" s="15"/>
      <c r="M130" s="15"/>
      <c r="N130" s="15"/>
      <c r="O130" s="15"/>
      <c r="P130" s="15"/>
    </row>
    <row r="131" spans="1:16" ht="15" customHeight="1">
      <c r="A131" s="15"/>
      <c r="B131" s="15"/>
      <c r="C131" s="15"/>
      <c r="D131" s="15"/>
      <c r="E131" s="15"/>
      <c r="F131" s="15"/>
      <c r="G131" s="15"/>
      <c r="H131" s="15"/>
      <c r="I131" s="15"/>
      <c r="J131" s="15"/>
      <c r="K131" s="15"/>
      <c r="L131" s="15"/>
      <c r="M131" s="15"/>
      <c r="N131" s="15"/>
      <c r="O131" s="15"/>
      <c r="P131" s="15"/>
    </row>
    <row r="132" spans="1:16" ht="15" customHeight="1">
      <c r="A132" s="15"/>
      <c r="B132" s="15"/>
      <c r="C132" s="15"/>
      <c r="D132" s="15"/>
      <c r="E132" s="15"/>
      <c r="F132" s="15"/>
      <c r="G132" s="15"/>
      <c r="H132" s="15"/>
      <c r="I132" s="15"/>
      <c r="J132" s="15"/>
      <c r="K132" s="15"/>
      <c r="L132" s="15"/>
      <c r="M132" s="15"/>
      <c r="N132" s="15"/>
      <c r="O132" s="15"/>
      <c r="P132" s="15"/>
    </row>
    <row r="133" spans="1:16" ht="15" customHeight="1">
      <c r="A133" s="15"/>
      <c r="B133" s="15"/>
      <c r="C133" s="15"/>
      <c r="D133" s="15"/>
      <c r="E133" s="15"/>
      <c r="F133" s="15"/>
      <c r="G133" s="15"/>
      <c r="H133" s="15"/>
      <c r="I133" s="15"/>
      <c r="J133" s="15"/>
      <c r="K133" s="15"/>
      <c r="L133" s="15"/>
      <c r="M133" s="15"/>
      <c r="N133" s="15"/>
      <c r="O133" s="15"/>
      <c r="P133" s="15"/>
    </row>
    <row r="134" spans="1:16" ht="15" customHeight="1">
      <c r="A134" s="15"/>
      <c r="B134" s="15"/>
      <c r="C134" s="15"/>
      <c r="D134" s="15"/>
      <c r="E134" s="15"/>
      <c r="F134" s="15"/>
      <c r="G134" s="15"/>
      <c r="H134" s="15"/>
      <c r="I134" s="15"/>
      <c r="J134" s="15"/>
      <c r="K134" s="15"/>
      <c r="L134" s="15"/>
      <c r="M134" s="15"/>
      <c r="N134" s="15"/>
      <c r="O134" s="15"/>
      <c r="P134" s="15"/>
    </row>
    <row r="135" spans="1:16" ht="15" customHeight="1">
      <c r="A135" s="15"/>
      <c r="B135" s="15"/>
      <c r="C135" s="15"/>
      <c r="D135" s="15"/>
      <c r="E135" s="15"/>
      <c r="F135" s="15"/>
      <c r="G135" s="15"/>
      <c r="H135" s="15"/>
      <c r="I135" s="15"/>
      <c r="J135" s="15"/>
      <c r="K135" s="15"/>
      <c r="L135" s="15"/>
      <c r="M135" s="15"/>
      <c r="N135" s="15"/>
      <c r="O135" s="15"/>
      <c r="P135" s="15"/>
    </row>
    <row r="136" spans="1:16" ht="15" customHeight="1">
      <c r="A136" s="15"/>
      <c r="B136" s="15"/>
      <c r="C136" s="15"/>
      <c r="D136" s="15"/>
      <c r="E136" s="15"/>
      <c r="F136" s="15"/>
      <c r="G136" s="15"/>
      <c r="H136" s="15"/>
      <c r="I136" s="15"/>
      <c r="J136" s="15"/>
      <c r="K136" s="15"/>
      <c r="L136" s="15"/>
      <c r="M136" s="15"/>
      <c r="N136" s="15"/>
      <c r="O136" s="15"/>
      <c r="P136" s="15"/>
    </row>
    <row r="137" spans="1:16" ht="15" customHeight="1">
      <c r="A137" s="15"/>
      <c r="B137" s="15"/>
      <c r="C137" s="15"/>
      <c r="D137" s="15"/>
      <c r="E137" s="15"/>
      <c r="F137" s="15"/>
      <c r="G137" s="15"/>
      <c r="H137" s="15"/>
      <c r="I137" s="15"/>
      <c r="J137" s="15"/>
      <c r="K137" s="15"/>
      <c r="L137" s="15"/>
      <c r="M137" s="15"/>
      <c r="N137" s="15"/>
      <c r="O137" s="15"/>
      <c r="P137" s="15"/>
    </row>
    <row r="138" spans="1:16" ht="15" customHeight="1">
      <c r="A138" s="15"/>
      <c r="B138" s="15"/>
      <c r="C138" s="15"/>
      <c r="D138" s="15"/>
      <c r="E138" s="15"/>
      <c r="F138" s="15"/>
      <c r="G138" s="15"/>
      <c r="H138" s="15"/>
      <c r="I138" s="15"/>
      <c r="J138" s="15"/>
      <c r="K138" s="15"/>
      <c r="L138" s="15"/>
      <c r="M138" s="15"/>
      <c r="N138" s="15"/>
      <c r="O138" s="15"/>
      <c r="P138" s="15"/>
    </row>
    <row r="139" spans="1:16" ht="15" customHeight="1">
      <c r="A139" s="15"/>
      <c r="B139" s="15"/>
      <c r="C139" s="15"/>
      <c r="D139" s="15"/>
      <c r="E139" s="15"/>
      <c r="F139" s="15"/>
      <c r="G139" s="15"/>
      <c r="H139" s="15"/>
      <c r="I139" s="15"/>
      <c r="J139" s="15"/>
      <c r="K139" s="15"/>
      <c r="L139" s="15"/>
      <c r="M139" s="15"/>
      <c r="N139" s="15"/>
      <c r="O139" s="15"/>
      <c r="P139" s="15"/>
    </row>
    <row r="140" spans="1:16" ht="15" customHeight="1">
      <c r="A140" s="15"/>
      <c r="B140" s="15"/>
      <c r="C140" s="15"/>
      <c r="D140" s="15"/>
      <c r="E140" s="15"/>
      <c r="F140" s="15"/>
      <c r="G140" s="15"/>
      <c r="H140" s="15"/>
      <c r="I140" s="15"/>
      <c r="J140" s="15"/>
      <c r="K140" s="15"/>
      <c r="L140" s="15"/>
      <c r="M140" s="15"/>
      <c r="N140" s="15"/>
      <c r="O140" s="15"/>
      <c r="P140" s="15"/>
    </row>
    <row r="141" spans="1:16" ht="15" customHeight="1">
      <c r="A141" s="15"/>
      <c r="B141" s="15"/>
      <c r="C141" s="15"/>
      <c r="D141" s="15"/>
      <c r="E141" s="15"/>
      <c r="F141" s="15"/>
      <c r="G141" s="15"/>
      <c r="H141" s="15"/>
      <c r="I141" s="15"/>
      <c r="J141" s="15"/>
      <c r="K141" s="15"/>
      <c r="L141" s="15"/>
      <c r="M141" s="15"/>
      <c r="N141" s="15"/>
      <c r="O141" s="15"/>
      <c r="P141" s="15"/>
    </row>
    <row r="142" spans="1:16" ht="15" customHeight="1">
      <c r="A142" s="15"/>
      <c r="B142" s="15"/>
      <c r="C142" s="15"/>
      <c r="D142" s="15"/>
      <c r="E142" s="15"/>
      <c r="F142" s="15"/>
      <c r="G142" s="15"/>
      <c r="H142" s="15"/>
      <c r="I142" s="15"/>
      <c r="J142" s="15"/>
      <c r="K142" s="15"/>
      <c r="L142" s="15"/>
      <c r="M142" s="15"/>
      <c r="N142" s="15"/>
      <c r="O142" s="15"/>
      <c r="P142" s="15"/>
    </row>
    <row r="143" spans="1:16" ht="15" customHeight="1">
      <c r="A143" s="15"/>
      <c r="B143" s="15"/>
      <c r="C143" s="15"/>
      <c r="D143" s="15"/>
      <c r="E143" s="15"/>
      <c r="F143" s="15"/>
      <c r="G143" s="15"/>
      <c r="H143" s="15"/>
      <c r="I143" s="15"/>
      <c r="J143" s="15"/>
      <c r="K143" s="15"/>
      <c r="L143" s="15"/>
      <c r="M143" s="15"/>
      <c r="N143" s="15"/>
      <c r="O143" s="15"/>
      <c r="P143" s="15"/>
    </row>
    <row r="144" spans="1:16" ht="15" customHeight="1">
      <c r="A144" s="15"/>
      <c r="B144" s="15"/>
      <c r="C144" s="15"/>
      <c r="D144" s="15"/>
      <c r="E144" s="15"/>
      <c r="F144" s="15"/>
      <c r="G144" s="15"/>
      <c r="H144" s="15"/>
      <c r="I144" s="15"/>
      <c r="J144" s="15"/>
      <c r="K144" s="15"/>
      <c r="L144" s="15"/>
      <c r="M144" s="15"/>
      <c r="N144" s="15"/>
      <c r="O144" s="15"/>
      <c r="P144" s="15"/>
    </row>
    <row r="145" spans="1:16" ht="15" customHeight="1">
      <c r="A145" s="15"/>
      <c r="B145" s="15"/>
      <c r="C145" s="15"/>
      <c r="D145" s="15"/>
      <c r="E145" s="15"/>
      <c r="F145" s="15"/>
      <c r="G145" s="15"/>
      <c r="H145" s="15"/>
      <c r="I145" s="15"/>
      <c r="J145" s="15"/>
      <c r="K145" s="15"/>
      <c r="L145" s="15"/>
      <c r="M145" s="15"/>
      <c r="N145" s="15"/>
      <c r="O145" s="15"/>
      <c r="P145" s="15"/>
    </row>
    <row r="146" spans="1:16" ht="15" customHeight="1">
      <c r="A146" s="15"/>
      <c r="B146" s="15"/>
      <c r="C146" s="15"/>
      <c r="D146" s="15"/>
      <c r="E146" s="15"/>
      <c r="F146" s="15"/>
      <c r="G146" s="15"/>
      <c r="H146" s="15"/>
      <c r="I146" s="15"/>
      <c r="J146" s="15"/>
      <c r="K146" s="15"/>
      <c r="L146" s="15"/>
      <c r="M146" s="15"/>
      <c r="N146" s="15"/>
      <c r="O146" s="15"/>
      <c r="P146" s="15"/>
    </row>
    <row r="147" spans="1:16" ht="15" customHeight="1">
      <c r="A147" s="15"/>
      <c r="B147" s="15"/>
      <c r="C147" s="15"/>
      <c r="D147" s="15"/>
      <c r="E147" s="15"/>
      <c r="F147" s="15"/>
      <c r="G147" s="15"/>
      <c r="H147" s="15"/>
      <c r="I147" s="15"/>
      <c r="J147" s="15"/>
      <c r="K147" s="15"/>
      <c r="L147" s="15"/>
      <c r="M147" s="15"/>
      <c r="N147" s="15"/>
      <c r="O147" s="15"/>
      <c r="P147" s="15"/>
    </row>
    <row r="148" spans="1:16" ht="15" customHeight="1">
      <c r="A148" s="15"/>
      <c r="B148" s="15"/>
      <c r="C148" s="15"/>
      <c r="D148" s="15"/>
      <c r="E148" s="15"/>
      <c r="F148" s="15"/>
      <c r="G148" s="15"/>
      <c r="H148" s="15"/>
      <c r="I148" s="15"/>
      <c r="J148" s="15"/>
      <c r="K148" s="15"/>
      <c r="L148" s="15"/>
      <c r="M148" s="15"/>
      <c r="N148" s="15"/>
      <c r="O148" s="15"/>
      <c r="P148" s="15"/>
    </row>
    <row r="149" spans="1:16" ht="15" customHeight="1">
      <c r="A149" s="15"/>
      <c r="B149" s="15"/>
      <c r="C149" s="15"/>
      <c r="D149" s="15"/>
      <c r="E149" s="15"/>
      <c r="F149" s="15"/>
      <c r="G149" s="15"/>
      <c r="H149" s="15"/>
      <c r="I149" s="15"/>
      <c r="J149" s="15"/>
      <c r="K149" s="15"/>
      <c r="L149" s="15"/>
      <c r="M149" s="15"/>
      <c r="N149" s="15"/>
      <c r="O149" s="15"/>
      <c r="P149" s="15"/>
    </row>
    <row r="150" spans="1:16">
      <c r="A150" s="15"/>
      <c r="B150" s="15"/>
      <c r="C150" s="15"/>
      <c r="D150" s="15"/>
      <c r="E150" s="15"/>
      <c r="F150" s="15"/>
      <c r="G150" s="15"/>
      <c r="H150" s="15"/>
      <c r="I150" s="15"/>
      <c r="J150" s="15"/>
      <c r="K150" s="15"/>
      <c r="L150" s="15"/>
      <c r="M150" s="15"/>
      <c r="N150" s="15"/>
      <c r="O150" s="15"/>
      <c r="P150" s="15"/>
    </row>
    <row r="151" spans="1:16">
      <c r="A151" s="15"/>
      <c r="B151" s="15"/>
      <c r="C151" s="15"/>
      <c r="D151" s="15"/>
      <c r="E151" s="15"/>
      <c r="F151" s="15"/>
      <c r="G151" s="15"/>
      <c r="H151" s="15"/>
      <c r="I151" s="15"/>
      <c r="J151" s="15"/>
      <c r="K151" s="15"/>
      <c r="L151" s="15"/>
      <c r="M151" s="15"/>
      <c r="N151" s="15"/>
      <c r="O151" s="15"/>
      <c r="P151" s="15"/>
    </row>
    <row r="152" spans="1:16">
      <c r="A152" s="15"/>
      <c r="B152" s="15"/>
      <c r="C152" s="15"/>
      <c r="D152" s="15"/>
      <c r="E152" s="15"/>
      <c r="F152" s="15"/>
      <c r="G152" s="15"/>
      <c r="H152" s="15"/>
      <c r="I152" s="15"/>
      <c r="J152" s="15"/>
      <c r="K152" s="15"/>
      <c r="L152" s="15"/>
      <c r="M152" s="15"/>
      <c r="N152" s="15"/>
      <c r="O152" s="15"/>
      <c r="P152" s="15"/>
    </row>
    <row r="153" spans="1:16">
      <c r="A153" s="15"/>
      <c r="B153" s="15"/>
      <c r="C153" s="15"/>
      <c r="D153" s="15"/>
      <c r="E153" s="15"/>
      <c r="F153" s="15"/>
      <c r="G153" s="15"/>
      <c r="H153" s="15"/>
      <c r="I153" s="15"/>
      <c r="J153" s="15"/>
      <c r="K153" s="15"/>
      <c r="L153" s="15"/>
      <c r="M153" s="15"/>
      <c r="N153" s="15"/>
      <c r="O153" s="15"/>
      <c r="P153" s="15"/>
    </row>
    <row r="154" spans="1:16">
      <c r="A154" s="15"/>
      <c r="B154" s="15"/>
      <c r="C154" s="15"/>
      <c r="D154" s="15"/>
      <c r="E154" s="15"/>
      <c r="F154" s="15"/>
      <c r="G154" s="15"/>
      <c r="H154" s="15"/>
      <c r="I154" s="15"/>
      <c r="J154" s="15"/>
      <c r="K154" s="15"/>
      <c r="L154" s="15"/>
      <c r="M154" s="15"/>
      <c r="N154" s="15"/>
      <c r="O154" s="15"/>
      <c r="P154" s="15"/>
    </row>
    <row r="155" spans="1:16">
      <c r="A155" s="15"/>
      <c r="B155" s="15"/>
      <c r="C155" s="15"/>
      <c r="D155" s="15"/>
      <c r="E155" s="15"/>
      <c r="F155" s="15"/>
      <c r="G155" s="15"/>
      <c r="H155" s="15"/>
      <c r="I155" s="15"/>
      <c r="J155" s="15"/>
      <c r="K155" s="15"/>
      <c r="L155" s="15"/>
      <c r="M155" s="15"/>
      <c r="N155" s="15"/>
      <c r="O155" s="15"/>
      <c r="P155" s="15"/>
    </row>
    <row r="156" spans="1:16">
      <c r="A156" s="15"/>
      <c r="B156" s="15"/>
      <c r="C156" s="15"/>
      <c r="D156" s="15"/>
      <c r="E156" s="15"/>
      <c r="F156" s="15"/>
      <c r="G156" s="15"/>
      <c r="H156" s="15"/>
      <c r="I156" s="15"/>
      <c r="J156" s="15"/>
      <c r="K156" s="15"/>
      <c r="L156" s="15"/>
      <c r="M156" s="15"/>
      <c r="N156" s="15"/>
      <c r="O156" s="15"/>
      <c r="P156" s="15"/>
    </row>
    <row r="157" spans="1:16">
      <c r="A157" s="15"/>
      <c r="B157" s="15"/>
      <c r="C157" s="15"/>
      <c r="D157" s="15"/>
      <c r="E157" s="15"/>
      <c r="F157" s="15"/>
      <c r="G157" s="15"/>
      <c r="H157" s="15"/>
      <c r="I157" s="15"/>
      <c r="J157" s="15"/>
      <c r="K157" s="15"/>
      <c r="L157" s="15"/>
      <c r="M157" s="15"/>
      <c r="N157" s="15"/>
      <c r="O157" s="15"/>
      <c r="P157" s="15"/>
    </row>
    <row r="158" spans="1:16">
      <c r="A158" s="15"/>
      <c r="B158" s="15"/>
      <c r="C158" s="15"/>
      <c r="D158" s="15"/>
      <c r="E158" s="15"/>
      <c r="F158" s="15"/>
      <c r="G158" s="15"/>
      <c r="H158" s="15"/>
      <c r="I158" s="15"/>
      <c r="J158" s="15"/>
      <c r="K158" s="15"/>
      <c r="L158" s="15"/>
      <c r="M158" s="15"/>
      <c r="N158" s="15"/>
      <c r="O158" s="15"/>
      <c r="P158" s="15"/>
    </row>
    <row r="159" spans="1:16">
      <c r="A159" s="15"/>
      <c r="B159" s="15"/>
      <c r="C159" s="15"/>
      <c r="D159" s="15"/>
      <c r="E159" s="15"/>
      <c r="F159" s="15"/>
      <c r="G159" s="15"/>
      <c r="H159" s="15"/>
      <c r="I159" s="15"/>
      <c r="J159" s="15"/>
      <c r="K159" s="15"/>
      <c r="L159" s="15"/>
      <c r="M159" s="15"/>
      <c r="N159" s="15"/>
      <c r="O159" s="15"/>
      <c r="P159" s="15"/>
    </row>
    <row r="160" spans="1:16">
      <c r="A160" s="15"/>
      <c r="B160" s="15"/>
      <c r="C160" s="15"/>
      <c r="D160" s="15"/>
      <c r="E160" s="15"/>
      <c r="F160" s="15"/>
      <c r="G160" s="15"/>
      <c r="H160" s="15"/>
      <c r="I160" s="15"/>
      <c r="J160" s="15"/>
      <c r="K160" s="15"/>
      <c r="L160" s="15"/>
      <c r="M160" s="15"/>
      <c r="N160" s="15"/>
      <c r="O160" s="15"/>
      <c r="P160" s="15"/>
    </row>
    <row r="161" spans="1:16">
      <c r="A161" s="15"/>
      <c r="B161" s="15"/>
      <c r="C161" s="15"/>
      <c r="D161" s="15"/>
      <c r="E161" s="15"/>
      <c r="F161" s="15"/>
      <c r="G161" s="15"/>
      <c r="H161" s="15"/>
      <c r="I161" s="15"/>
      <c r="J161" s="15"/>
      <c r="K161" s="15"/>
      <c r="L161" s="15"/>
      <c r="M161" s="15"/>
      <c r="N161" s="15"/>
      <c r="O161" s="15"/>
      <c r="P161" s="15"/>
    </row>
    <row r="162" spans="1:16">
      <c r="A162" s="15"/>
      <c r="B162" s="15"/>
      <c r="C162" s="15"/>
      <c r="D162" s="15"/>
      <c r="E162" s="15"/>
      <c r="F162" s="15"/>
      <c r="G162" s="15"/>
      <c r="H162" s="15"/>
      <c r="I162" s="15"/>
      <c r="J162" s="15"/>
      <c r="K162" s="15"/>
      <c r="L162" s="15"/>
      <c r="M162" s="15"/>
      <c r="N162" s="15"/>
      <c r="O162" s="15"/>
      <c r="P162" s="15"/>
    </row>
    <row r="163" spans="1:16">
      <c r="A163" s="15"/>
      <c r="B163" s="15"/>
      <c r="C163" s="15"/>
      <c r="D163" s="15"/>
      <c r="E163" s="15"/>
      <c r="F163" s="15"/>
      <c r="G163" s="15"/>
      <c r="H163" s="15"/>
      <c r="I163" s="15"/>
      <c r="J163" s="15"/>
      <c r="K163" s="15"/>
      <c r="L163" s="15"/>
      <c r="M163" s="15"/>
      <c r="N163" s="15"/>
      <c r="O163" s="15"/>
      <c r="P163" s="15"/>
    </row>
    <row r="164" spans="1:16">
      <c r="A164" s="15"/>
      <c r="B164" s="15"/>
      <c r="C164" s="15"/>
      <c r="D164" s="15"/>
      <c r="E164" s="15"/>
      <c r="F164" s="15"/>
      <c r="G164" s="15"/>
      <c r="H164" s="15"/>
      <c r="I164" s="15"/>
      <c r="J164" s="15"/>
      <c r="K164" s="15"/>
      <c r="L164" s="15"/>
      <c r="M164" s="15"/>
      <c r="N164" s="15"/>
      <c r="O164" s="15"/>
      <c r="P164" s="15"/>
    </row>
    <row r="165" spans="1:16">
      <c r="A165" s="15"/>
      <c r="B165" s="15"/>
      <c r="C165" s="15"/>
      <c r="D165" s="15"/>
      <c r="E165" s="15"/>
      <c r="F165" s="15"/>
      <c r="G165" s="15"/>
      <c r="H165" s="15"/>
      <c r="I165" s="15"/>
      <c r="J165" s="15"/>
      <c r="K165" s="15"/>
      <c r="L165" s="15"/>
      <c r="M165" s="15"/>
      <c r="N165" s="15"/>
      <c r="O165" s="15"/>
      <c r="P165" s="15"/>
    </row>
    <row r="166" spans="1:16">
      <c r="A166" s="15"/>
      <c r="B166" s="15"/>
      <c r="C166" s="15"/>
      <c r="D166" s="15"/>
      <c r="E166" s="15"/>
      <c r="F166" s="15"/>
      <c r="G166" s="15"/>
      <c r="H166" s="15"/>
      <c r="I166" s="15"/>
      <c r="J166" s="15"/>
      <c r="K166" s="15"/>
      <c r="L166" s="15"/>
      <c r="M166" s="15"/>
      <c r="N166" s="15"/>
      <c r="O166" s="15"/>
      <c r="P166" s="15"/>
    </row>
    <row r="167" spans="1:16">
      <c r="A167" s="15"/>
      <c r="B167" s="15"/>
      <c r="C167" s="15"/>
      <c r="D167" s="15"/>
      <c r="E167" s="15"/>
      <c r="F167" s="15"/>
      <c r="G167" s="15"/>
      <c r="H167" s="15"/>
      <c r="I167" s="15"/>
      <c r="J167" s="15"/>
      <c r="K167" s="15"/>
      <c r="L167" s="15"/>
      <c r="M167" s="15"/>
      <c r="N167" s="15"/>
      <c r="O167" s="15"/>
      <c r="P167" s="15"/>
    </row>
    <row r="168" spans="1:16">
      <c r="A168" s="15"/>
      <c r="B168" s="15"/>
      <c r="C168" s="15"/>
      <c r="D168" s="15"/>
      <c r="E168" s="15"/>
      <c r="F168" s="15"/>
      <c r="G168" s="15"/>
      <c r="H168" s="15"/>
      <c r="I168" s="15"/>
      <c r="J168" s="15"/>
      <c r="K168" s="15"/>
      <c r="L168" s="15"/>
      <c r="M168" s="15"/>
      <c r="N168" s="15"/>
      <c r="O168" s="15"/>
      <c r="P168" s="15"/>
    </row>
    <row r="169" spans="1:16">
      <c r="A169" s="15"/>
      <c r="B169" s="15"/>
      <c r="C169" s="15"/>
      <c r="D169" s="15"/>
      <c r="E169" s="15"/>
      <c r="F169" s="15"/>
      <c r="G169" s="15"/>
      <c r="H169" s="15"/>
      <c r="I169" s="15"/>
      <c r="J169" s="15"/>
      <c r="K169" s="15"/>
      <c r="L169" s="15"/>
      <c r="M169" s="15"/>
      <c r="N169" s="15"/>
      <c r="O169" s="15"/>
      <c r="P169" s="15"/>
    </row>
    <row r="170" spans="1:16">
      <c r="A170" s="15"/>
      <c r="B170" s="15"/>
      <c r="C170" s="15"/>
      <c r="D170" s="15"/>
      <c r="E170" s="15"/>
      <c r="F170" s="15"/>
      <c r="G170" s="15"/>
      <c r="H170" s="15"/>
      <c r="I170" s="15"/>
      <c r="J170" s="15"/>
      <c r="K170" s="15"/>
      <c r="L170" s="15"/>
      <c r="M170" s="15"/>
      <c r="N170" s="15"/>
      <c r="O170" s="15"/>
      <c r="P170" s="15"/>
    </row>
    <row r="171" spans="1:16">
      <c r="A171" s="15"/>
      <c r="B171" s="15"/>
      <c r="C171" s="15"/>
      <c r="D171" s="15"/>
      <c r="E171" s="15"/>
      <c r="F171" s="15"/>
      <c r="G171" s="15"/>
      <c r="H171" s="15"/>
      <c r="I171" s="15"/>
      <c r="J171" s="15"/>
      <c r="K171" s="15"/>
      <c r="L171" s="15"/>
      <c r="M171" s="15"/>
      <c r="N171" s="15"/>
      <c r="O171" s="15"/>
      <c r="P171" s="15"/>
    </row>
    <row r="172" spans="1:16">
      <c r="A172" s="15"/>
      <c r="B172" s="15"/>
      <c r="C172" s="15"/>
      <c r="D172" s="15"/>
      <c r="E172" s="15"/>
      <c r="F172" s="15"/>
      <c r="G172" s="15"/>
      <c r="H172" s="15"/>
      <c r="I172" s="15"/>
      <c r="J172" s="15"/>
      <c r="K172" s="15"/>
      <c r="L172" s="15"/>
      <c r="M172" s="15"/>
      <c r="N172" s="15"/>
      <c r="O172" s="15"/>
      <c r="P172" s="15"/>
    </row>
    <row r="173" spans="1:16">
      <c r="A173" s="15"/>
      <c r="B173" s="15"/>
      <c r="C173" s="15"/>
      <c r="D173" s="15"/>
      <c r="E173" s="15"/>
      <c r="F173" s="15"/>
      <c r="G173" s="15"/>
      <c r="H173" s="15"/>
      <c r="I173" s="15"/>
      <c r="J173" s="15"/>
      <c r="K173" s="15"/>
      <c r="L173" s="15"/>
      <c r="M173" s="15"/>
      <c r="N173" s="15"/>
      <c r="O173" s="15"/>
      <c r="P173" s="15"/>
    </row>
    <row r="174" spans="1:16">
      <c r="A174" s="15"/>
      <c r="B174" s="15"/>
      <c r="C174" s="15"/>
      <c r="D174" s="15"/>
      <c r="E174" s="15"/>
      <c r="F174" s="15"/>
      <c r="G174" s="15"/>
      <c r="H174" s="15"/>
      <c r="I174" s="15"/>
      <c r="J174" s="15"/>
      <c r="K174" s="15"/>
      <c r="L174" s="15"/>
      <c r="M174" s="15"/>
      <c r="N174" s="15"/>
      <c r="O174" s="15"/>
      <c r="P174" s="15"/>
    </row>
    <row r="175" spans="1:16">
      <c r="A175" s="15"/>
      <c r="B175" s="15"/>
      <c r="C175" s="15"/>
      <c r="D175" s="15"/>
      <c r="E175" s="15"/>
      <c r="F175" s="15"/>
      <c r="G175" s="15"/>
      <c r="H175" s="15"/>
      <c r="I175" s="15"/>
      <c r="J175" s="15"/>
      <c r="K175" s="15"/>
      <c r="L175" s="15"/>
      <c r="M175" s="15"/>
      <c r="N175" s="15"/>
      <c r="O175" s="15"/>
      <c r="P175" s="15"/>
    </row>
    <row r="176" spans="1:16">
      <c r="A176" s="15"/>
      <c r="B176" s="15"/>
      <c r="C176" s="15"/>
      <c r="D176" s="15"/>
      <c r="E176" s="15"/>
      <c r="F176" s="15"/>
      <c r="G176" s="15"/>
      <c r="H176" s="15"/>
      <c r="I176" s="15"/>
      <c r="J176" s="15"/>
      <c r="K176" s="15"/>
      <c r="L176" s="15"/>
      <c r="M176" s="15"/>
      <c r="N176" s="15"/>
      <c r="O176" s="15"/>
      <c r="P176" s="15"/>
    </row>
    <row r="177" spans="1:16">
      <c r="A177" s="15"/>
      <c r="B177" s="15"/>
      <c r="C177" s="15"/>
      <c r="D177" s="15"/>
      <c r="E177" s="15"/>
      <c r="F177" s="15"/>
      <c r="G177" s="15"/>
      <c r="H177" s="15"/>
      <c r="I177" s="15"/>
      <c r="J177" s="15"/>
      <c r="K177" s="15"/>
      <c r="L177" s="15"/>
      <c r="M177" s="15"/>
      <c r="N177" s="15"/>
      <c r="O177" s="15"/>
      <c r="P177" s="15"/>
    </row>
    <row r="178" spans="1:16">
      <c r="A178" s="15"/>
      <c r="B178" s="15"/>
      <c r="C178" s="15"/>
      <c r="D178" s="15"/>
      <c r="E178" s="15"/>
      <c r="F178" s="15"/>
      <c r="G178" s="15"/>
      <c r="H178" s="15"/>
      <c r="I178" s="15"/>
      <c r="J178" s="15"/>
      <c r="K178" s="15"/>
      <c r="L178" s="15"/>
      <c r="M178" s="15"/>
      <c r="N178" s="15"/>
      <c r="O178" s="15"/>
      <c r="P178" s="15"/>
    </row>
    <row r="179" spans="1:16">
      <c r="A179" s="15"/>
      <c r="B179" s="15"/>
      <c r="C179" s="15"/>
      <c r="D179" s="15"/>
      <c r="E179" s="15"/>
      <c r="F179" s="15"/>
      <c r="G179" s="15"/>
      <c r="H179" s="15"/>
      <c r="I179" s="15"/>
      <c r="J179" s="15"/>
      <c r="K179" s="15"/>
      <c r="L179" s="15"/>
      <c r="M179" s="15"/>
      <c r="N179" s="15"/>
      <c r="O179" s="15"/>
      <c r="P179" s="15"/>
    </row>
    <row r="180" spans="1:16">
      <c r="A180" s="15"/>
      <c r="B180" s="15"/>
      <c r="C180" s="15"/>
      <c r="D180" s="15"/>
      <c r="E180" s="15"/>
      <c r="F180" s="15"/>
      <c r="G180" s="15"/>
      <c r="H180" s="15"/>
      <c r="I180" s="15"/>
      <c r="J180" s="15"/>
      <c r="K180" s="15"/>
      <c r="L180" s="15"/>
      <c r="M180" s="15"/>
      <c r="N180" s="15"/>
      <c r="O180" s="15"/>
      <c r="P180" s="15"/>
    </row>
    <row r="181" spans="1:16">
      <c r="A181" s="15"/>
      <c r="B181" s="15"/>
      <c r="C181" s="15"/>
      <c r="D181" s="15"/>
      <c r="E181" s="15"/>
      <c r="F181" s="15"/>
      <c r="G181" s="15"/>
      <c r="H181" s="15"/>
      <c r="I181" s="15"/>
      <c r="J181" s="15"/>
      <c r="K181" s="15"/>
      <c r="L181" s="15"/>
      <c r="M181" s="15"/>
      <c r="N181" s="15"/>
      <c r="O181" s="15"/>
      <c r="P181" s="15"/>
    </row>
    <row r="182" spans="1:16">
      <c r="A182" s="15"/>
      <c r="B182" s="15"/>
      <c r="C182" s="15"/>
      <c r="D182" s="15"/>
      <c r="E182" s="15"/>
      <c r="F182" s="15"/>
      <c r="G182" s="15"/>
      <c r="H182" s="15"/>
      <c r="I182" s="15"/>
      <c r="J182" s="15"/>
      <c r="K182" s="15"/>
      <c r="L182" s="15"/>
      <c r="M182" s="15"/>
      <c r="N182" s="15"/>
      <c r="O182" s="15"/>
      <c r="P182" s="15"/>
    </row>
    <row r="183" spans="1:16">
      <c r="A183" s="15"/>
      <c r="B183" s="15"/>
      <c r="C183" s="15"/>
      <c r="D183" s="15"/>
      <c r="E183" s="15"/>
      <c r="F183" s="15"/>
      <c r="G183" s="15"/>
      <c r="H183" s="15"/>
      <c r="I183" s="15"/>
      <c r="J183" s="15"/>
      <c r="K183" s="15"/>
      <c r="L183" s="15"/>
      <c r="M183" s="15"/>
      <c r="N183" s="15"/>
      <c r="O183" s="15"/>
      <c r="P183" s="15"/>
    </row>
    <row r="184" spans="1:16">
      <c r="A184" s="15"/>
      <c r="B184" s="15"/>
      <c r="C184" s="15"/>
      <c r="D184" s="15"/>
      <c r="E184" s="15"/>
      <c r="F184" s="15"/>
      <c r="G184" s="15"/>
      <c r="H184" s="15"/>
      <c r="I184" s="15"/>
      <c r="J184" s="15"/>
      <c r="K184" s="15"/>
      <c r="L184" s="15"/>
      <c r="M184" s="15"/>
      <c r="N184" s="15"/>
      <c r="O184" s="15"/>
      <c r="P184" s="15"/>
    </row>
    <row r="185" spans="1:16">
      <c r="A185" s="15"/>
      <c r="B185" s="15"/>
      <c r="C185" s="15"/>
      <c r="D185" s="15"/>
      <c r="E185" s="15"/>
      <c r="F185" s="15"/>
      <c r="G185" s="15"/>
      <c r="H185" s="15"/>
      <c r="I185" s="15"/>
      <c r="J185" s="15"/>
      <c r="K185" s="15"/>
      <c r="L185" s="15"/>
      <c r="M185" s="15"/>
      <c r="N185" s="15"/>
      <c r="O185" s="15"/>
      <c r="P185" s="15"/>
    </row>
    <row r="186" spans="1:16">
      <c r="A186" s="15"/>
      <c r="B186" s="15"/>
      <c r="C186" s="15"/>
      <c r="D186" s="15"/>
      <c r="E186" s="15"/>
      <c r="F186" s="15"/>
      <c r="G186" s="15"/>
      <c r="H186" s="15"/>
      <c r="I186" s="15"/>
      <c r="J186" s="15"/>
      <c r="K186" s="15"/>
      <c r="L186" s="15"/>
      <c r="M186" s="15"/>
      <c r="N186" s="15"/>
      <c r="O186" s="15"/>
      <c r="P186" s="15"/>
    </row>
    <row r="187" spans="1:16">
      <c r="A187" s="15"/>
      <c r="B187" s="15"/>
      <c r="C187" s="15"/>
      <c r="D187" s="15"/>
      <c r="E187" s="15"/>
      <c r="F187" s="15"/>
      <c r="G187" s="15"/>
      <c r="H187" s="15"/>
      <c r="I187" s="15"/>
      <c r="J187" s="15"/>
      <c r="K187" s="15"/>
      <c r="L187" s="15"/>
      <c r="M187" s="15"/>
      <c r="N187" s="15"/>
      <c r="O187" s="15"/>
      <c r="P187" s="15"/>
    </row>
    <row r="188" spans="1:16">
      <c r="A188" s="15"/>
      <c r="B188" s="15"/>
      <c r="C188" s="15"/>
      <c r="D188" s="15"/>
      <c r="E188" s="15"/>
      <c r="F188" s="15"/>
      <c r="G188" s="15"/>
      <c r="H188" s="15"/>
      <c r="I188" s="15"/>
      <c r="J188" s="15"/>
      <c r="K188" s="15"/>
      <c r="L188" s="15"/>
      <c r="M188" s="15"/>
      <c r="N188" s="15"/>
      <c r="O188" s="15"/>
      <c r="P188" s="15"/>
    </row>
    <row r="189" spans="1:16">
      <c r="A189" s="15"/>
      <c r="B189" s="15"/>
      <c r="C189" s="15"/>
      <c r="D189" s="15"/>
      <c r="E189" s="15"/>
      <c r="F189" s="15"/>
      <c r="G189" s="15"/>
      <c r="H189" s="15"/>
      <c r="I189" s="15"/>
      <c r="J189" s="15"/>
      <c r="K189" s="15"/>
      <c r="L189" s="15"/>
      <c r="M189" s="15"/>
      <c r="N189" s="15"/>
      <c r="O189" s="15"/>
      <c r="P189" s="15"/>
    </row>
    <row r="190" spans="1:16">
      <c r="A190" s="15"/>
      <c r="B190" s="15"/>
      <c r="C190" s="15"/>
      <c r="D190" s="15"/>
      <c r="E190" s="15"/>
      <c r="F190" s="15"/>
      <c r="G190" s="15"/>
      <c r="H190" s="15"/>
      <c r="I190" s="15"/>
      <c r="J190" s="15"/>
      <c r="K190" s="15"/>
      <c r="L190" s="15"/>
      <c r="M190" s="15"/>
      <c r="N190" s="15"/>
      <c r="O190" s="15"/>
      <c r="P190" s="15"/>
    </row>
    <row r="191" spans="1:16">
      <c r="A191" s="15"/>
      <c r="B191" s="15"/>
      <c r="C191" s="15"/>
      <c r="D191" s="15"/>
      <c r="E191" s="15"/>
      <c r="F191" s="15"/>
      <c r="G191" s="15"/>
      <c r="H191" s="15"/>
      <c r="I191" s="15"/>
      <c r="J191" s="15"/>
      <c r="K191" s="15"/>
      <c r="L191" s="15"/>
      <c r="M191" s="15"/>
      <c r="N191" s="15"/>
      <c r="O191" s="15"/>
      <c r="P191" s="15"/>
    </row>
    <row r="192" spans="1:16">
      <c r="A192" s="15"/>
      <c r="B192" s="15"/>
      <c r="C192" s="15"/>
      <c r="D192" s="15"/>
      <c r="E192" s="15"/>
      <c r="F192" s="15"/>
      <c r="G192" s="15"/>
      <c r="H192" s="15"/>
      <c r="I192" s="15"/>
      <c r="J192" s="15"/>
      <c r="K192" s="15"/>
      <c r="L192" s="15"/>
      <c r="M192" s="15"/>
      <c r="N192" s="15"/>
      <c r="O192" s="15"/>
      <c r="P192" s="15"/>
    </row>
    <row r="193" spans="1:16">
      <c r="A193" s="15"/>
      <c r="B193" s="15"/>
      <c r="C193" s="15"/>
      <c r="D193" s="15"/>
      <c r="E193" s="15"/>
      <c r="F193" s="15"/>
      <c r="G193" s="15"/>
      <c r="H193" s="15"/>
      <c r="I193" s="15"/>
      <c r="J193" s="15"/>
      <c r="K193" s="15"/>
      <c r="L193" s="15"/>
      <c r="M193" s="15"/>
      <c r="N193" s="15"/>
      <c r="O193" s="15"/>
      <c r="P193" s="15"/>
    </row>
    <row r="194" spans="1:16">
      <c r="A194" s="15"/>
      <c r="B194" s="15"/>
      <c r="C194" s="15"/>
      <c r="D194" s="15"/>
      <c r="E194" s="15"/>
      <c r="F194" s="15"/>
      <c r="G194" s="15"/>
      <c r="H194" s="15"/>
      <c r="I194" s="15"/>
      <c r="J194" s="15"/>
      <c r="K194" s="15"/>
      <c r="L194" s="15"/>
      <c r="M194" s="15"/>
      <c r="N194" s="15"/>
      <c r="O194" s="15"/>
      <c r="P194" s="15"/>
    </row>
    <row r="195" spans="1:16">
      <c r="A195" s="15"/>
      <c r="B195" s="15"/>
      <c r="C195" s="15"/>
      <c r="D195" s="15"/>
      <c r="E195" s="15"/>
      <c r="F195" s="15"/>
      <c r="G195" s="15"/>
      <c r="H195" s="15"/>
      <c r="I195" s="15"/>
      <c r="J195" s="15"/>
      <c r="K195" s="15"/>
      <c r="L195" s="15"/>
      <c r="M195" s="15"/>
      <c r="N195" s="15"/>
      <c r="O195" s="15"/>
      <c r="P195" s="15"/>
    </row>
    <row r="196" spans="1:16">
      <c r="A196" s="15"/>
      <c r="B196" s="15"/>
      <c r="C196" s="15"/>
      <c r="D196" s="15"/>
      <c r="E196" s="15"/>
      <c r="F196" s="15"/>
      <c r="G196" s="15"/>
      <c r="H196" s="15"/>
      <c r="I196" s="15"/>
      <c r="J196" s="15"/>
      <c r="K196" s="15"/>
      <c r="L196" s="15"/>
      <c r="M196" s="15"/>
      <c r="N196" s="15"/>
      <c r="O196" s="15"/>
      <c r="P196" s="15"/>
    </row>
    <row r="197" spans="1:16">
      <c r="A197" s="15"/>
      <c r="B197" s="15"/>
      <c r="C197" s="15"/>
      <c r="D197" s="15"/>
      <c r="E197" s="15"/>
      <c r="F197" s="15"/>
      <c r="G197" s="15"/>
      <c r="H197" s="15"/>
      <c r="I197" s="15"/>
      <c r="J197" s="15"/>
      <c r="K197" s="15"/>
      <c r="L197" s="15"/>
      <c r="M197" s="15"/>
      <c r="N197" s="15"/>
      <c r="O197" s="15"/>
      <c r="P197" s="15"/>
    </row>
    <row r="198" spans="1:16">
      <c r="A198" s="15"/>
      <c r="B198" s="15"/>
      <c r="C198" s="15"/>
      <c r="D198" s="15"/>
      <c r="E198" s="15"/>
      <c r="F198" s="15"/>
      <c r="G198" s="15"/>
      <c r="H198" s="15"/>
      <c r="I198" s="15"/>
      <c r="J198" s="15"/>
      <c r="K198" s="15"/>
      <c r="L198" s="15"/>
      <c r="M198" s="15"/>
      <c r="N198" s="15"/>
      <c r="O198" s="15"/>
      <c r="P198" s="15"/>
    </row>
    <row r="199" spans="1:16">
      <c r="A199" s="15"/>
      <c r="B199" s="15"/>
      <c r="C199" s="15"/>
      <c r="D199" s="15"/>
      <c r="E199" s="15"/>
      <c r="F199" s="15"/>
      <c r="G199" s="15"/>
      <c r="H199" s="15"/>
      <c r="I199" s="15"/>
      <c r="J199" s="15"/>
      <c r="K199" s="15"/>
      <c r="L199" s="15"/>
      <c r="M199" s="15"/>
      <c r="N199" s="15"/>
      <c r="O199" s="15"/>
      <c r="P199" s="15"/>
    </row>
    <row r="200" spans="1:16">
      <c r="A200" s="15"/>
      <c r="B200" s="15"/>
      <c r="C200" s="15"/>
      <c r="D200" s="15"/>
      <c r="E200" s="15"/>
      <c r="F200" s="15"/>
      <c r="G200" s="15"/>
      <c r="H200" s="15"/>
      <c r="I200" s="15"/>
      <c r="J200" s="15"/>
      <c r="K200" s="15"/>
      <c r="L200" s="15"/>
      <c r="M200" s="15"/>
      <c r="N200" s="15"/>
      <c r="O200" s="15"/>
      <c r="P200" s="15"/>
    </row>
    <row r="201" spans="1:16">
      <c r="A201" s="15"/>
      <c r="B201" s="15"/>
      <c r="C201" s="15"/>
      <c r="D201" s="15"/>
      <c r="E201" s="15"/>
      <c r="F201" s="15"/>
      <c r="G201" s="15"/>
      <c r="H201" s="15"/>
      <c r="I201" s="15"/>
      <c r="J201" s="15"/>
      <c r="K201" s="15"/>
      <c r="L201" s="15"/>
      <c r="M201" s="15"/>
      <c r="N201" s="15"/>
      <c r="O201" s="15"/>
      <c r="P201" s="15"/>
    </row>
    <row r="202" spans="1:16">
      <c r="A202" s="15"/>
      <c r="B202" s="15"/>
      <c r="C202" s="15"/>
      <c r="D202" s="15"/>
      <c r="E202" s="15"/>
      <c r="F202" s="15"/>
      <c r="G202" s="15"/>
      <c r="H202" s="15"/>
      <c r="I202" s="15"/>
      <c r="J202" s="15"/>
      <c r="K202" s="15"/>
      <c r="L202" s="15"/>
      <c r="M202" s="15"/>
      <c r="N202" s="15"/>
      <c r="O202" s="15"/>
      <c r="P202" s="15"/>
    </row>
    <row r="203" spans="1:16">
      <c r="A203" s="15"/>
      <c r="B203" s="15"/>
      <c r="C203" s="15"/>
      <c r="D203" s="15"/>
      <c r="E203" s="15"/>
      <c r="F203" s="15"/>
      <c r="G203" s="15"/>
      <c r="H203" s="15"/>
      <c r="I203" s="15"/>
      <c r="J203" s="15"/>
      <c r="K203" s="15"/>
      <c r="L203" s="15"/>
      <c r="M203" s="15"/>
      <c r="N203" s="15"/>
      <c r="O203" s="15"/>
      <c r="P203" s="15"/>
    </row>
    <row r="204" spans="1:16">
      <c r="A204" s="15"/>
      <c r="B204" s="15"/>
      <c r="C204" s="15"/>
      <c r="D204" s="15"/>
      <c r="E204" s="15"/>
      <c r="F204" s="15"/>
      <c r="G204" s="15"/>
      <c r="H204" s="15"/>
      <c r="I204" s="15"/>
      <c r="J204" s="15"/>
      <c r="K204" s="15"/>
      <c r="L204" s="15"/>
      <c r="M204" s="15"/>
      <c r="N204" s="15"/>
      <c r="O204" s="15"/>
      <c r="P204" s="15"/>
    </row>
    <row r="205" spans="1:16">
      <c r="A205" s="15"/>
      <c r="B205" s="15"/>
      <c r="C205" s="15"/>
      <c r="D205" s="15"/>
      <c r="E205" s="15"/>
      <c r="F205" s="15"/>
      <c r="G205" s="15"/>
      <c r="H205" s="15"/>
      <c r="I205" s="15"/>
      <c r="J205" s="15"/>
      <c r="K205" s="15"/>
      <c r="L205" s="15"/>
      <c r="M205" s="15"/>
      <c r="N205" s="15"/>
      <c r="O205" s="15"/>
      <c r="P205" s="15"/>
    </row>
    <row r="206" spans="1:16">
      <c r="A206" s="15"/>
      <c r="B206" s="15"/>
      <c r="C206" s="15"/>
      <c r="D206" s="15"/>
      <c r="E206" s="15"/>
      <c r="F206" s="15"/>
      <c r="G206" s="15"/>
      <c r="H206" s="15"/>
      <c r="I206" s="15"/>
      <c r="J206" s="15"/>
      <c r="K206" s="15"/>
      <c r="L206" s="15"/>
      <c r="M206" s="15"/>
      <c r="N206" s="15"/>
      <c r="O206" s="15"/>
      <c r="P206" s="15"/>
    </row>
    <row r="207" spans="1:16">
      <c r="A207" s="15"/>
      <c r="B207" s="15"/>
      <c r="C207" s="15"/>
      <c r="D207" s="15"/>
      <c r="E207" s="15"/>
      <c r="F207" s="15"/>
      <c r="G207" s="15"/>
      <c r="H207" s="15"/>
      <c r="I207" s="15"/>
      <c r="J207" s="15"/>
      <c r="K207" s="15"/>
      <c r="L207" s="15"/>
      <c r="M207" s="15"/>
      <c r="N207" s="15"/>
      <c r="O207" s="15"/>
      <c r="P207" s="15"/>
    </row>
    <row r="208" spans="1:16">
      <c r="A208" s="15"/>
      <c r="B208" s="15"/>
      <c r="C208" s="15"/>
      <c r="D208" s="15"/>
      <c r="E208" s="15"/>
      <c r="F208" s="15"/>
      <c r="G208" s="15"/>
      <c r="H208" s="15"/>
      <c r="I208" s="15"/>
      <c r="J208" s="15"/>
      <c r="K208" s="15"/>
      <c r="L208" s="15"/>
      <c r="M208" s="15"/>
      <c r="N208" s="15"/>
      <c r="O208" s="15"/>
      <c r="P208" s="15"/>
    </row>
    <row r="209" spans="1:16">
      <c r="A209" s="15"/>
      <c r="B209" s="15"/>
      <c r="C209" s="15"/>
      <c r="D209" s="15"/>
      <c r="E209" s="15"/>
      <c r="F209" s="15"/>
      <c r="G209" s="15"/>
      <c r="H209" s="15"/>
      <c r="I209" s="15"/>
      <c r="J209" s="15"/>
      <c r="K209" s="15"/>
      <c r="L209" s="15"/>
      <c r="M209" s="15"/>
      <c r="N209" s="15"/>
      <c r="O209" s="15"/>
      <c r="P209" s="15"/>
    </row>
    <row r="210" spans="1:16">
      <c r="A210" s="15"/>
      <c r="B210" s="15"/>
      <c r="C210" s="15"/>
      <c r="D210" s="15"/>
      <c r="E210" s="15"/>
      <c r="F210" s="15"/>
      <c r="G210" s="15"/>
      <c r="H210" s="15"/>
      <c r="I210" s="15"/>
      <c r="J210" s="15"/>
      <c r="K210" s="15"/>
      <c r="L210" s="15"/>
      <c r="M210" s="15"/>
      <c r="N210" s="15"/>
      <c r="O210" s="15"/>
      <c r="P210" s="15"/>
    </row>
    <row r="211" spans="1:16">
      <c r="A211" s="15"/>
      <c r="B211" s="15"/>
      <c r="C211" s="15"/>
      <c r="D211" s="15"/>
      <c r="E211" s="15"/>
      <c r="F211" s="15"/>
      <c r="G211" s="15"/>
      <c r="H211" s="15"/>
      <c r="I211" s="15"/>
      <c r="J211" s="15"/>
      <c r="K211" s="15"/>
      <c r="L211" s="15"/>
      <c r="M211" s="15"/>
      <c r="N211" s="15"/>
      <c r="O211" s="15"/>
      <c r="P211" s="15"/>
    </row>
    <row r="212" spans="1:16">
      <c r="A212" s="15"/>
      <c r="B212" s="15"/>
      <c r="C212" s="15"/>
      <c r="D212" s="15"/>
      <c r="E212" s="15"/>
      <c r="F212" s="15"/>
      <c r="G212" s="15"/>
      <c r="H212" s="15"/>
      <c r="I212" s="15"/>
      <c r="J212" s="15"/>
      <c r="K212" s="15"/>
      <c r="L212" s="15"/>
      <c r="M212" s="15"/>
      <c r="N212" s="15"/>
      <c r="O212" s="15"/>
      <c r="P212" s="15"/>
    </row>
    <row r="213" spans="1:16">
      <c r="A213" s="15"/>
      <c r="B213" s="15"/>
      <c r="C213" s="15"/>
      <c r="D213" s="15"/>
      <c r="E213" s="15"/>
      <c r="F213" s="15"/>
      <c r="G213" s="15"/>
      <c r="H213" s="15"/>
      <c r="I213" s="15"/>
      <c r="J213" s="15"/>
      <c r="K213" s="15"/>
      <c r="L213" s="15"/>
      <c r="M213" s="15"/>
      <c r="N213" s="15"/>
      <c r="O213" s="15"/>
      <c r="P213" s="15"/>
    </row>
    <row r="214" spans="1:16">
      <c r="A214" s="15"/>
      <c r="B214" s="15"/>
      <c r="C214" s="15"/>
      <c r="D214" s="15"/>
      <c r="E214" s="15"/>
      <c r="F214" s="15"/>
      <c r="G214" s="15"/>
      <c r="H214" s="15"/>
      <c r="I214" s="15"/>
      <c r="J214" s="15"/>
      <c r="K214" s="15"/>
      <c r="L214" s="15"/>
      <c r="M214" s="15"/>
      <c r="N214" s="15"/>
      <c r="O214" s="15"/>
      <c r="P214" s="15"/>
    </row>
    <row r="215" spans="1:16">
      <c r="A215" s="15"/>
      <c r="B215" s="15"/>
      <c r="C215" s="15"/>
      <c r="D215" s="15"/>
      <c r="E215" s="15"/>
      <c r="F215" s="15"/>
      <c r="G215" s="15"/>
      <c r="H215" s="15"/>
      <c r="I215" s="15"/>
      <c r="J215" s="15"/>
      <c r="K215" s="15"/>
      <c r="L215" s="15"/>
      <c r="M215" s="15"/>
      <c r="N215" s="15"/>
      <c r="O215" s="15"/>
      <c r="P215" s="15"/>
    </row>
    <row r="216" spans="1:16">
      <c r="A216" s="15"/>
      <c r="B216" s="15"/>
      <c r="C216" s="15"/>
      <c r="D216" s="15"/>
      <c r="E216" s="15"/>
      <c r="F216" s="15"/>
      <c r="G216" s="15"/>
      <c r="H216" s="15"/>
      <c r="I216" s="15"/>
      <c r="J216" s="15"/>
      <c r="K216" s="15"/>
      <c r="L216" s="15"/>
      <c r="M216" s="15"/>
      <c r="N216" s="15"/>
      <c r="O216" s="15"/>
      <c r="P216" s="15"/>
    </row>
    <row r="217" spans="1:16">
      <c r="A217" s="15"/>
      <c r="B217" s="15"/>
      <c r="C217" s="15"/>
      <c r="D217" s="15"/>
      <c r="E217" s="15"/>
      <c r="F217" s="15"/>
      <c r="G217" s="15"/>
      <c r="H217" s="15"/>
      <c r="I217" s="15"/>
      <c r="J217" s="15"/>
      <c r="K217" s="15"/>
      <c r="L217" s="15"/>
      <c r="M217" s="15"/>
      <c r="N217" s="15"/>
      <c r="O217" s="15"/>
      <c r="P217" s="15"/>
    </row>
    <row r="218" spans="1:16">
      <c r="A218" s="15"/>
      <c r="B218" s="15"/>
      <c r="C218" s="15"/>
      <c r="D218" s="15"/>
      <c r="E218" s="15"/>
      <c r="F218" s="15"/>
      <c r="G218" s="15"/>
      <c r="H218" s="15"/>
      <c r="I218" s="15"/>
      <c r="J218" s="15"/>
      <c r="K218" s="15"/>
      <c r="L218" s="15"/>
      <c r="M218" s="15"/>
      <c r="N218" s="15"/>
      <c r="O218" s="15"/>
      <c r="P218" s="15"/>
    </row>
    <row r="219" spans="1:16">
      <c r="A219" s="15"/>
      <c r="B219" s="15"/>
      <c r="C219" s="15"/>
      <c r="D219" s="15"/>
      <c r="E219" s="15"/>
      <c r="F219" s="15"/>
      <c r="G219" s="15"/>
      <c r="H219" s="15"/>
      <c r="I219" s="15"/>
      <c r="J219" s="15"/>
      <c r="K219" s="15"/>
      <c r="L219" s="15"/>
      <c r="M219" s="15"/>
      <c r="N219" s="15"/>
      <c r="O219" s="15"/>
      <c r="P219" s="15"/>
    </row>
    <row r="220" spans="1:16">
      <c r="A220" s="15"/>
      <c r="B220" s="15"/>
      <c r="C220" s="15"/>
      <c r="D220" s="15"/>
      <c r="E220" s="15"/>
      <c r="F220" s="15"/>
      <c r="G220" s="15"/>
      <c r="H220" s="15"/>
      <c r="I220" s="15"/>
      <c r="J220" s="15"/>
      <c r="K220" s="15"/>
      <c r="L220" s="15"/>
      <c r="M220" s="15"/>
      <c r="N220" s="15"/>
      <c r="O220" s="15"/>
      <c r="P220" s="15"/>
    </row>
    <row r="221" spans="1:16">
      <c r="A221" s="15"/>
      <c r="B221" s="15"/>
      <c r="C221" s="15"/>
      <c r="D221" s="15"/>
      <c r="E221" s="15"/>
      <c r="F221" s="15"/>
      <c r="G221" s="15"/>
      <c r="H221" s="15"/>
      <c r="I221" s="15"/>
      <c r="J221" s="15"/>
      <c r="K221" s="15"/>
      <c r="L221" s="15"/>
      <c r="M221" s="15"/>
      <c r="N221" s="15"/>
      <c r="O221" s="15"/>
      <c r="P221" s="15"/>
    </row>
    <row r="222" spans="1:16">
      <c r="A222" s="15"/>
      <c r="B222" s="15"/>
      <c r="C222" s="15"/>
      <c r="D222" s="15"/>
      <c r="E222" s="15"/>
      <c r="F222" s="15"/>
      <c r="G222" s="15"/>
      <c r="H222" s="15"/>
      <c r="I222" s="15"/>
      <c r="J222" s="15"/>
      <c r="K222" s="15"/>
      <c r="L222" s="15"/>
      <c r="M222" s="15"/>
      <c r="N222" s="15"/>
      <c r="O222" s="15"/>
      <c r="P222" s="15"/>
    </row>
    <row r="223" spans="1:16">
      <c r="A223" s="15"/>
      <c r="B223" s="15"/>
      <c r="C223" s="15"/>
      <c r="D223" s="15"/>
      <c r="E223" s="15"/>
      <c r="F223" s="15"/>
      <c r="G223" s="15"/>
      <c r="H223" s="15"/>
      <c r="I223" s="15"/>
      <c r="J223" s="15"/>
      <c r="K223" s="15"/>
      <c r="L223" s="15"/>
      <c r="M223" s="15"/>
      <c r="N223" s="15"/>
      <c r="O223" s="15"/>
      <c r="P223" s="15"/>
    </row>
    <row r="224" spans="1:16">
      <c r="A224" s="15"/>
      <c r="B224" s="15"/>
      <c r="C224" s="15"/>
      <c r="D224" s="15"/>
      <c r="E224" s="15"/>
      <c r="F224" s="15"/>
      <c r="G224" s="15"/>
      <c r="H224" s="15"/>
      <c r="I224" s="15"/>
      <c r="J224" s="15"/>
      <c r="K224" s="15"/>
      <c r="L224" s="15"/>
      <c r="M224" s="15"/>
      <c r="N224" s="15"/>
      <c r="O224" s="15"/>
      <c r="P224" s="15"/>
    </row>
    <row r="225" spans="1:16">
      <c r="A225" s="15"/>
      <c r="B225" s="15"/>
      <c r="C225" s="15"/>
      <c r="D225" s="15"/>
      <c r="E225" s="15"/>
      <c r="F225" s="15"/>
      <c r="G225" s="15"/>
      <c r="H225" s="15"/>
      <c r="I225" s="15"/>
      <c r="J225" s="15"/>
      <c r="K225" s="15"/>
      <c r="L225" s="15"/>
      <c r="M225" s="15"/>
      <c r="N225" s="15"/>
      <c r="O225" s="15"/>
      <c r="P225" s="15"/>
    </row>
    <row r="226" spans="1:16">
      <c r="A226" s="15"/>
      <c r="B226" s="15"/>
      <c r="C226" s="15"/>
      <c r="D226" s="15"/>
      <c r="E226" s="15"/>
      <c r="F226" s="15"/>
      <c r="G226" s="15"/>
      <c r="H226" s="15"/>
      <c r="I226" s="15"/>
      <c r="J226" s="15"/>
      <c r="K226" s="15"/>
      <c r="L226" s="15"/>
      <c r="M226" s="15"/>
      <c r="N226" s="15"/>
      <c r="O226" s="15"/>
      <c r="P226" s="15"/>
    </row>
    <row r="227" spans="1:16">
      <c r="A227" s="15"/>
      <c r="B227" s="15"/>
      <c r="C227" s="15"/>
      <c r="D227" s="15"/>
      <c r="E227" s="15"/>
      <c r="F227" s="15"/>
      <c r="G227" s="15"/>
      <c r="H227" s="15"/>
      <c r="I227" s="15"/>
      <c r="J227" s="15"/>
      <c r="K227" s="15"/>
      <c r="L227" s="15"/>
      <c r="M227" s="15"/>
      <c r="N227" s="15"/>
      <c r="O227" s="15"/>
      <c r="P227" s="15"/>
    </row>
    <row r="228" spans="1:16">
      <c r="A228" s="15"/>
      <c r="B228" s="15"/>
      <c r="C228" s="15"/>
      <c r="D228" s="15"/>
      <c r="E228" s="15"/>
      <c r="F228" s="15"/>
      <c r="G228" s="15"/>
      <c r="H228" s="15"/>
      <c r="I228" s="15"/>
      <c r="J228" s="15"/>
      <c r="K228" s="15"/>
      <c r="L228" s="15"/>
      <c r="M228" s="15"/>
      <c r="N228" s="15"/>
      <c r="O228" s="15"/>
      <c r="P228" s="15"/>
    </row>
    <row r="229" spans="1:16">
      <c r="A229" s="15"/>
      <c r="B229" s="15"/>
      <c r="C229" s="15"/>
      <c r="D229" s="15"/>
      <c r="E229" s="15"/>
      <c r="F229" s="15"/>
      <c r="G229" s="15"/>
      <c r="H229" s="15"/>
      <c r="I229" s="15"/>
      <c r="J229" s="15"/>
      <c r="K229" s="15"/>
      <c r="L229" s="15"/>
      <c r="M229" s="15"/>
      <c r="N229" s="15"/>
      <c r="O229" s="15"/>
      <c r="P229" s="15"/>
    </row>
    <row r="230" spans="1:16">
      <c r="A230" s="15"/>
      <c r="B230" s="15"/>
      <c r="C230" s="15"/>
      <c r="D230" s="15"/>
      <c r="E230" s="15"/>
      <c r="F230" s="15"/>
      <c r="G230" s="15"/>
      <c r="H230" s="15"/>
      <c r="I230" s="15"/>
      <c r="J230" s="15"/>
      <c r="K230" s="15"/>
      <c r="L230" s="15"/>
      <c r="M230" s="15"/>
      <c r="N230" s="15"/>
      <c r="O230" s="15"/>
      <c r="P230" s="15"/>
    </row>
    <row r="231" spans="1:16">
      <c r="A231" s="15"/>
      <c r="B231" s="15"/>
      <c r="C231" s="15"/>
      <c r="D231" s="15"/>
      <c r="E231" s="15"/>
      <c r="F231" s="15"/>
      <c r="G231" s="15"/>
      <c r="H231" s="15"/>
      <c r="I231" s="15"/>
      <c r="J231" s="15"/>
      <c r="K231" s="15"/>
      <c r="L231" s="15"/>
      <c r="M231" s="15"/>
      <c r="N231" s="15"/>
      <c r="O231" s="15"/>
      <c r="P231" s="15"/>
    </row>
    <row r="232" spans="1:16">
      <c r="A232" s="15"/>
      <c r="B232" s="15"/>
      <c r="C232" s="15"/>
      <c r="D232" s="15"/>
      <c r="E232" s="15"/>
      <c r="F232" s="15"/>
      <c r="G232" s="15"/>
      <c r="H232" s="15"/>
      <c r="I232" s="15"/>
      <c r="J232" s="15"/>
      <c r="K232" s="15"/>
      <c r="L232" s="15"/>
      <c r="M232" s="15"/>
      <c r="N232" s="15"/>
      <c r="O232" s="15"/>
      <c r="P232" s="15"/>
    </row>
    <row r="233" spans="1:16">
      <c r="A233" s="15"/>
      <c r="B233" s="15"/>
      <c r="C233" s="15"/>
      <c r="D233" s="15"/>
      <c r="E233" s="15"/>
      <c r="F233" s="15"/>
      <c r="G233" s="15"/>
      <c r="H233" s="15"/>
      <c r="I233" s="15"/>
      <c r="J233" s="15"/>
      <c r="K233" s="15"/>
      <c r="L233" s="15"/>
      <c r="M233" s="15"/>
      <c r="N233" s="15"/>
      <c r="O233" s="15"/>
      <c r="P233" s="15"/>
    </row>
    <row r="234" spans="1:16">
      <c r="A234" s="15"/>
      <c r="B234" s="15"/>
      <c r="C234" s="15"/>
      <c r="D234" s="15"/>
      <c r="E234" s="15"/>
      <c r="F234" s="15"/>
      <c r="G234" s="15"/>
      <c r="H234" s="15"/>
      <c r="I234" s="15"/>
      <c r="J234" s="15"/>
      <c r="K234" s="15"/>
      <c r="L234" s="15"/>
      <c r="M234" s="15"/>
      <c r="N234" s="15"/>
      <c r="O234" s="15"/>
      <c r="P234" s="15"/>
    </row>
    <row r="235" spans="1:16">
      <c r="A235" s="15"/>
      <c r="B235" s="15"/>
      <c r="C235" s="15"/>
      <c r="D235" s="15"/>
      <c r="E235" s="15"/>
      <c r="F235" s="15"/>
      <c r="G235" s="15"/>
      <c r="H235" s="15"/>
      <c r="I235" s="15"/>
      <c r="J235" s="15"/>
      <c r="K235" s="15"/>
      <c r="L235" s="15"/>
      <c r="M235" s="15"/>
      <c r="N235" s="15"/>
      <c r="O235" s="15"/>
      <c r="P235" s="15"/>
    </row>
    <row r="236" spans="1:16">
      <c r="A236" s="15"/>
      <c r="B236" s="15"/>
      <c r="C236" s="15"/>
      <c r="D236" s="15"/>
      <c r="E236" s="15"/>
      <c r="F236" s="15"/>
      <c r="G236" s="15"/>
      <c r="H236" s="15"/>
      <c r="I236" s="15"/>
      <c r="J236" s="15"/>
      <c r="K236" s="15"/>
      <c r="L236" s="15"/>
      <c r="M236" s="15"/>
      <c r="N236" s="15"/>
      <c r="O236" s="15"/>
      <c r="P236" s="15"/>
    </row>
    <row r="237" spans="1:16">
      <c r="A237" s="15"/>
      <c r="B237" s="15"/>
      <c r="C237" s="15"/>
      <c r="D237" s="15"/>
      <c r="E237" s="15"/>
      <c r="F237" s="15"/>
      <c r="G237" s="15"/>
      <c r="H237" s="15"/>
      <c r="I237" s="15"/>
      <c r="J237" s="15"/>
      <c r="K237" s="15"/>
      <c r="L237" s="15"/>
      <c r="M237" s="15"/>
      <c r="N237" s="15"/>
      <c r="O237" s="15"/>
      <c r="P237" s="15"/>
    </row>
    <row r="238" spans="1:16">
      <c r="A238" s="15"/>
      <c r="B238" s="15"/>
      <c r="C238" s="15"/>
      <c r="D238" s="15"/>
      <c r="E238" s="15"/>
      <c r="F238" s="15"/>
      <c r="G238" s="15"/>
      <c r="H238" s="15"/>
      <c r="I238" s="15"/>
      <c r="J238" s="15"/>
      <c r="K238" s="15"/>
      <c r="L238" s="15"/>
      <c r="M238" s="15"/>
      <c r="N238" s="15"/>
      <c r="O238" s="15"/>
      <c r="P238" s="15"/>
    </row>
    <row r="239" spans="1:16">
      <c r="A239" s="15"/>
      <c r="B239" s="15"/>
      <c r="C239" s="15"/>
      <c r="D239" s="15"/>
      <c r="E239" s="15"/>
      <c r="F239" s="15"/>
      <c r="G239" s="15"/>
      <c r="H239" s="15"/>
      <c r="I239" s="15"/>
      <c r="J239" s="15"/>
      <c r="K239" s="15"/>
      <c r="L239" s="15"/>
      <c r="M239" s="15"/>
      <c r="N239" s="15"/>
      <c r="O239" s="15"/>
      <c r="P239" s="15"/>
    </row>
    <row r="240" spans="1:16">
      <c r="A240" s="15"/>
      <c r="B240" s="15"/>
      <c r="C240" s="15"/>
      <c r="D240" s="15"/>
      <c r="E240" s="15"/>
      <c r="F240" s="15"/>
      <c r="G240" s="15"/>
      <c r="H240" s="15"/>
      <c r="I240" s="15"/>
      <c r="J240" s="15"/>
      <c r="K240" s="15"/>
      <c r="L240" s="15"/>
      <c r="M240" s="15"/>
      <c r="N240" s="15"/>
      <c r="O240" s="15"/>
      <c r="P240" s="15"/>
    </row>
    <row r="241" spans="1:16">
      <c r="A241" s="15"/>
      <c r="B241" s="15"/>
      <c r="C241" s="15"/>
      <c r="D241" s="15"/>
      <c r="E241" s="15"/>
      <c r="F241" s="15"/>
      <c r="G241" s="15"/>
      <c r="H241" s="15"/>
      <c r="I241" s="15"/>
      <c r="J241" s="15"/>
      <c r="K241" s="15"/>
      <c r="L241" s="15"/>
      <c r="M241" s="15"/>
      <c r="N241" s="15"/>
      <c r="O241" s="15"/>
      <c r="P241" s="15"/>
    </row>
    <row r="242" spans="1:16">
      <c r="A242" s="15"/>
      <c r="B242" s="15"/>
      <c r="C242" s="15"/>
      <c r="D242" s="15"/>
      <c r="E242" s="15"/>
      <c r="F242" s="15"/>
      <c r="G242" s="15"/>
      <c r="H242" s="15"/>
      <c r="I242" s="15"/>
      <c r="J242" s="15"/>
      <c r="K242" s="15"/>
      <c r="L242" s="15"/>
      <c r="M242" s="15"/>
      <c r="N242" s="15"/>
      <c r="O242" s="15"/>
      <c r="P242" s="15"/>
    </row>
  </sheetData>
  <mergeCells count="1">
    <mergeCell ref="J54:R54"/>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116"/>
  <sheetViews>
    <sheetView zoomScale="70" zoomScaleNormal="70" workbookViewId="0">
      <selection activeCell="F138" sqref="F138"/>
    </sheetView>
  </sheetViews>
  <sheetFormatPr baseColWidth="10" defaultRowHeight="12.75"/>
  <cols>
    <col min="1" max="1" width="11.42578125" style="1"/>
    <col min="2" max="2" width="12.5703125" style="1" customWidth="1"/>
    <col min="3" max="3" width="16.42578125" style="1" customWidth="1"/>
    <col min="4" max="4" width="14.28515625" style="1" customWidth="1"/>
    <col min="5" max="16384" width="11.42578125" style="1"/>
  </cols>
  <sheetData>
    <row r="1" spans="1:4" ht="12.75" customHeight="1">
      <c r="A1" s="19" t="s">
        <v>101</v>
      </c>
    </row>
    <row r="2" spans="1:4">
      <c r="A2" s="1" t="s">
        <v>56</v>
      </c>
    </row>
    <row r="4" spans="1:4" ht="38.25">
      <c r="C4" s="34" t="s">
        <v>92</v>
      </c>
      <c r="D4" s="34" t="s">
        <v>93</v>
      </c>
    </row>
    <row r="5" spans="1:4">
      <c r="B5" s="1" t="s">
        <v>16</v>
      </c>
      <c r="C5" s="26">
        <v>64.39723773398083</v>
      </c>
      <c r="D5" s="26">
        <v>35.602762266019177</v>
      </c>
    </row>
    <row r="6" spans="1:4">
      <c r="B6" s="1" t="s">
        <v>5</v>
      </c>
      <c r="C6" s="26">
        <v>63.443017611167029</v>
      </c>
      <c r="D6" s="26">
        <v>36.556982388832971</v>
      </c>
    </row>
    <row r="7" spans="1:4">
      <c r="B7" s="1" t="s">
        <v>7</v>
      </c>
      <c r="C7" s="26">
        <v>61.832034463048416</v>
      </c>
      <c r="D7" s="26">
        <v>38.167965536951584</v>
      </c>
    </row>
    <row r="8" spans="1:4">
      <c r="B8" s="1" t="s">
        <v>19</v>
      </c>
      <c r="C8" s="26">
        <v>61.275486856154984</v>
      </c>
      <c r="D8" s="26">
        <v>38.724513143845016</v>
      </c>
    </row>
    <row r="9" spans="1:4">
      <c r="B9" s="1" t="s">
        <v>11</v>
      </c>
      <c r="C9" s="26">
        <v>60.725304739264573</v>
      </c>
      <c r="D9" s="26">
        <v>39.27469526073542</v>
      </c>
    </row>
    <row r="10" spans="1:4">
      <c r="B10" s="54" t="s">
        <v>8</v>
      </c>
      <c r="C10" s="56">
        <v>60.718825550864238</v>
      </c>
      <c r="D10" s="56">
        <v>39.281174449135754</v>
      </c>
    </row>
    <row r="11" spans="1:4">
      <c r="B11" s="1" t="s">
        <v>3</v>
      </c>
      <c r="C11" s="26">
        <v>60.121453068000605</v>
      </c>
      <c r="D11" s="26">
        <v>39.878546931999388</v>
      </c>
    </row>
    <row r="12" spans="1:4">
      <c r="B12" s="68" t="s">
        <v>94</v>
      </c>
      <c r="C12" s="70">
        <v>51.25654718255678</v>
      </c>
      <c r="D12" s="70">
        <v>48.743458417753345</v>
      </c>
    </row>
    <row r="13" spans="1:4">
      <c r="B13" s="1" t="s">
        <v>2</v>
      </c>
      <c r="C13" s="26">
        <v>51.239603613669239</v>
      </c>
      <c r="D13" s="26">
        <v>48.760396386330754</v>
      </c>
    </row>
    <row r="14" spans="1:4">
      <c r="B14" s="1" t="s">
        <v>0</v>
      </c>
      <c r="C14" s="26">
        <v>50.344448722633551</v>
      </c>
      <c r="D14" s="26">
        <v>49.655551277366442</v>
      </c>
    </row>
    <row r="15" spans="1:4">
      <c r="B15" s="1" t="s">
        <v>22</v>
      </c>
      <c r="C15" s="26">
        <v>47.491188253056301</v>
      </c>
      <c r="D15" s="26">
        <v>52.508811746943692</v>
      </c>
    </row>
    <row r="16" spans="1:4">
      <c r="B16" s="1" t="s">
        <v>23</v>
      </c>
      <c r="C16" s="26">
        <v>46.864263190097425</v>
      </c>
      <c r="D16" s="26">
        <v>53.135736809902582</v>
      </c>
    </row>
    <row r="17" spans="1:7">
      <c r="B17" s="1" t="s">
        <v>30</v>
      </c>
      <c r="C17" s="26">
        <v>44.313830163909422</v>
      </c>
      <c r="D17" s="26">
        <v>55.686169836090585</v>
      </c>
    </row>
    <row r="18" spans="1:7">
      <c r="B18" s="1" t="s">
        <v>9</v>
      </c>
      <c r="C18" s="26">
        <v>38.392991427282297</v>
      </c>
      <c r="D18" s="26">
        <v>61.607008572717703</v>
      </c>
    </row>
    <row r="19" spans="1:7">
      <c r="B19" s="1" t="s">
        <v>25</v>
      </c>
      <c r="C19" s="26">
        <v>32.666061574612861</v>
      </c>
      <c r="D19" s="26">
        <v>67.333938425387146</v>
      </c>
    </row>
    <row r="20" spans="1:7">
      <c r="B20" s="1" t="s">
        <v>12</v>
      </c>
      <c r="C20" s="26">
        <v>32.162818769385915</v>
      </c>
      <c r="D20" s="26">
        <v>67.837181230614078</v>
      </c>
    </row>
    <row r="21" spans="1:7">
      <c r="B21" s="1" t="s">
        <v>18</v>
      </c>
      <c r="C21" s="26">
        <v>31.903998018318642</v>
      </c>
      <c r="D21" s="26">
        <v>68.096001981681354</v>
      </c>
    </row>
    <row r="22" spans="1:7">
      <c r="B22" s="1" t="s">
        <v>1</v>
      </c>
      <c r="C22" s="26">
        <v>31.292079700766571</v>
      </c>
      <c r="D22" s="26">
        <v>68.707920299233422</v>
      </c>
    </row>
    <row r="23" spans="1:7">
      <c r="B23" s="1" t="s">
        <v>14</v>
      </c>
      <c r="C23" s="38">
        <v>29.187543532478038</v>
      </c>
      <c r="D23" s="38">
        <v>70.812456467521969</v>
      </c>
      <c r="G23" s="1" t="s">
        <v>59</v>
      </c>
    </row>
    <row r="25" spans="1:7">
      <c r="A25" s="19" t="s">
        <v>122</v>
      </c>
    </row>
    <row r="26" spans="1:7">
      <c r="A26" s="1" t="s">
        <v>96</v>
      </c>
    </row>
    <row r="28" spans="1:7" ht="63.75">
      <c r="C28" s="37" t="s">
        <v>120</v>
      </c>
      <c r="D28" s="37"/>
    </row>
    <row r="29" spans="1:7">
      <c r="B29" s="1" t="s">
        <v>5</v>
      </c>
      <c r="C29" s="7">
        <v>2.8311200904912002</v>
      </c>
      <c r="D29" s="7"/>
    </row>
    <row r="30" spans="1:7">
      <c r="B30" s="1" t="s">
        <v>16</v>
      </c>
      <c r="C30" s="7">
        <v>5.5554418566574997</v>
      </c>
      <c r="D30" s="7"/>
    </row>
    <row r="31" spans="1:7">
      <c r="B31" s="1" t="s">
        <v>30</v>
      </c>
      <c r="C31" s="7">
        <v>5.9896327868390999</v>
      </c>
      <c r="D31" s="7"/>
    </row>
    <row r="32" spans="1:7">
      <c r="B32" s="1" t="s">
        <v>3</v>
      </c>
      <c r="C32" s="7">
        <v>6.4804475060513003</v>
      </c>
      <c r="D32" s="7"/>
    </row>
    <row r="33" spans="2:6">
      <c r="B33" s="1" t="s">
        <v>25</v>
      </c>
      <c r="C33" s="7">
        <v>13.309296004776</v>
      </c>
      <c r="D33" s="7"/>
    </row>
    <row r="34" spans="2:6">
      <c r="B34" s="1" t="s">
        <v>12</v>
      </c>
      <c r="C34" s="7">
        <v>14.114175036747</v>
      </c>
      <c r="D34" s="7"/>
    </row>
    <row r="35" spans="2:6">
      <c r="B35" s="1" t="s">
        <v>19</v>
      </c>
      <c r="C35" s="7">
        <v>14.262124218298716</v>
      </c>
      <c r="D35" s="7"/>
    </row>
    <row r="36" spans="2:6">
      <c r="B36" s="1" t="s">
        <v>23</v>
      </c>
      <c r="C36" s="7">
        <v>14.403928425282</v>
      </c>
      <c r="D36" s="7"/>
    </row>
    <row r="37" spans="2:6">
      <c r="B37" s="1" t="s">
        <v>9</v>
      </c>
      <c r="C37" s="7">
        <v>22.043840691570999</v>
      </c>
      <c r="D37" s="7"/>
    </row>
    <row r="38" spans="2:6">
      <c r="B38" s="54" t="s">
        <v>8</v>
      </c>
      <c r="C38" s="67">
        <v>24.578214387288</v>
      </c>
      <c r="D38" s="7"/>
    </row>
    <row r="39" spans="2:6">
      <c r="B39" s="1" t="s">
        <v>14</v>
      </c>
      <c r="C39" s="7">
        <v>28</v>
      </c>
      <c r="D39" s="7"/>
    </row>
    <row r="40" spans="2:6">
      <c r="B40" s="68" t="s">
        <v>95</v>
      </c>
      <c r="C40" s="80">
        <v>40.278354486045622</v>
      </c>
      <c r="D40" s="7"/>
    </row>
    <row r="41" spans="2:6">
      <c r="B41" s="1" t="s">
        <v>1</v>
      </c>
      <c r="C41" s="7">
        <v>45.465268242896997</v>
      </c>
      <c r="D41" s="7"/>
    </row>
    <row r="42" spans="2:6">
      <c r="B42" s="1" t="s">
        <v>2</v>
      </c>
      <c r="C42" s="7">
        <v>89.073466500451005</v>
      </c>
      <c r="D42" s="7"/>
    </row>
    <row r="43" spans="2:6">
      <c r="B43" s="1" t="s">
        <v>7</v>
      </c>
      <c r="C43" s="7">
        <v>100</v>
      </c>
      <c r="D43" s="7"/>
    </row>
    <row r="44" spans="2:6">
      <c r="B44" s="1" t="s">
        <v>0</v>
      </c>
      <c r="C44" s="7">
        <v>100</v>
      </c>
      <c r="D44" s="7"/>
    </row>
    <row r="45" spans="2:6">
      <c r="B45" s="1" t="s">
        <v>11</v>
      </c>
      <c r="C45" s="7">
        <v>100</v>
      </c>
      <c r="D45" s="7"/>
    </row>
    <row r="46" spans="2:6">
      <c r="B46" s="1" t="s">
        <v>18</v>
      </c>
      <c r="C46" s="7">
        <v>100</v>
      </c>
      <c r="D46" s="7"/>
    </row>
    <row r="47" spans="2:6">
      <c r="D47" s="7"/>
      <c r="F47" s="1" t="s">
        <v>121</v>
      </c>
    </row>
    <row r="48" spans="2:6">
      <c r="D48" s="7"/>
    </row>
    <row r="49" spans="1:7">
      <c r="D49" s="7"/>
      <c r="G49" s="1" t="s">
        <v>59</v>
      </c>
    </row>
    <row r="50" spans="1:7">
      <c r="D50" s="7"/>
    </row>
    <row r="51" spans="1:7">
      <c r="A51" s="19" t="s">
        <v>114</v>
      </c>
    </row>
    <row r="52" spans="1:7">
      <c r="A52" s="1" t="s">
        <v>62</v>
      </c>
    </row>
    <row r="54" spans="1:7" ht="25.5">
      <c r="C54" s="34" t="s">
        <v>115</v>
      </c>
      <c r="D54" s="34" t="s">
        <v>116</v>
      </c>
      <c r="E54" s="34" t="s">
        <v>117</v>
      </c>
    </row>
    <row r="55" spans="1:7">
      <c r="B55" s="1" t="s">
        <v>28</v>
      </c>
      <c r="C55" s="7">
        <v>379.06041473098486</v>
      </c>
      <c r="D55" s="7">
        <v>459.20400232340563</v>
      </c>
      <c r="E55" s="7">
        <v>419.84400596424894</v>
      </c>
    </row>
    <row r="56" spans="1:7">
      <c r="B56" s="1" t="s">
        <v>17</v>
      </c>
      <c r="C56" s="7">
        <v>330.81003450147591</v>
      </c>
      <c r="D56" s="7">
        <v>439.889174753085</v>
      </c>
      <c r="E56" s="7">
        <v>424.3582472168186</v>
      </c>
    </row>
    <row r="57" spans="1:7">
      <c r="B57" s="1" t="s">
        <v>13</v>
      </c>
      <c r="C57" s="7">
        <v>339.4553632039142</v>
      </c>
      <c r="D57" s="7">
        <v>447.49625391981863</v>
      </c>
      <c r="E57" s="7">
        <v>427.70314585064472</v>
      </c>
    </row>
    <row r="58" spans="1:7">
      <c r="B58" s="1" t="s">
        <v>15</v>
      </c>
      <c r="C58" s="7">
        <v>362.36601264652836</v>
      </c>
      <c r="D58" s="7">
        <v>477.93050168214563</v>
      </c>
      <c r="E58" s="7">
        <v>457.41439470369306</v>
      </c>
    </row>
    <row r="59" spans="1:7">
      <c r="B59" s="1" t="s">
        <v>25</v>
      </c>
      <c r="C59" s="7">
        <v>378.42574079556744</v>
      </c>
      <c r="D59" s="7">
        <v>462.15595965755659</v>
      </c>
      <c r="E59" s="7">
        <v>457.98396704074833</v>
      </c>
    </row>
    <row r="60" spans="1:7">
      <c r="B60" s="1" t="s">
        <v>9</v>
      </c>
      <c r="C60" s="7">
        <v>475.86326049222436</v>
      </c>
      <c r="D60" s="7">
        <v>468.99331855572831</v>
      </c>
      <c r="E60" s="7">
        <v>469.98538936317885</v>
      </c>
    </row>
    <row r="61" spans="1:7">
      <c r="B61" s="1" t="s">
        <v>10</v>
      </c>
      <c r="C61" s="7">
        <v>373.47580792818309</v>
      </c>
      <c r="D61" s="7">
        <v>478.01291089587232</v>
      </c>
      <c r="E61" s="7">
        <v>475.87347960821211</v>
      </c>
    </row>
    <row r="62" spans="1:7">
      <c r="B62" s="1" t="s">
        <v>0</v>
      </c>
      <c r="C62" s="7">
        <v>390.46822136743214</v>
      </c>
      <c r="D62" s="7">
        <v>507.2087743975539</v>
      </c>
      <c r="E62" s="7">
        <v>475.98667224503328</v>
      </c>
    </row>
    <row r="63" spans="1:7">
      <c r="B63" s="1" t="s">
        <v>22</v>
      </c>
      <c r="C63" s="7">
        <v>433.47036962313564</v>
      </c>
      <c r="D63" s="7">
        <v>521.05129768435415</v>
      </c>
      <c r="E63" s="7">
        <v>476.28467969266717</v>
      </c>
    </row>
    <row r="64" spans="1:7">
      <c r="B64" s="1" t="s">
        <v>26</v>
      </c>
      <c r="C64" s="7">
        <v>448.12156424151635</v>
      </c>
      <c r="D64" s="7">
        <v>544.19933175875587</v>
      </c>
      <c r="E64" s="7">
        <v>478.98915239507591</v>
      </c>
    </row>
    <row r="65" spans="1:30">
      <c r="B65" s="1" t="s">
        <v>18</v>
      </c>
      <c r="C65" s="7">
        <v>388.03539461111268</v>
      </c>
      <c r="D65" s="7">
        <v>517.97994660032623</v>
      </c>
      <c r="E65" s="7">
        <v>484.78372537056595</v>
      </c>
    </row>
    <row r="66" spans="1:30">
      <c r="B66" s="1" t="s">
        <v>24</v>
      </c>
      <c r="C66" s="7">
        <v>479.88643256595418</v>
      </c>
      <c r="D66" s="7">
        <v>495.50836735166916</v>
      </c>
      <c r="E66" s="7">
        <v>490.21881502637234</v>
      </c>
    </row>
    <row r="67" spans="1:30">
      <c r="B67" s="1" t="s">
        <v>19</v>
      </c>
      <c r="C67" s="7">
        <v>450.1376340143259</v>
      </c>
      <c r="D67" s="7">
        <v>515.93864454655045</v>
      </c>
      <c r="E67" s="7">
        <v>491.80078513683378</v>
      </c>
    </row>
    <row r="68" spans="1:30">
      <c r="B68" s="54" t="s">
        <v>8</v>
      </c>
      <c r="C68" s="67">
        <v>422.70861871401024</v>
      </c>
      <c r="D68" s="67">
        <v>532.53802536619105</v>
      </c>
      <c r="E68" s="67">
        <v>492.60648133455328</v>
      </c>
    </row>
    <row r="69" spans="1:30">
      <c r="B69" s="1" t="s">
        <v>30</v>
      </c>
      <c r="C69" s="7">
        <v>440.74492288427064</v>
      </c>
      <c r="D69" s="7">
        <v>538.66984795627434</v>
      </c>
      <c r="E69" s="7">
        <v>492.86443860384173</v>
      </c>
    </row>
    <row r="70" spans="1:30">
      <c r="B70" s="1" t="s">
        <v>14</v>
      </c>
      <c r="C70" s="7">
        <v>461.80325087683332</v>
      </c>
      <c r="D70" s="7">
        <v>561.7389567835761</v>
      </c>
      <c r="E70" s="7">
        <v>495.34561512603591</v>
      </c>
    </row>
    <row r="71" spans="1:30">
      <c r="B71" s="1" t="s">
        <v>2</v>
      </c>
      <c r="C71" s="7">
        <v>432.06433970205075</v>
      </c>
      <c r="D71" s="7">
        <v>500.20401707803876</v>
      </c>
      <c r="E71" s="7">
        <v>498.27925642959156</v>
      </c>
    </row>
    <row r="72" spans="1:30">
      <c r="I72" s="1" t="s">
        <v>59</v>
      </c>
    </row>
    <row r="74" spans="1:30">
      <c r="A74" s="19" t="s">
        <v>123</v>
      </c>
    </row>
    <row r="75" spans="1:30">
      <c r="A75" s="1" t="s">
        <v>109</v>
      </c>
    </row>
    <row r="77" spans="1:30" ht="51">
      <c r="C77" s="34" t="s">
        <v>110</v>
      </c>
      <c r="D77" s="34" t="s">
        <v>111</v>
      </c>
      <c r="E77" s="34" t="s">
        <v>112</v>
      </c>
      <c r="F77" s="34" t="s">
        <v>113</v>
      </c>
    </row>
    <row r="78" spans="1:30">
      <c r="B78" s="68" t="s">
        <v>103</v>
      </c>
      <c r="C78" s="80">
        <v>8.2403292195035664</v>
      </c>
      <c r="D78" s="80">
        <v>3.5695423599466007</v>
      </c>
      <c r="E78" s="80">
        <v>27.427139059267404</v>
      </c>
      <c r="F78" s="80">
        <v>1.792109981916004</v>
      </c>
      <c r="G78" s="80"/>
      <c r="H78" s="80"/>
      <c r="I78" s="80"/>
      <c r="J78" s="80"/>
      <c r="K78" s="80"/>
      <c r="L78" s="80"/>
      <c r="M78" s="80"/>
      <c r="N78" s="80"/>
      <c r="O78" s="80"/>
      <c r="P78" s="80"/>
      <c r="Q78" s="80"/>
      <c r="R78" s="80"/>
      <c r="S78" s="80"/>
      <c r="T78" s="80"/>
      <c r="U78" s="80"/>
      <c r="V78" s="80"/>
      <c r="W78" s="80"/>
      <c r="X78" s="80"/>
      <c r="Y78" s="80"/>
      <c r="Z78" s="80"/>
      <c r="AA78" s="7"/>
      <c r="AB78" s="7"/>
      <c r="AC78" s="7"/>
      <c r="AD78" s="7"/>
    </row>
    <row r="79" spans="1:30">
      <c r="B79" s="68" t="s">
        <v>102</v>
      </c>
      <c r="C79" s="80">
        <v>10.843270764037156</v>
      </c>
      <c r="D79" s="80">
        <v>0.45818728198349579</v>
      </c>
      <c r="E79" s="80">
        <v>4.8364825843442567</v>
      </c>
      <c r="F79" s="80">
        <v>10.396791628505603</v>
      </c>
      <c r="G79" s="80"/>
      <c r="H79" s="80"/>
      <c r="I79" s="80"/>
      <c r="J79" s="80"/>
      <c r="K79" s="80"/>
      <c r="L79" s="80"/>
      <c r="M79" s="80"/>
      <c r="N79" s="80"/>
      <c r="O79" s="80"/>
      <c r="P79" s="80"/>
      <c r="Q79" s="80"/>
      <c r="R79" s="80"/>
      <c r="S79" s="80"/>
      <c r="T79" s="80"/>
      <c r="U79" s="80"/>
      <c r="V79" s="80"/>
      <c r="W79" s="80"/>
      <c r="X79" s="80"/>
      <c r="Y79" s="80"/>
      <c r="Z79" s="80"/>
      <c r="AA79" s="7"/>
      <c r="AB79" s="7"/>
      <c r="AC79" s="7"/>
      <c r="AD79" s="7"/>
    </row>
    <row r="80" spans="1:30">
      <c r="B80" s="1" t="s">
        <v>104</v>
      </c>
      <c r="C80" s="7">
        <v>14.331421076424483</v>
      </c>
      <c r="D80" s="7">
        <v>2.8620182481519447</v>
      </c>
      <c r="E80" s="7">
        <v>31.722877681351356</v>
      </c>
      <c r="F80" s="7">
        <v>1.7815188116416334</v>
      </c>
      <c r="G80" s="7"/>
      <c r="H80" s="7"/>
      <c r="I80" s="7"/>
      <c r="J80" s="7"/>
      <c r="K80" s="7"/>
      <c r="L80" s="7"/>
      <c r="M80" s="7"/>
      <c r="N80" s="7"/>
      <c r="O80" s="7"/>
      <c r="P80" s="7"/>
      <c r="Q80" s="7"/>
      <c r="R80" s="7"/>
      <c r="S80" s="7"/>
      <c r="T80" s="7"/>
      <c r="U80" s="7"/>
      <c r="V80" s="7"/>
      <c r="W80" s="7"/>
      <c r="X80" s="7"/>
      <c r="Y80" s="7"/>
      <c r="Z80" s="7"/>
      <c r="AA80" s="7"/>
      <c r="AB80" s="7"/>
      <c r="AC80" s="7"/>
      <c r="AD80" s="7"/>
    </row>
    <row r="81" spans="1:30">
      <c r="B81" s="1" t="s">
        <v>35</v>
      </c>
      <c r="C81" s="7">
        <v>17.153326499296433</v>
      </c>
      <c r="D81" s="7">
        <v>0.32790642887614047</v>
      </c>
      <c r="E81" s="7">
        <v>3.7578713460718083</v>
      </c>
      <c r="F81" s="7">
        <v>8.9852728627186309</v>
      </c>
      <c r="G81" s="7"/>
      <c r="H81" s="7"/>
      <c r="I81" s="7"/>
      <c r="J81" s="7"/>
      <c r="K81" s="7"/>
      <c r="L81" s="7"/>
      <c r="M81" s="7"/>
      <c r="N81" s="7"/>
      <c r="O81" s="7"/>
      <c r="P81" s="7"/>
      <c r="Q81" s="7"/>
      <c r="R81" s="7"/>
      <c r="S81" s="7"/>
      <c r="T81" s="7"/>
      <c r="U81" s="7"/>
      <c r="V81" s="7"/>
      <c r="W81" s="7"/>
      <c r="X81" s="7"/>
      <c r="Y81" s="7"/>
      <c r="Z81" s="7"/>
      <c r="AA81" s="7"/>
      <c r="AB81" s="7"/>
      <c r="AC81" s="7"/>
      <c r="AD81" s="7"/>
    </row>
    <row r="82" spans="1:30">
      <c r="B82" s="54" t="s">
        <v>105</v>
      </c>
      <c r="C82" s="67">
        <v>8.779945375201148</v>
      </c>
      <c r="D82" s="67">
        <v>0</v>
      </c>
      <c r="E82" s="67">
        <v>31.577064303399439</v>
      </c>
      <c r="F82" s="67">
        <v>1.6657876083005507</v>
      </c>
      <c r="G82" s="67"/>
      <c r="H82" s="67"/>
      <c r="I82" s="67"/>
      <c r="J82" s="67"/>
      <c r="K82" s="67"/>
      <c r="L82" s="67"/>
      <c r="M82" s="67"/>
      <c r="N82" s="67"/>
      <c r="O82" s="67"/>
      <c r="P82" s="67"/>
      <c r="Q82" s="67"/>
      <c r="R82" s="67"/>
      <c r="S82" s="67"/>
      <c r="T82" s="67"/>
      <c r="U82" s="67"/>
      <c r="V82" s="67"/>
      <c r="W82" s="67"/>
      <c r="X82" s="67"/>
      <c r="Y82" s="67"/>
      <c r="Z82" s="67"/>
      <c r="AA82" s="67"/>
      <c r="AB82" s="67"/>
      <c r="AC82" s="67"/>
      <c r="AD82" s="67"/>
    </row>
    <row r="83" spans="1:30">
      <c r="B83" s="54" t="s">
        <v>34</v>
      </c>
      <c r="C83" s="67">
        <v>13.048137684056346</v>
      </c>
      <c r="D83" s="67">
        <v>0</v>
      </c>
      <c r="E83" s="67">
        <v>4.4538024033567716</v>
      </c>
      <c r="F83" s="67">
        <v>15.176522758653126</v>
      </c>
      <c r="G83" s="67"/>
      <c r="H83" s="67"/>
      <c r="I83" s="67"/>
      <c r="J83" s="67"/>
      <c r="K83" s="67"/>
      <c r="L83" s="67"/>
      <c r="M83" s="67"/>
      <c r="N83" s="67"/>
      <c r="O83" s="67"/>
      <c r="P83" s="67"/>
      <c r="Q83" s="67"/>
      <c r="R83" s="67"/>
      <c r="S83" s="67"/>
      <c r="T83" s="67"/>
      <c r="U83" s="67"/>
      <c r="V83" s="67"/>
      <c r="W83" s="67"/>
      <c r="X83" s="67"/>
      <c r="Y83" s="67"/>
      <c r="Z83" s="67"/>
      <c r="AA83" s="67"/>
      <c r="AB83" s="67"/>
      <c r="AC83" s="67"/>
      <c r="AD83" s="67"/>
    </row>
    <row r="84" spans="1:30">
      <c r="B84" s="1" t="s">
        <v>106</v>
      </c>
      <c r="C84" s="7">
        <v>4.6133725682524114</v>
      </c>
      <c r="D84" s="7">
        <v>13.029916625796959</v>
      </c>
      <c r="E84" s="7">
        <v>33.832924636259605</v>
      </c>
      <c r="F84" s="7">
        <v>3.4003596534248816E-2</v>
      </c>
      <c r="G84" s="7"/>
      <c r="H84" s="7"/>
      <c r="I84" s="7"/>
      <c r="J84" s="7"/>
      <c r="K84" s="7"/>
      <c r="L84" s="7"/>
      <c r="M84" s="7"/>
      <c r="N84" s="7"/>
      <c r="O84" s="7"/>
      <c r="P84" s="7"/>
      <c r="Q84" s="7"/>
      <c r="R84" s="7"/>
      <c r="S84" s="7"/>
      <c r="T84" s="7"/>
      <c r="U84" s="7"/>
      <c r="V84" s="7"/>
      <c r="W84" s="7"/>
      <c r="X84" s="7"/>
      <c r="Y84" s="7"/>
      <c r="Z84" s="7"/>
      <c r="AA84" s="7"/>
      <c r="AB84" s="7"/>
      <c r="AC84" s="7"/>
      <c r="AD84" s="7"/>
    </row>
    <row r="85" spans="1:30">
      <c r="B85" s="1" t="s">
        <v>33</v>
      </c>
      <c r="C85" s="7">
        <v>6.9328102010789605</v>
      </c>
      <c r="D85" s="7">
        <v>1.3562203694621546</v>
      </c>
      <c r="E85" s="7">
        <v>5.0985777341834231</v>
      </c>
      <c r="F85" s="7">
        <v>9.1548144515285271E-2</v>
      </c>
      <c r="G85" s="7"/>
      <c r="H85" s="7"/>
      <c r="I85" s="7"/>
      <c r="J85" s="7"/>
      <c r="K85" s="7"/>
      <c r="L85" s="7"/>
      <c r="M85" s="7"/>
      <c r="N85" s="7"/>
      <c r="O85" s="7"/>
      <c r="P85" s="7"/>
      <c r="Q85" s="7"/>
      <c r="R85" s="7"/>
      <c r="S85" s="7"/>
      <c r="T85" s="7"/>
      <c r="U85" s="7"/>
      <c r="V85" s="7"/>
      <c r="W85" s="7"/>
      <c r="X85" s="7"/>
      <c r="Y85" s="7"/>
      <c r="Z85" s="7"/>
      <c r="AA85" s="7"/>
      <c r="AB85" s="7"/>
      <c r="AC85" s="7"/>
      <c r="AD85" s="7"/>
    </row>
    <row r="86" spans="1:30">
      <c r="B86" s="1" t="s">
        <v>107</v>
      </c>
      <c r="C86" s="7">
        <v>5.1209292457833877</v>
      </c>
      <c r="D86" s="7">
        <v>11.445847035111912</v>
      </c>
      <c r="E86" s="7">
        <v>13.482550121990029</v>
      </c>
      <c r="F86" s="7">
        <v>1.6176938580672535</v>
      </c>
      <c r="G86" s="7"/>
      <c r="H86" s="7"/>
      <c r="I86" s="7"/>
      <c r="J86" s="7"/>
      <c r="K86" s="7"/>
      <c r="L86" s="7"/>
      <c r="M86" s="7"/>
      <c r="N86" s="7"/>
      <c r="O86" s="7"/>
      <c r="P86" s="7"/>
      <c r="Q86" s="7"/>
      <c r="R86" s="7"/>
      <c r="S86" s="7"/>
      <c r="T86" s="7"/>
      <c r="U86" s="7"/>
      <c r="V86" s="7"/>
      <c r="W86" s="7"/>
      <c r="X86" s="7"/>
      <c r="Y86" s="7"/>
      <c r="Z86" s="7"/>
      <c r="AA86" s="7"/>
      <c r="AB86" s="7"/>
      <c r="AC86" s="7"/>
      <c r="AD86" s="7"/>
    </row>
    <row r="87" spans="1:30">
      <c r="B87" s="1" t="s">
        <v>32</v>
      </c>
      <c r="C87" s="7">
        <v>8.6056009334889154</v>
      </c>
      <c r="D87" s="7">
        <v>1.1668611435239207</v>
      </c>
      <c r="E87" s="7">
        <v>2.0313991725893707</v>
      </c>
      <c r="F87" s="7">
        <v>11.689827092394186</v>
      </c>
      <c r="G87" s="7"/>
      <c r="H87" s="7"/>
      <c r="I87" s="7"/>
      <c r="J87" s="7"/>
      <c r="K87" s="7"/>
      <c r="L87" s="7"/>
      <c r="M87" s="7"/>
      <c r="N87" s="7"/>
      <c r="O87" s="7"/>
      <c r="P87" s="7"/>
      <c r="Q87" s="7"/>
      <c r="R87" s="7"/>
      <c r="S87" s="7"/>
      <c r="T87" s="7"/>
      <c r="U87" s="7"/>
      <c r="V87" s="7"/>
      <c r="W87" s="7"/>
      <c r="X87" s="7"/>
      <c r="Y87" s="7"/>
      <c r="Z87" s="7"/>
      <c r="AA87" s="7"/>
      <c r="AB87" s="7"/>
      <c r="AC87" s="7"/>
      <c r="AD87" s="7"/>
    </row>
    <row r="88" spans="1:30">
      <c r="B88" s="1" t="s">
        <v>108</v>
      </c>
      <c r="C88" s="7">
        <v>6.7814592573267243</v>
      </c>
      <c r="D88" s="7">
        <v>3.7238020697451955</v>
      </c>
      <c r="E88" s="7">
        <v>19.312983737716323</v>
      </c>
      <c r="F88" s="7">
        <v>3.1585355248282458</v>
      </c>
      <c r="G88" s="7"/>
      <c r="H88" s="7"/>
      <c r="I88" s="7"/>
      <c r="J88" s="7"/>
      <c r="K88" s="7"/>
      <c r="L88" s="7"/>
      <c r="M88" s="7"/>
      <c r="N88" s="7"/>
      <c r="O88" s="7"/>
      <c r="P88" s="7"/>
      <c r="Q88" s="7"/>
      <c r="R88" s="7"/>
      <c r="S88" s="7"/>
      <c r="T88" s="7"/>
      <c r="U88" s="7"/>
      <c r="V88" s="7"/>
      <c r="W88" s="7"/>
      <c r="X88" s="7"/>
      <c r="Y88" s="7"/>
      <c r="Z88" s="7"/>
      <c r="AA88" s="7"/>
      <c r="AB88" s="7"/>
      <c r="AC88" s="7"/>
      <c r="AD88" s="7"/>
    </row>
    <row r="89" spans="1:30">
      <c r="B89" s="1" t="s">
        <v>31</v>
      </c>
      <c r="C89" s="7">
        <v>13.387251065310027</v>
      </c>
      <c r="D89" s="7">
        <v>0.4452561092268893</v>
      </c>
      <c r="E89" s="7">
        <v>4.4473432472388907</v>
      </c>
      <c r="F89" s="7">
        <v>18.206800591355769</v>
      </c>
      <c r="G89" s="7"/>
      <c r="H89" s="7"/>
      <c r="I89" s="7"/>
      <c r="J89" s="7"/>
      <c r="K89" s="7"/>
      <c r="L89" s="7"/>
      <c r="M89" s="7"/>
      <c r="N89" s="7"/>
      <c r="O89" s="7"/>
      <c r="P89" s="7"/>
      <c r="Q89" s="7"/>
      <c r="R89" s="7"/>
      <c r="S89" s="7"/>
      <c r="T89" s="7"/>
      <c r="U89" s="7"/>
      <c r="V89" s="7"/>
      <c r="W89" s="7"/>
      <c r="X89" s="7"/>
      <c r="Y89" s="7"/>
      <c r="Z89" s="7"/>
      <c r="AA89" s="7"/>
      <c r="AB89" s="7"/>
      <c r="AC89" s="7"/>
      <c r="AD89" s="7"/>
    </row>
    <row r="92" spans="1:30">
      <c r="H92" s="1" t="s">
        <v>59</v>
      </c>
    </row>
    <row r="95" spans="1:30">
      <c r="A95" s="19" t="s">
        <v>118</v>
      </c>
    </row>
    <row r="96" spans="1:30">
      <c r="A96" s="1" t="s">
        <v>119</v>
      </c>
    </row>
    <row r="98" spans="2:5" ht="63.75">
      <c r="C98" s="34" t="s">
        <v>124</v>
      </c>
      <c r="D98" s="34" t="s">
        <v>125</v>
      </c>
    </row>
    <row r="99" spans="2:5">
      <c r="B99" s="1" t="s">
        <v>15</v>
      </c>
      <c r="C99" s="1">
        <v>59.9</v>
      </c>
      <c r="D99" s="1">
        <v>50.4</v>
      </c>
      <c r="E99" s="7"/>
    </row>
    <row r="100" spans="2:5">
      <c r="B100" s="1" t="s">
        <v>22</v>
      </c>
      <c r="C100" s="1">
        <v>57.9</v>
      </c>
      <c r="D100" s="1">
        <v>53.9</v>
      </c>
      <c r="E100" s="7"/>
    </row>
    <row r="101" spans="2:5">
      <c r="B101" s="1" t="s">
        <v>19</v>
      </c>
      <c r="C101" s="1">
        <v>75.599999999999994</v>
      </c>
      <c r="D101" s="1">
        <v>65.400000000000006</v>
      </c>
      <c r="E101" s="7"/>
    </row>
    <row r="102" spans="2:5">
      <c r="B102" s="54" t="s">
        <v>8</v>
      </c>
      <c r="C102" s="54">
        <v>77.400000000000006</v>
      </c>
      <c r="D102" s="54">
        <v>68.400000000000006</v>
      </c>
      <c r="E102" s="7"/>
    </row>
    <row r="103" spans="2:5">
      <c r="B103" s="1" t="s">
        <v>3</v>
      </c>
      <c r="C103" s="1">
        <v>79.099999999999994</v>
      </c>
      <c r="D103" s="1">
        <v>70.599999999999994</v>
      </c>
      <c r="E103" s="7"/>
    </row>
    <row r="104" spans="2:5">
      <c r="B104" s="1" t="s">
        <v>12</v>
      </c>
      <c r="C104" s="1">
        <v>81.5</v>
      </c>
      <c r="D104" s="1">
        <v>72.400000000000006</v>
      </c>
      <c r="E104" s="7"/>
    </row>
    <row r="105" spans="2:5">
      <c r="B105" s="1" t="s">
        <v>23</v>
      </c>
      <c r="C105" s="1">
        <v>77.599999999999994</v>
      </c>
      <c r="D105" s="1">
        <v>75.8</v>
      </c>
      <c r="E105" s="7"/>
    </row>
    <row r="106" spans="2:5">
      <c r="B106" s="68" t="s">
        <v>94</v>
      </c>
      <c r="C106" s="68">
        <v>78.7</v>
      </c>
      <c r="D106" s="68">
        <v>76.400000000000006</v>
      </c>
      <c r="E106" s="7"/>
    </row>
    <row r="107" spans="2:5">
      <c r="B107" s="1" t="s">
        <v>2</v>
      </c>
      <c r="C107" s="1">
        <v>89.3</v>
      </c>
      <c r="D107" s="1">
        <v>91.6</v>
      </c>
      <c r="E107" s="7"/>
    </row>
    <row r="108" spans="2:5">
      <c r="B108" s="1" t="s">
        <v>18</v>
      </c>
      <c r="C108" s="1">
        <v>91.4</v>
      </c>
      <c r="D108" s="1">
        <v>91.8</v>
      </c>
      <c r="E108" s="7"/>
    </row>
    <row r="116" spans="8:8">
      <c r="H116" s="1" t="s">
        <v>59</v>
      </c>
    </row>
  </sheetData>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6</vt:i4>
      </vt:variant>
    </vt:vector>
  </HeadingPairs>
  <TitlesOfParts>
    <vt:vector size="6" baseType="lpstr">
      <vt:lpstr>Table of content</vt:lpstr>
      <vt:lpstr>1.1</vt:lpstr>
      <vt:lpstr>1.2</vt:lpstr>
      <vt:lpstr>1.3</vt:lpstr>
      <vt:lpstr>1.4</vt:lpstr>
      <vt:lpstr>1.5</vt:lpstr>
    </vt:vector>
  </TitlesOfParts>
  <Company>Ministere de l'Education Nationale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Education in Europe: Key figures</dc:title>
  <dc:creator>DEPP-MENJ;Direction de l'évaluation de la prospective et de la performance - Ministère de l'Éducation nationale et de la Jeunesse</dc:creator>
  <cp:keywords>(ISU) ; Objectif de développement durable (ODD) ; association internationale pour l’évaluation du rendement scolaire (IEA) ; environnement socio-économique ; sortie précoce ; élève ; santé scolaire ; pratique pédagogique ; démographie scolaire ; CSP ; dépense d'éducation ; enseignement scolaire  ; enseignement du premier degré ; enseignement du second degré ; système éducatif européen ; élève du 2nd degré ; élève du 1er degré ; enquête Icils ; évaluation internationale PISA ;</cp:keywords>
  <cp:lastModifiedBy>Administration centrale</cp:lastModifiedBy>
  <cp:lastPrinted>2019-11-26T08:28:48Z</cp:lastPrinted>
  <dcterms:created xsi:type="dcterms:W3CDTF">2019-06-24T14:39:30Z</dcterms:created>
  <dcterms:modified xsi:type="dcterms:W3CDTF">2023-06-13T09:45:29Z</dcterms:modified>
</cp:coreProperties>
</file>