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theme/themeOverride1.xml" ContentType="application/vnd.openxmlformats-officedocument.themeOverride+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dve\02_PUBLICATIONS\RSU 2021\WEB\Chapitres\"/>
    </mc:Choice>
  </mc:AlternateContent>
  <bookViews>
    <workbookView xWindow="30888" yWindow="2532" windowWidth="21672" windowHeight="14808" tabRatio="950"/>
  </bookViews>
  <sheets>
    <sheet name="Tableau8-1" sheetId="1" r:id="rId1"/>
    <sheet name="Tableau8-2" sheetId="3" r:id="rId2"/>
    <sheet name="Figure8-1" sheetId="24" r:id="rId3"/>
    <sheet name="Figure8-2 " sheetId="37" r:id="rId4"/>
    <sheet name="Figure8-3" sheetId="10" r:id="rId5"/>
    <sheet name="Figure8-4" sheetId="32" r:id="rId6"/>
    <sheet name="Figure8-5 " sheetId="34" r:id="rId7"/>
    <sheet name="Figure8-6 " sheetId="25" r:id="rId8"/>
    <sheet name="Figure8-7" sheetId="9" r:id="rId9"/>
    <sheet name="Figure8-8" sheetId="33" r:id="rId10"/>
    <sheet name="Figure8-9" sheetId="31" r:id="rId11"/>
    <sheet name="Figure8-10" sheetId="27" r:id="rId12"/>
    <sheet name="Figure8-11" sheetId="26" r:id="rId13"/>
    <sheet name="Figure8-12" sheetId="44" r:id="rId14"/>
    <sheet name="Figure8-13" sheetId="47" r:id="rId15"/>
    <sheet name="Figure8-14" sheetId="43" r:id="rId16"/>
    <sheet name="Tableau8-3" sheetId="21" r:id="rId17"/>
    <sheet name="Tableau 8.4" sheetId="48" r:id="rId18"/>
    <sheet name="Figure8-15" sheetId="45" r:id="rId19"/>
    <sheet name="Figure 8.16" sheetId="49" r:id="rId20"/>
    <sheet name="Figure 8.17" sheetId="50" r:id="rId21"/>
  </sheets>
  <definedNames>
    <definedName name="Excel_BuiltIn_Print_Area_1" localSheetId="19">#REF!</definedName>
    <definedName name="Excel_BuiltIn_Print_Area_1" localSheetId="17">#REF!</definedName>
    <definedName name="Excel_BuiltIn_Print_Area_1">#REF!</definedName>
    <definedName name="_xlnm.Print_Area" localSheetId="2">'Figure8-1'!$A$1:$K$32</definedName>
    <definedName name="_xlnm.Print_Area" localSheetId="11">'Figure8-10'!$A$1:$I$26</definedName>
    <definedName name="_xlnm.Print_Area" localSheetId="12">'Figure8-11'!$A$1:$I$30</definedName>
    <definedName name="_xlnm.Print_Area" localSheetId="13">'Figure8-12'!$A$1:$Q$45</definedName>
    <definedName name="_xlnm.Print_Area" localSheetId="14">'Figure8-13'!$A$1:$S$45</definedName>
    <definedName name="_xlnm.Print_Area" localSheetId="15">'Figure8-14'!$A$1:$J$41</definedName>
    <definedName name="_xlnm.Print_Area" localSheetId="18">'Figure8-15'!$A$1:$K$41</definedName>
    <definedName name="_xlnm.Print_Area" localSheetId="3">'Figure8-2 '!$A$1:$K$33</definedName>
    <definedName name="_xlnm.Print_Area" localSheetId="4">'Figure8-3'!$A$1:$K$35</definedName>
    <definedName name="_xlnm.Print_Area" localSheetId="5">'Figure8-4'!$A$1:$J$30</definedName>
    <definedName name="_xlnm.Print_Area" localSheetId="6">'Figure8-5 '!$A$1:$L$37</definedName>
    <definedName name="_xlnm.Print_Area" localSheetId="7">'Figure8-6 '!$A$1:$J$31</definedName>
    <definedName name="_xlnm.Print_Area" localSheetId="8">'Figure8-7'!$A$1:$J$38</definedName>
    <definedName name="_xlnm.Print_Area" localSheetId="9">'Figure8-8'!$A$1:$J$30</definedName>
    <definedName name="_xlnm.Print_Area" localSheetId="10">'Figure8-9'!$A$1:$J$37</definedName>
    <definedName name="_xlnm.Print_Area" localSheetId="0">'Tableau8-1'!$A$1:$H$28</definedName>
    <definedName name="_xlnm.Print_Area" localSheetId="1">'Tableau8-2'!$A$1:$G$11</definedName>
    <definedName name="_xlnm.Print_Area" localSheetId="16">'Tableau8-3'!$A$1:$E$28</definedName>
  </definedNames>
  <calcPr calcId="162913"/>
</workbook>
</file>

<file path=xl/calcChain.xml><?xml version="1.0" encoding="utf-8"?>
<calcChain xmlns="http://schemas.openxmlformats.org/spreadsheetml/2006/main">
  <c r="E91" i="50" l="1"/>
  <c r="D91" i="50"/>
  <c r="C91" i="50"/>
  <c r="E90" i="50"/>
  <c r="D90" i="50"/>
  <c r="C90" i="50"/>
  <c r="E89" i="50"/>
  <c r="D89" i="50"/>
  <c r="C89" i="50"/>
  <c r="E88" i="50"/>
  <c r="D88" i="50"/>
  <c r="C88" i="50"/>
  <c r="E87" i="50"/>
  <c r="D87" i="50"/>
  <c r="C87" i="50"/>
  <c r="E86" i="50"/>
  <c r="D86" i="50"/>
  <c r="C86" i="50"/>
  <c r="E85" i="50"/>
  <c r="D85" i="50"/>
  <c r="C85" i="50"/>
  <c r="E84" i="50"/>
  <c r="D84" i="50"/>
  <c r="C84" i="50"/>
  <c r="E89" i="49"/>
  <c r="D89" i="49"/>
  <c r="C89" i="49"/>
  <c r="E88" i="49"/>
  <c r="D88" i="49"/>
  <c r="C88" i="49"/>
  <c r="E87" i="49"/>
  <c r="D87" i="49"/>
  <c r="C87" i="49"/>
  <c r="E86" i="49"/>
  <c r="D86" i="49"/>
  <c r="C86" i="49"/>
  <c r="E85" i="49"/>
  <c r="D85" i="49"/>
  <c r="C85" i="49"/>
  <c r="E84" i="49"/>
  <c r="D84" i="49"/>
  <c r="C84" i="49"/>
  <c r="E83" i="49"/>
  <c r="D83" i="49"/>
  <c r="C83" i="49"/>
  <c r="E82" i="49"/>
  <c r="D82" i="49"/>
  <c r="C82" i="49"/>
  <c r="I53" i="48"/>
  <c r="H53" i="48"/>
  <c r="G53" i="48"/>
  <c r="F53" i="48"/>
  <c r="E53" i="48"/>
  <c r="D53" i="48"/>
  <c r="C53" i="48"/>
  <c r="B53" i="48"/>
  <c r="I52" i="48"/>
  <c r="H52" i="48"/>
  <c r="G52" i="48"/>
  <c r="F52" i="48"/>
  <c r="E52" i="48"/>
  <c r="D52" i="48"/>
  <c r="C52" i="48"/>
  <c r="B52" i="48"/>
  <c r="I51" i="48"/>
  <c r="H51" i="48"/>
  <c r="G51" i="48"/>
  <c r="F51" i="48"/>
  <c r="E51" i="48"/>
  <c r="D51" i="48"/>
  <c r="C51" i="48"/>
  <c r="B51" i="48"/>
  <c r="H11" i="3" l="1"/>
  <c r="H10" i="3"/>
  <c r="G10" i="3"/>
  <c r="K17" i="3"/>
  <c r="H15" i="3"/>
  <c r="C15" i="3"/>
  <c r="B15" i="3"/>
  <c r="M2" i="3"/>
  <c r="K2" i="3"/>
  <c r="L2" i="3"/>
  <c r="J2" i="3"/>
  <c r="K3" i="3"/>
  <c r="J3" i="3"/>
  <c r="L3" i="3"/>
  <c r="K4" i="3"/>
  <c r="J4" i="3"/>
  <c r="K5" i="3"/>
  <c r="J5" i="3"/>
  <c r="L5" i="3" s="1"/>
  <c r="K6" i="3"/>
  <c r="J6" i="3"/>
  <c r="L6" i="3" s="1"/>
  <c r="K7" i="3"/>
  <c r="J7" i="3"/>
  <c r="L7" i="3" s="1"/>
  <c r="J8" i="3"/>
  <c r="L8" i="3" s="1"/>
  <c r="K8" i="3"/>
  <c r="L46" i="10"/>
  <c r="I57" i="9"/>
  <c r="F51" i="25"/>
  <c r="F54" i="24"/>
  <c r="L4" i="3" l="1"/>
</calcChain>
</file>

<file path=xl/sharedStrings.xml><?xml version="1.0" encoding="utf-8"?>
<sst xmlns="http://schemas.openxmlformats.org/spreadsheetml/2006/main" count="595" uniqueCount="195">
  <si>
    <t>Enseignants du premier degré</t>
  </si>
  <si>
    <t>Enseignants du second degré</t>
  </si>
  <si>
    <t>Ensemble</t>
  </si>
  <si>
    <t>Hommes</t>
  </si>
  <si>
    <t>Femmes</t>
  </si>
  <si>
    <t>63 ans et plus</t>
  </si>
  <si>
    <t>Plus de 60 ans</t>
  </si>
  <si>
    <t>Encore en activité</t>
  </si>
  <si>
    <t>Effectifs</t>
  </si>
  <si>
    <t>Professeurs d'enseignement général de collège</t>
  </si>
  <si>
    <t>60 ans</t>
  </si>
  <si>
    <t>59 ans</t>
  </si>
  <si>
    <t>58 ans</t>
  </si>
  <si>
    <t>57 ans</t>
  </si>
  <si>
    <t>56 ans</t>
  </si>
  <si>
    <t>55 ans</t>
  </si>
  <si>
    <t>50-54 ans</t>
  </si>
  <si>
    <t>61 ans</t>
  </si>
  <si>
    <t>56-59 ans</t>
  </si>
  <si>
    <t>62 ans</t>
  </si>
  <si>
    <t>Femmes (hors départs mères de trois enfants)</t>
  </si>
  <si>
    <t>Mères de trois enfants</t>
  </si>
  <si>
    <t>1er décile</t>
  </si>
  <si>
    <t>Médiane</t>
  </si>
  <si>
    <t>Moyenne</t>
  </si>
  <si>
    <t>Professeurs des écoles</t>
  </si>
  <si>
    <t>Instituteurs, instructeurs</t>
  </si>
  <si>
    <t>Professeurs de chaire supérieure</t>
  </si>
  <si>
    <t>Nombre de départs à la retraite</t>
  </si>
  <si>
    <t>ensemble</t>
  </si>
  <si>
    <t>9e décile</t>
  </si>
  <si>
    <t>femmes</t>
  </si>
  <si>
    <t>hommes</t>
  </si>
  <si>
    <t>Direction et inspection</t>
  </si>
  <si>
    <t>Education et orientation</t>
  </si>
  <si>
    <t>ASS et ITRF de catégorie A</t>
  </si>
  <si>
    <t>ASS et ITRF de catégorie B</t>
  </si>
  <si>
    <t>ASS et ITRF de catégorie C</t>
  </si>
  <si>
    <t>Professeur des écoles</t>
  </si>
  <si>
    <t>Nombre de titulaires atteignant l'âge d'ouverture des droits</t>
  </si>
  <si>
    <t>© DEPP</t>
  </si>
  <si>
    <t>Personnels d'encadrement</t>
  </si>
  <si>
    <t>Enseignants du premier degré public</t>
  </si>
  <si>
    <t>Enseignants du second degré public</t>
  </si>
  <si>
    <t>Personnels de direction</t>
  </si>
  <si>
    <t>Personnels d'inspection</t>
  </si>
  <si>
    <t>Ensemble titulaires non-enseignants</t>
  </si>
  <si>
    <t>Âges moyens</t>
  </si>
  <si>
    <t>Enseignants du premier degré privé</t>
  </si>
  <si>
    <t>Enseignants du second degré privé</t>
  </si>
  <si>
    <t>Non-enseignants</t>
  </si>
  <si>
    <t>Instituteurs</t>
  </si>
  <si>
    <t>Prof. de chaires supérieures</t>
  </si>
  <si>
    <t>Prof. agrégés</t>
  </si>
  <si>
    <t>Prof. certifiés</t>
  </si>
  <si>
    <t>PEPS</t>
  </si>
  <si>
    <t>PLP</t>
  </si>
  <si>
    <t>PEGC</t>
  </si>
  <si>
    <t>Adjoints-chargés ens.</t>
  </si>
  <si>
    <t>Personnels de l'encadrement supérieur</t>
  </si>
  <si>
    <t>Ensemble des personnels de direction, d'inspection</t>
  </si>
  <si>
    <t>Conseiller principal d'éducation</t>
  </si>
  <si>
    <t>Psychologues EN, conseillers d'orientation psychologue</t>
  </si>
  <si>
    <t>Ensemble éducation et orientation</t>
  </si>
  <si>
    <t>Personnels ASS filière administrative</t>
  </si>
  <si>
    <t>Personnels ASS Filière santé</t>
  </si>
  <si>
    <t>Personnels ASS, Filière technique</t>
  </si>
  <si>
    <t>Ensemble des personnels ASS</t>
  </si>
  <si>
    <t>Ensemble des ITRF</t>
  </si>
  <si>
    <t xml:space="preserve">Ensemble des personnels </t>
  </si>
  <si>
    <t>Mères de trois enfants en % des départs</t>
  </si>
  <si>
    <t>Durée validée dans un autre régime de retraite</t>
  </si>
  <si>
    <t>40 trimestres ou plus</t>
  </si>
  <si>
    <t>de 1 à 11 trimestres</t>
  </si>
  <si>
    <t>De 12 à 39 trimestres</t>
  </si>
  <si>
    <t>Pension moyenne mono-pensionnés</t>
  </si>
  <si>
    <t>Aucun trimestre</t>
  </si>
  <si>
    <t>Âge moyen d'entrée en retraite</t>
  </si>
  <si>
    <t>Espérance de vie en retraite en année</t>
  </si>
  <si>
    <t>Ensemble titulaires enseignants</t>
  </si>
  <si>
    <t>Répartition des durées validées dans un autre régime de retraite (en %)</t>
  </si>
  <si>
    <t>Personnels vie scolaire</t>
  </si>
  <si>
    <t>Taux de départ en retraite (en %)</t>
  </si>
  <si>
    <t>Professeurs agrégés</t>
  </si>
  <si>
    <t>Professeurs de lycée professionnel</t>
  </si>
  <si>
    <t>Pension moyenne, ensemble des monopensionnés et polypensionnés</t>
  </si>
  <si>
    <t>Lecture : les âges moyens de départ peuvent différer légerement du tableau 4.1. les deux tableaux sont construits à partir de sources différentes, de plus, l'âge moyen présenté ici est celui à la date d'entrée en jouissance des droits, contrairement au tableau 4.1, où il est celui à la date de radiation des cadres.</t>
  </si>
  <si>
    <t>Ensemble assimilés titulaires du privé</t>
  </si>
  <si>
    <t>Professeurs d'éducation physique et sportive</t>
  </si>
  <si>
    <t xml:space="preserve">Professeurs certifiés </t>
  </si>
  <si>
    <t xml:space="preserve">Personnels administratifs, sociaux et de santé </t>
  </si>
  <si>
    <t>Ingénieurs et personnels techniques de recherche et de formation</t>
  </si>
  <si>
    <t>Champ : France métropolitaine + DROM, personnels titulaires relevant de l’enseignement scolaire.</t>
  </si>
  <si>
    <t>Ensemble titulaires (enseignants et non-enseignants) du public</t>
  </si>
  <si>
    <t>Nombre d'assimilés titulaires atteignant l'âge d'ouverture des droits</t>
  </si>
  <si>
    <t>Part de personnes ayant 15 ans de service actif</t>
  </si>
  <si>
    <t>Lecture : Parmi les enseignants du second degré partis à la retraite en 2019, 58 % n'avaient validé aucun trimestre dans un autre régime de retraite que le Régime de retraite de l'Etat. 10 % avaient validé 10 ans ou plus dans un autre régime.</t>
  </si>
  <si>
    <t xml:space="preserve">Lecture : Parmi les enseignants du second degré monopensionnés, partis à la retraite en 2019, 10 % perçoivent moins de 1 747 euros par mois ; 10 % perçoivent plus de 3 644 euros. Les pensions reportées ici ne concernent que les pensions versées par le régime de retraite de l’État, pour les retraités ayant moins de trois ans de durée validée dans un autre régime que celui de la Fonction publique d'Etat. </t>
  </si>
  <si>
    <t xml:space="preserve">Champ : Ensemble des monopensionnés au Régime de retraite de l'Etat partis à la retraite en 2019, personnels titulaires du public dont le dernier service de gestion est le ministère de l'Education Nationale. </t>
  </si>
  <si>
    <t>Champ : retraités au régime de retraite de l'État  dont le dernier service de gestion est le ministère en charge de l'Education nationale. Pensions en paiement au 31/12/2019.</t>
  </si>
  <si>
    <t>Sources : DEPP-MENJS, fichiers de fin de fonction des Annuaires 2005-2013, Base Statistique des Agents (BSA).</t>
  </si>
  <si>
    <t>Sources : DGFiP, Service des retraites de l'Etat - Base des pensions au 31/12/2019, calculs DEPP-MENJS</t>
  </si>
  <si>
    <r>
      <t>Lecture :</t>
    </r>
    <r>
      <rPr>
        <sz val="10"/>
        <color indexed="8"/>
        <rFont val="Marianne"/>
        <family val="3"/>
      </rPr>
      <t xml:space="preserve"> 8 % des enseignants titulaires du second degré nés en 1940, sont partis à la retraite entre 56 et 59 ans. En tout, 83 % d’entre eux sont partis avant leur 61</t>
    </r>
    <r>
      <rPr>
        <vertAlign val="superscript"/>
        <sz val="10"/>
        <color indexed="8"/>
        <rFont val="Marianne"/>
        <family val="3"/>
      </rPr>
      <t>ème</t>
    </r>
    <r>
      <rPr>
        <sz val="10"/>
        <color indexed="8"/>
        <rFont val="Marianne"/>
        <family val="3"/>
      </rPr>
      <t xml:space="preserve"> anniversaire.</t>
    </r>
  </si>
  <si>
    <r>
      <t>Lecture :</t>
    </r>
    <r>
      <rPr>
        <sz val="9"/>
        <color indexed="8"/>
        <rFont val="Marianne"/>
        <family val="3"/>
      </rPr>
      <t xml:space="preserve"> Entre le 1er octobre 2002 et le 30 septembre 2003, 15 400 enseignants titulaires du second degré public sont partis à la retraite. 14 000 enseignants titulaires du second degré public ont atteint l’âge d’ouverture de leurs droits à la retraite au cours de cette année. </t>
    </r>
  </si>
  <si>
    <r>
      <t>Lecture : 2,1</t>
    </r>
    <r>
      <rPr>
        <sz val="9"/>
        <color indexed="8"/>
        <rFont val="Marianne"/>
        <family val="3"/>
      </rPr>
      <t xml:space="preserve"> % des professeurs des écoles relevant de l'enseignement scolaire l'année précédente sont partis à la retraite entre le 1er octobre 2019 et le 30 septembre 2020.  Ils sont en moyenne âgés lors de leur départ de 60,1 ans pour les femmes et 60,8 ans pour les hommes, soit un écart de 0,7 années (un peu plus de 8 mois).</t>
    </r>
  </si>
  <si>
    <r>
      <t>Lecture :</t>
    </r>
    <r>
      <rPr>
        <sz val="9"/>
        <color indexed="8"/>
        <rFont val="Marianne"/>
        <family val="3"/>
      </rPr>
      <t xml:space="preserve"> Entre le 1er octobre 2002 et le 30 septembre 2003, 14 900 enseignants titulaires du premier degré public sont partis à la retraite. 14 600 enseignants titulaires du premier degré public ont atteint l’âge d’ouverture de leurs droits à la retraite au cours de cette année (55 ans pour les actifs et 60 ans pour les sédentaires). </t>
    </r>
  </si>
  <si>
    <r>
      <t>Lecture</t>
    </r>
    <r>
      <rPr>
        <sz val="9"/>
        <color indexed="8"/>
        <rFont val="Marianne"/>
        <family val="3"/>
      </rPr>
      <t> : Plus de 17 % des enseignants du premier degré nés en 1946 sont partis à la retraite entre 50 et 54 ans. Plus de 63 % d’entre eux sont partis avant leur 56</t>
    </r>
    <r>
      <rPr>
        <vertAlign val="superscript"/>
        <sz val="9"/>
        <color indexed="8"/>
        <rFont val="Marianne"/>
        <family val="3"/>
      </rPr>
      <t>ème</t>
    </r>
    <r>
      <rPr>
        <sz val="9"/>
        <color indexed="8"/>
        <rFont val="Marianne"/>
        <family val="3"/>
      </rPr>
      <t xml:space="preserve"> anniversaire.</t>
    </r>
  </si>
  <si>
    <t>Tableau 8.1 - Effectif et âge moyen au moment de leur départ des nouveaux retraités de 2020</t>
  </si>
  <si>
    <t xml:space="preserve">Tableau 8.2 – Effet du dispositif de départ anticipé pour parents de 3 enfants ou plus sur l’âge moyen de départ à la retraite </t>
  </si>
  <si>
    <t>Tableau 8.3 - Effectifs de retraités au régime de retraite de l'État (ayants droit) selon le corps au 31 décembre 2019</t>
  </si>
  <si>
    <t>Figure 8.1 - Comparaison entre le nombre de départs en retraite des enseignants du premier degré public et le nombre de ceux atteignant l'âge d'ouverture des droits (2003-2020)</t>
  </si>
  <si>
    <t>Figure 8.2 - Part de personnes ayant 15 ans de service actif parmi les enseignants titulaires du premier degré public partis à la retraite</t>
  </si>
  <si>
    <t>Figure 8.3 - Âge de départ à la retraite des enseignants du premier degré public par génération (constat au 30 septembre 2020).</t>
  </si>
  <si>
    <t>Figure 8.4 – Comparaison entre le nombre de départs à la retraite des enseignants du premier degré privé sous contrat et le nombre de ceux atteignant l'âge d'ouverture des droits (2009-2020).</t>
  </si>
  <si>
    <t>Figure 8.5 – Âge de départ à la retraite des enseignants du premier degré privé sous contrat par génération (constat au 30 septembre 2019).</t>
  </si>
  <si>
    <t>Figure 8.6 - Comparaison entre le nombre de départs à la retraite pour les enseignants du second degré  public et le nombre de ceux atteignant l'âge d'ouverture des droits (2003-2020)</t>
  </si>
  <si>
    <t>Figure 8.7 - Âge de départ à la retraite des enseignants du second degré public par génération (constat au 30 septembre 2020).</t>
  </si>
  <si>
    <t>Figure 8.8 – Comparaison entre le nombre de départs à la retraite des enseignants du second degré privé sous contrat et le nombre de ceux atteignant l'âge d'ouverture des droits (2004-2020).</t>
  </si>
  <si>
    <t>Figure 8.9 – Âge de départ à la retraite des enseignants du second degré privé sous contrat par génération (constat au 30 septembre 2020).</t>
  </si>
  <si>
    <t>Figure 8.10 - Comparaison entre le nombre de départs à la retraite des personnels d'encadrement et de vie scolaire et le nombre de ceux atteignant l'âge d'ouverture des droits (2003-2020)</t>
  </si>
  <si>
    <t>Figure 8.11 - Comparaison entre le nombre de départs à la retraite des personnels ASS et ITRF et le nombre de ceux atteignant l'âge d'ouverture des droits (2003-2020)</t>
  </si>
  <si>
    <t>Figure 8.12 - Durée de cotisation au régime de retraite de l'Etat et taux de décote pour les retraités du public partis en 2019</t>
  </si>
  <si>
    <r>
      <t>Lecture :</t>
    </r>
    <r>
      <rPr>
        <sz val="9"/>
        <color indexed="8"/>
        <rFont val="Marianne"/>
        <family val="3"/>
      </rPr>
      <t xml:space="preserve"> Entre le 1er octobre 2019 et le 30 septembre 2020, 89 % des enseignants titulaires du premier degré public partis à la retraite avaient 15 ans de service actif. </t>
    </r>
  </si>
  <si>
    <r>
      <t>Note :</t>
    </r>
    <r>
      <rPr>
        <sz val="9"/>
        <color indexed="8"/>
        <rFont val="Marianne"/>
        <family val="3"/>
      </rPr>
      <t xml:space="preserve"> ce graphique est effectué en estimant les durées de services actifs effectuées à partir des bases de gestion. Il ne s'agit pas du constat réel qui ne serait possible qu'avec les données des retraites liquidées.</t>
    </r>
  </si>
  <si>
    <t>Figure 8.15 - Espérance de vie à la retraite observée en 2019</t>
  </si>
  <si>
    <t>Figure 8.14 - Distribution du montant de pensions mensuelles brutes (en euros) pour les retraités monopensionnés du public partis en 2019</t>
  </si>
  <si>
    <t>taux
plein</t>
  </si>
  <si>
    <t>Répartition par taux de décote ou surcote (en %)</t>
  </si>
  <si>
    <t>Lecture : Parmi les enseignants du second degré partis à la retraite en 2019, 41 % ont liquidé leur retraite au Régime de retraite de l'Etat sans décote, ni surcote (taux plein). 8 % ont liquidé leur retraite avec une décote inférieure ou égale à 5 %.</t>
  </si>
  <si>
    <t xml:space="preserve">Champ : Ensemble des pensionnés au Régime de retraite de l'Etat partis à la retraite en 2019, personnels titulaires du public dont le dernier service de gestion est le ministère de l'Education Nationale. </t>
  </si>
  <si>
    <t>Source : DGFiP, Service des retraites de l'Etat - Base des pensions au 31/12/2019, calculs DEPP-MENJS</t>
  </si>
  <si>
    <r>
      <rPr>
        <b/>
        <sz val="9"/>
        <color rgb="FF000000"/>
        <rFont val="Marianne"/>
        <family val="3"/>
      </rPr>
      <t>Note :</t>
    </r>
    <r>
      <rPr>
        <sz val="9"/>
        <color indexed="8"/>
        <rFont val="Marianne"/>
        <family val="3"/>
      </rPr>
      <t xml:space="preserve"> il s'agit des départs entre le 1er octobre 2019 et le 30 septembre 2020. Sont ainsi principalement pris en compte des départs de 2020 (les départs en septembre étant très fréquents).</t>
    </r>
  </si>
  <si>
    <r>
      <rPr>
        <b/>
        <sz val="9"/>
        <color theme="1"/>
        <rFont val="Marianne"/>
        <family val="3"/>
      </rPr>
      <t xml:space="preserve">Champ : </t>
    </r>
    <r>
      <rPr>
        <sz val="9"/>
        <color theme="1"/>
        <rFont val="Marianne"/>
        <family val="3"/>
      </rPr>
      <t>France métropolitaine + DROM, personnels titulaires relevant de l’enseignement scolaire.</t>
    </r>
  </si>
  <si>
    <r>
      <rPr>
        <b/>
        <sz val="9"/>
        <color theme="1"/>
        <rFont val="Marianne"/>
        <family val="3"/>
      </rPr>
      <t>Sources :</t>
    </r>
    <r>
      <rPr>
        <sz val="9"/>
        <color theme="1"/>
        <rFont val="Marianne"/>
        <family val="3"/>
      </rPr>
      <t xml:space="preserve"> DEPP-MENJS, fichiers de fin de fonction des Annuaires 2005-2013, Base Statistique des Agents (BSA).</t>
    </r>
  </si>
  <si>
    <r>
      <rPr>
        <b/>
        <sz val="9"/>
        <color rgb="FF000000"/>
        <rFont val="Marianne"/>
        <family val="3"/>
      </rPr>
      <t xml:space="preserve">Note : </t>
    </r>
    <r>
      <rPr>
        <sz val="9"/>
        <color indexed="8"/>
        <rFont val="Marianne"/>
        <family val="3"/>
      </rPr>
      <t>il s'agit des départs entre le 1er octobre 2019 et le 30 septembre 2020. Sont ainsi principalement pris en compte des départs de 2020 (les départs en septembre étant très fréquents).</t>
    </r>
  </si>
  <si>
    <r>
      <rPr>
        <b/>
        <sz val="9"/>
        <color theme="1"/>
        <rFont val="Marianne"/>
        <family val="3"/>
      </rPr>
      <t xml:space="preserve">Sources : </t>
    </r>
    <r>
      <rPr>
        <sz val="9"/>
        <color theme="1"/>
        <rFont val="Marianne"/>
        <family val="3"/>
      </rPr>
      <t>DEPP-MENJS, fichiers de fin de fonction des Annuaires 2005-2013, Base Statistique des Agents (BSA).</t>
    </r>
  </si>
  <si>
    <r>
      <rPr>
        <b/>
        <sz val="9"/>
        <color theme="1"/>
        <rFont val="Marianne"/>
        <family val="3"/>
      </rPr>
      <t>Champ :</t>
    </r>
    <r>
      <rPr>
        <sz val="9"/>
        <color theme="1"/>
        <rFont val="Marianne"/>
        <family val="3"/>
      </rPr>
      <t xml:space="preserve"> France métropolitaine + DROM, personnels titulaires relevant de l’enseignement scolaire, encore en activité à 50 ans .</t>
    </r>
  </si>
  <si>
    <r>
      <rPr>
        <b/>
        <sz val="9"/>
        <color theme="1"/>
        <rFont val="Marianne"/>
        <family val="3"/>
      </rPr>
      <t>Lecture :</t>
    </r>
    <r>
      <rPr>
        <b/>
        <sz val="9"/>
        <color indexed="8"/>
        <rFont val="Marianne"/>
        <family val="3"/>
      </rPr>
      <t xml:space="preserve"> </t>
    </r>
    <r>
      <rPr>
        <sz val="9"/>
        <color indexed="8"/>
        <rFont val="Marianne"/>
        <family val="3"/>
      </rPr>
      <t>entre le 1er octobre 2018 et le 30 septembre 2019, 950 enseignants assimilés titulaires du premier degré privé sous contrat sont partis à la retraite. 1 350 enseignants assimilés titulaires du premier degré privé sous contrat atteignent l’âge d’ouverture des droits à la retraite cette année-là.</t>
    </r>
  </si>
  <si>
    <r>
      <rPr>
        <b/>
        <sz val="9"/>
        <color theme="1"/>
        <rFont val="Marianne"/>
        <family val="3"/>
      </rPr>
      <t xml:space="preserve">Champ : </t>
    </r>
    <r>
      <rPr>
        <sz val="9"/>
        <color theme="1"/>
        <rFont val="Marianne"/>
        <family val="3"/>
      </rPr>
      <t>France métropolitaine + DROM, maîtres agrées ou contractuels du secon degré privé sous contrat.</t>
    </r>
  </si>
  <si>
    <r>
      <rPr>
        <b/>
        <sz val="9"/>
        <color theme="1"/>
        <rFont val="Marianne"/>
        <family val="3"/>
      </rPr>
      <t>Lecture :</t>
    </r>
    <r>
      <rPr>
        <b/>
        <sz val="9"/>
        <color indexed="8"/>
        <rFont val="Marianne"/>
        <family val="3"/>
      </rPr>
      <t xml:space="preserve"> </t>
    </r>
    <r>
      <rPr>
        <sz val="9"/>
        <color indexed="8"/>
        <rFont val="Marianne"/>
        <family val="3"/>
      </rPr>
      <t>94 % des enseignants assimilés titulaires du premier degré privé sous contrat, nés en 196', sont encore en activité au 31 décembre 2020.</t>
    </r>
  </si>
  <si>
    <r>
      <rPr>
        <b/>
        <sz val="9"/>
        <color theme="1"/>
        <rFont val="Marianne"/>
        <family val="3"/>
      </rPr>
      <t xml:space="preserve">Champ : </t>
    </r>
    <r>
      <rPr>
        <sz val="9"/>
        <color theme="1"/>
        <rFont val="Marianne"/>
        <family val="3"/>
      </rPr>
      <t>France métropolitaine + DROM, maîtres assimilés titulaires du premier degré privé sous contrat, encore en activité à l'age de 50 ans.</t>
    </r>
  </si>
  <si>
    <r>
      <rPr>
        <b/>
        <sz val="10"/>
        <color theme="1"/>
        <rFont val="Marianne"/>
        <family val="3"/>
      </rPr>
      <t xml:space="preserve">Note : </t>
    </r>
    <r>
      <rPr>
        <sz val="10"/>
        <color theme="1"/>
        <rFont val="Marianne"/>
        <family val="3"/>
      </rPr>
      <t>ce constat est effectué au 30 septembre 2020</t>
    </r>
    <r>
      <rPr>
        <sz val="10"/>
        <color indexed="8"/>
        <rFont val="Marianne"/>
        <family val="3"/>
      </rPr>
      <t>. A cette date, une partie des enseignants nés en 1957 n'ont pas atteint 63 ans et sont donc encore susceptibles de partir à l'âge de 62 ans.</t>
    </r>
  </si>
  <si>
    <r>
      <rPr>
        <b/>
        <sz val="10"/>
        <color theme="1"/>
        <rFont val="Marianne"/>
        <family val="3"/>
      </rPr>
      <t xml:space="preserve">Champ : </t>
    </r>
    <r>
      <rPr>
        <sz val="10"/>
        <color theme="1"/>
        <rFont val="Marianne"/>
        <family val="3"/>
      </rPr>
      <t>France métropolitaine + DROM, personnels titulaires relevant de l’enseignement scolaire, encore en activité à 56 ans.</t>
    </r>
  </si>
  <si>
    <r>
      <rPr>
        <b/>
        <sz val="10"/>
        <color theme="1"/>
        <rFont val="Marianne"/>
        <family val="3"/>
      </rPr>
      <t xml:space="preserve">Sources : </t>
    </r>
    <r>
      <rPr>
        <sz val="10"/>
        <color theme="1"/>
        <rFont val="Marianne"/>
        <family val="3"/>
      </rPr>
      <t>DEPP-MENJS, fichiers de fin de fonction des Annuaires 2005-2013, Base Statistique des Agents (BSA).</t>
    </r>
  </si>
  <si>
    <r>
      <rPr>
        <b/>
        <sz val="9"/>
        <color theme="1"/>
        <rFont val="Marianne"/>
        <family val="3"/>
      </rPr>
      <t>Lecture :</t>
    </r>
    <r>
      <rPr>
        <b/>
        <sz val="9"/>
        <color indexed="8"/>
        <rFont val="Marianne"/>
        <family val="3"/>
      </rPr>
      <t xml:space="preserve"> </t>
    </r>
    <r>
      <rPr>
        <sz val="9"/>
        <color indexed="8"/>
        <rFont val="Marianne"/>
        <family val="3"/>
      </rPr>
      <t>entre le 1er octobre 2019 et le 30 septembre 2020, 2260 enseignants du second degré privé sous contrat partent à la retraite. 2 560 enseignants du second degré privé sous contrat atteignent l’âge d’ouverture des droits cette année-là.</t>
    </r>
  </si>
  <si>
    <r>
      <rPr>
        <b/>
        <sz val="9"/>
        <color theme="1"/>
        <rFont val="Marianne"/>
        <family val="3"/>
      </rPr>
      <t xml:space="preserve">Champ : </t>
    </r>
    <r>
      <rPr>
        <sz val="9"/>
        <color theme="1"/>
        <rFont val="Marianne"/>
        <family val="3"/>
      </rPr>
      <t>France métropolitaine + DROM, enseignants assimilés titulaires du second degré privé sous contrat.</t>
    </r>
  </si>
  <si>
    <r>
      <rPr>
        <b/>
        <sz val="9"/>
        <color theme="1"/>
        <rFont val="Marianne"/>
        <family val="3"/>
      </rPr>
      <t>Lecture :</t>
    </r>
    <r>
      <rPr>
        <b/>
        <sz val="9"/>
        <color indexed="8"/>
        <rFont val="Marianne"/>
        <family val="3"/>
      </rPr>
      <t xml:space="preserve"> </t>
    </r>
    <r>
      <rPr>
        <sz val="9"/>
        <color indexed="8"/>
        <rFont val="Marianne"/>
        <family val="3"/>
      </rPr>
      <t>63 % des enseignants du second degré privé sous contrat, nés en 1958, sont encore en activité au 31 décembre 2020.</t>
    </r>
  </si>
  <si>
    <r>
      <rPr>
        <b/>
        <sz val="9"/>
        <color theme="1"/>
        <rFont val="Marianne"/>
        <family val="3"/>
      </rPr>
      <t xml:space="preserve">Note : </t>
    </r>
    <r>
      <rPr>
        <sz val="9"/>
        <color theme="1"/>
        <rFont val="Marianne"/>
        <family val="3"/>
      </rPr>
      <t>ce constat est effectué au 30 septembre 2019</t>
    </r>
    <r>
      <rPr>
        <sz val="9"/>
        <color indexed="8"/>
        <rFont val="Marianne"/>
        <family val="3"/>
      </rPr>
      <t>. A cette date, une partie des enseignants nés en 1957 n'ont pas atteint 63 ans et sont donc encore susceptibles de partir à l'âge de 62 ans.</t>
    </r>
  </si>
  <si>
    <t>Figure 8.13 - Décotes et surcotes pour les retraités du public partis en 2019</t>
  </si>
  <si>
    <t>decote &gt; 15%</t>
  </si>
  <si>
    <t>decote
entre 10%
et 15%</t>
  </si>
  <si>
    <t>decote
entre 5%
et 10%</t>
  </si>
  <si>
    <t>decote
entre 0%
et 5%</t>
  </si>
  <si>
    <t>surcote
entre 0 et 5%</t>
  </si>
  <si>
    <t>surcote &gt; 5%</t>
  </si>
  <si>
    <t>Tableau 8.4 - Evolution des départs définitifs volontaires parmi les enseignants du public en poste à l'Education Nationale à la rentrée</t>
  </si>
  <si>
    <t>Année scolaire</t>
  </si>
  <si>
    <t>ENSEMBLE</t>
  </si>
  <si>
    <t>Premier degré</t>
  </si>
  <si>
    <t>Second degré</t>
  </si>
  <si>
    <t>Stagiaires</t>
  </si>
  <si>
    <t>Effectif</t>
  </si>
  <si>
    <t>Taux</t>
  </si>
  <si>
    <t>2008-2009</t>
  </si>
  <si>
    <t>2009-2010</t>
  </si>
  <si>
    <t>2010-2011</t>
  </si>
  <si>
    <t>2011-2012</t>
  </si>
  <si>
    <t>2012-2013</t>
  </si>
  <si>
    <t>2013-2014</t>
  </si>
  <si>
    <t>2014-2015</t>
  </si>
  <si>
    <t>2015-2016</t>
  </si>
  <si>
    <t>2016-2017</t>
  </si>
  <si>
    <t>2017-2018</t>
  </si>
  <si>
    <t>2018-2019</t>
  </si>
  <si>
    <t>2019-2020</t>
  </si>
  <si>
    <t>2020-2021</t>
  </si>
  <si>
    <r>
      <rPr>
        <b/>
        <sz val="9"/>
        <rFont val="Arial"/>
        <family val="2"/>
      </rPr>
      <t xml:space="preserve">Lecture : </t>
    </r>
    <r>
      <rPr>
        <sz val="9"/>
        <rFont val="Arial"/>
        <family val="2"/>
      </rPr>
      <t>Parmi l'ensemble des enseignants d'un corps du premier degré en poste à la rentrée, 0,05% ont choisi de quitter définitivement l'Education Nationale durant l'année scolaire 2008-2009 (soit 186 enseignants), 0,13% en 2013-2014 (soit 444) et 0,41% en 2020-2021 (soit 1441).</t>
    </r>
  </si>
  <si>
    <r>
      <t xml:space="preserve">Champ : </t>
    </r>
    <r>
      <rPr>
        <sz val="9"/>
        <rFont val="Arial"/>
        <family val="2"/>
      </rPr>
      <t>Pour l'année N-N+1, enseignants fonctionnaires du public en activité et ayant une affectation au sein de l'Education Nationale à la rentrée N, y compris stagiaires. Démissions et ruptures conventionnelles.</t>
    </r>
  </si>
  <si>
    <r>
      <t xml:space="preserve">Source : </t>
    </r>
    <r>
      <rPr>
        <sz val="9"/>
        <color theme="1"/>
        <rFont val="Arial"/>
        <family val="2"/>
      </rPr>
      <t>MENJ-MESRI-DEPP, Panel des personnels issu de BSA, novembre 2021</t>
    </r>
  </si>
  <si>
    <t>VERIFICATIONS</t>
  </si>
  <si>
    <t>Version BSN 2020</t>
  </si>
  <si>
    <t>Version au 09/11/2021</t>
  </si>
  <si>
    <t xml:space="preserve">Différence </t>
  </si>
  <si>
    <t>Figure 8.16 - Evolution du taux de départs définitifs volontaires parmi les enseignants du public en poste à l'Education Nationale à la rentrée, réparti par type de départ</t>
  </si>
  <si>
    <r>
      <rPr>
        <b/>
        <sz val="9"/>
        <rFont val="Arial"/>
        <family val="2"/>
      </rPr>
      <t xml:space="preserve">Lecture : </t>
    </r>
    <r>
      <rPr>
        <sz val="9"/>
        <rFont val="Arial"/>
        <family val="2"/>
      </rPr>
      <t>Parmi les enseignants en poste à l'Education Nationale à la rentrée, 0,05% ont choisi de quitter définitivement l'Education Nationale durant l'année scolaire 2008-2009, exclusivement des démissions, et 0,32% en 2020-2021, dont 0,21% de démissions et 0,11% de ruptures conventionnelles.</t>
    </r>
  </si>
  <si>
    <r>
      <t xml:space="preserve">Champ : </t>
    </r>
    <r>
      <rPr>
        <sz val="9"/>
        <rFont val="Arial"/>
        <family val="2"/>
      </rPr>
      <t xml:space="preserve">Pour l'année N-N+1, enseignants fonctionnaires du public en activité et ayant une affectation au sein de l'Education Nationale à la rentrée N, y compris stagiaires.  </t>
    </r>
  </si>
  <si>
    <t/>
  </si>
  <si>
    <t>Démissions</t>
  </si>
  <si>
    <t>Ruptures conventionnelles</t>
  </si>
  <si>
    <t>Total</t>
  </si>
  <si>
    <t>Titulaires &lt; 5 ans</t>
  </si>
  <si>
    <t>Titulaires 5 ans +</t>
  </si>
  <si>
    <t>Total démissions</t>
  </si>
  <si>
    <t>Figure 8.17 - Evolution du taux de départs définitifs volontaires parmi les enseignants en poste à l'Education Nationale à la rentrée, réparti par ancienneté</t>
  </si>
  <si>
    <r>
      <rPr>
        <b/>
        <sz val="9"/>
        <rFont val="Arial"/>
        <family val="2"/>
      </rPr>
      <t xml:space="preserve">Lecture : </t>
    </r>
    <r>
      <rPr>
        <sz val="9"/>
        <rFont val="Arial"/>
        <family val="2"/>
      </rPr>
      <t>Parmi les enseignants en poste à l'Education Nationale à la rentrée, 0,05% ont choisi de quitter définitivement l'Education Nationale durant l'année scolaire 2008-2009, dont 0,02% de stagiaires, et 0,32% en 2020-2021, dont 0,1% de stagiaires.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</si>
</sst>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_-* #,##0\ _€_-;\-* #,##0\ _€_-;_-* &quot;-&quot;??\ _€_-;_-@_-"/>
    <numFmt numFmtId="167" formatCode="###########0"/>
    <numFmt numFmtId="168" formatCode="########0"/>
    <numFmt numFmtId="169" formatCode="#######0"/>
    <numFmt numFmtId="170" formatCode="0.0%"/>
    <numFmt numFmtId="171" formatCode="########0.00"/>
    <numFmt numFmtId="172" formatCode="_-* #,##0.0\ _€_-;\-* #,##0.0\ _€_-;_-* &quot;-&quot;??\ _€_-;_-@_-"/>
  </numFmts>
  <fonts count="67">
    <font>
      <sz val="11"/>
      <color theme="1"/>
      <name val="Marianne Light"/>
      <family val="2"/>
      <scheme val="minor"/>
    </font>
    <font>
      <sz val="10"/>
      <name val="Arial"/>
      <family val="2"/>
    </font>
    <font>
      <sz val="10"/>
      <name val="Arial"/>
      <family val="2"/>
    </font>
    <font>
      <sz val="11"/>
      <color theme="1"/>
      <name val="Marianne Light"/>
      <family val="2"/>
      <scheme val="minor"/>
    </font>
    <font>
      <sz val="11"/>
      <color theme="0"/>
      <name val="Marianne Light"/>
      <family val="2"/>
      <scheme val="minor"/>
    </font>
    <font>
      <sz val="11"/>
      <color rgb="FFFF0000"/>
      <name val="Marianne Light"/>
      <family val="2"/>
      <scheme val="minor"/>
    </font>
    <font>
      <b/>
      <sz val="11"/>
      <color rgb="FFFA7D00"/>
      <name val="Marianne Light"/>
      <family val="2"/>
      <scheme val="minor"/>
    </font>
    <font>
      <sz val="11"/>
      <color rgb="FFFA7D00"/>
      <name val="Marianne Light"/>
      <family val="2"/>
      <scheme val="minor"/>
    </font>
    <font>
      <sz val="11"/>
      <color rgb="FF3F3F76"/>
      <name val="Marianne Light"/>
      <family val="2"/>
      <scheme val="minor"/>
    </font>
    <font>
      <sz val="11"/>
      <color rgb="FF9C0006"/>
      <name val="Marianne Light"/>
      <family val="2"/>
      <scheme val="minor"/>
    </font>
    <font>
      <sz val="9.5"/>
      <color rgb="FF000000"/>
      <name val="Albany AMT"/>
      <family val="2"/>
    </font>
    <font>
      <sz val="11"/>
      <color rgb="FF9C6500"/>
      <name val="Marianne Light"/>
      <family val="2"/>
      <scheme val="minor"/>
    </font>
    <font>
      <sz val="11"/>
      <color rgb="FF006100"/>
      <name val="Marianne Light"/>
      <family val="2"/>
      <scheme val="minor"/>
    </font>
    <font>
      <b/>
      <sz val="11"/>
      <color rgb="FF3F3F3F"/>
      <name val="Marianne Light"/>
      <family val="2"/>
      <scheme val="minor"/>
    </font>
    <font>
      <i/>
      <sz val="11"/>
      <color rgb="FF7F7F7F"/>
      <name val="Marianne Light"/>
      <family val="2"/>
      <scheme val="minor"/>
    </font>
    <font>
      <b/>
      <sz val="18"/>
      <color theme="3"/>
      <name val="Marianne"/>
      <family val="2"/>
      <scheme val="major"/>
    </font>
    <font>
      <b/>
      <sz val="15"/>
      <color theme="3"/>
      <name val="Marianne Light"/>
      <family val="2"/>
      <scheme val="minor"/>
    </font>
    <font>
      <b/>
      <sz val="13"/>
      <color theme="3"/>
      <name val="Marianne Light"/>
      <family val="2"/>
      <scheme val="minor"/>
    </font>
    <font>
      <b/>
      <sz val="11"/>
      <color theme="3"/>
      <name val="Marianne Light"/>
      <family val="2"/>
      <scheme val="minor"/>
    </font>
    <font>
      <b/>
      <sz val="11"/>
      <color theme="1"/>
      <name val="Marianne Light"/>
      <family val="2"/>
      <scheme val="minor"/>
    </font>
    <font>
      <b/>
      <sz val="11"/>
      <color theme="0"/>
      <name val="Marianne Light"/>
      <family val="2"/>
      <scheme val="minor"/>
    </font>
    <font>
      <b/>
      <sz val="10"/>
      <color theme="1"/>
      <name val="Marianne"/>
      <family val="3"/>
    </font>
    <font>
      <sz val="10"/>
      <color theme="1"/>
      <name val="Marianne"/>
      <family val="3"/>
    </font>
    <font>
      <sz val="10"/>
      <color indexed="8"/>
      <name val="Marianne"/>
      <family val="3"/>
    </font>
    <font>
      <sz val="10"/>
      <name val="Marianne"/>
      <family val="3"/>
    </font>
    <font>
      <sz val="10"/>
      <color rgb="FF000000"/>
      <name val="Marianne"/>
      <family val="3"/>
    </font>
    <font>
      <vertAlign val="superscript"/>
      <sz val="10"/>
      <color indexed="8"/>
      <name val="Marianne"/>
      <family val="3"/>
    </font>
    <font>
      <b/>
      <sz val="10"/>
      <color rgb="FF000000"/>
      <name val="Marianne"/>
      <family val="3"/>
    </font>
    <font>
      <b/>
      <sz val="12"/>
      <color theme="1"/>
      <name val="Marianne"/>
      <family val="3"/>
    </font>
    <font>
      <sz val="11"/>
      <color theme="1"/>
      <name val="Marianne"/>
      <family val="3"/>
    </font>
    <font>
      <sz val="11"/>
      <name val="Marianne"/>
      <family val="3"/>
    </font>
    <font>
      <b/>
      <sz val="12"/>
      <color rgb="FFFF0000"/>
      <name val="Marianne"/>
      <family val="3"/>
    </font>
    <font>
      <b/>
      <sz val="11"/>
      <color theme="1"/>
      <name val="Marianne"/>
      <family val="3"/>
    </font>
    <font>
      <b/>
      <sz val="11"/>
      <name val="Marianne"/>
      <family val="3"/>
    </font>
    <font>
      <b/>
      <sz val="11"/>
      <color rgb="FF000000"/>
      <name val="Marianne"/>
      <family val="3"/>
    </font>
    <font>
      <b/>
      <i/>
      <sz val="11"/>
      <color rgb="FF000000"/>
      <name val="Marianne"/>
      <family val="3"/>
    </font>
    <font>
      <sz val="9.5"/>
      <name val="Marianne"/>
      <family val="3"/>
    </font>
    <font>
      <sz val="8"/>
      <name val="Marianne"/>
      <family val="3"/>
    </font>
    <font>
      <sz val="9"/>
      <color theme="1"/>
      <name val="Marianne"/>
      <family val="3"/>
    </font>
    <font>
      <sz val="9.5"/>
      <color rgb="FF000000"/>
      <name val="Marianne"/>
      <family val="3"/>
    </font>
    <font>
      <b/>
      <sz val="10"/>
      <name val="Marianne"/>
      <family val="3"/>
    </font>
    <font>
      <b/>
      <sz val="9"/>
      <color theme="1"/>
      <name val="Marianne"/>
      <family val="3"/>
    </font>
    <font>
      <sz val="9"/>
      <color indexed="8"/>
      <name val="Marianne"/>
      <family val="3"/>
    </font>
    <font>
      <sz val="9"/>
      <name val="Marianne"/>
      <family val="3"/>
    </font>
    <font>
      <vertAlign val="superscript"/>
      <sz val="9"/>
      <color indexed="8"/>
      <name val="Marianne"/>
      <family val="3"/>
    </font>
    <font>
      <b/>
      <sz val="9"/>
      <color indexed="8"/>
      <name val="Marianne"/>
      <family val="3"/>
    </font>
    <font>
      <b/>
      <sz val="11"/>
      <color rgb="FFFF0000"/>
      <name val="Marianne"/>
      <family val="3"/>
    </font>
    <font>
      <b/>
      <sz val="10"/>
      <color theme="0"/>
      <name val="Marianne"/>
      <family val="3"/>
    </font>
    <font>
      <b/>
      <i/>
      <sz val="10"/>
      <color rgb="FF000000"/>
      <name val="Marianne"/>
      <family val="3"/>
    </font>
    <font>
      <b/>
      <sz val="9"/>
      <color rgb="FF000000"/>
      <name val="Marianne"/>
      <family val="3"/>
    </font>
    <font>
      <sz val="8"/>
      <name val="Marianne Light"/>
      <family val="3"/>
      <scheme val="minor"/>
    </font>
    <font>
      <b/>
      <sz val="8"/>
      <color theme="1"/>
      <name val="Marianne Light"/>
      <family val="3"/>
      <scheme val="minor"/>
    </font>
    <font>
      <sz val="8"/>
      <color theme="1"/>
      <name val="Marianne Light"/>
      <family val="3"/>
      <scheme val="minor"/>
    </font>
    <font>
      <b/>
      <sz val="8"/>
      <color rgb="FFFF0000"/>
      <name val="Marianne Light"/>
      <family val="3"/>
      <scheme val="minor"/>
    </font>
    <font>
      <b/>
      <sz val="8"/>
      <name val="Marianne Light"/>
      <family val="3"/>
      <scheme val="minor"/>
    </font>
    <font>
      <b/>
      <sz val="8"/>
      <color theme="0"/>
      <name val="Marianne Light"/>
      <family val="3"/>
      <scheme val="minor"/>
    </font>
    <font>
      <b/>
      <sz val="8"/>
      <color rgb="FF000000"/>
      <name val="Marianne Light"/>
      <family val="3"/>
      <scheme val="minor"/>
    </font>
    <font>
      <b/>
      <i/>
      <sz val="8"/>
      <color rgb="FF000000"/>
      <name val="Marianne Light"/>
      <family val="3"/>
      <scheme val="minor"/>
    </font>
    <font>
      <b/>
      <sz val="9"/>
      <color theme="1"/>
      <name val="Arial"/>
      <family val="2"/>
    </font>
    <font>
      <sz val="9"/>
      <color theme="1"/>
      <name val="Arial"/>
      <family val="2"/>
    </font>
    <font>
      <sz val="9"/>
      <color rgb="FF000000"/>
      <name val="Arial"/>
      <family val="2"/>
    </font>
    <font>
      <sz val="9"/>
      <name val="Arial"/>
      <family val="2"/>
    </font>
    <font>
      <sz val="9"/>
      <color theme="1"/>
      <name val="Marianne Light"/>
      <family val="2"/>
      <scheme val="minor"/>
    </font>
    <font>
      <b/>
      <sz val="9"/>
      <name val="Arial"/>
      <family val="2"/>
    </font>
    <font>
      <sz val="9"/>
      <color indexed="8"/>
      <name val="Arial"/>
      <family val="2"/>
    </font>
    <font>
      <b/>
      <sz val="9"/>
      <color rgb="FF000000"/>
      <name val="Arial"/>
      <family val="2"/>
    </font>
    <font>
      <b/>
      <sz val="9"/>
      <color theme="8"/>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theme="4" tint="0.59999389629810485"/>
        <bgColor indexed="64"/>
      </patternFill>
    </fill>
  </fills>
  <borders count="6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0"/>
      </right>
      <top style="thin">
        <color indexed="64"/>
      </top>
      <bottom/>
      <diagonal/>
    </border>
    <border>
      <left style="thin">
        <color indexed="64"/>
      </left>
      <right style="thin">
        <color indexed="64"/>
      </right>
      <top style="thin">
        <color indexed="64"/>
      </top>
      <bottom/>
      <diagonal/>
    </border>
    <border>
      <left style="thin">
        <color indexed="0"/>
      </left>
      <right/>
      <top style="thin">
        <color indexed="0"/>
      </top>
      <bottom style="thin">
        <color indexed="0"/>
      </bottom>
      <diagonal/>
    </border>
    <border>
      <left style="thin">
        <color indexed="0"/>
      </left>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bottom/>
      <diagonal/>
    </border>
    <border>
      <left style="thin">
        <color indexed="0"/>
      </left>
      <right style="thin">
        <color indexed="0"/>
      </right>
      <top/>
      <bottom/>
      <diagonal/>
    </border>
    <border>
      <left style="thin">
        <color indexed="64"/>
      </left>
      <right style="thin">
        <color indexed="64"/>
      </right>
      <top/>
      <bottom/>
      <diagonal/>
    </border>
    <border>
      <left/>
      <right/>
      <top style="thin">
        <color indexed="64"/>
      </top>
      <bottom/>
      <diagonal/>
    </border>
    <border>
      <left/>
      <right/>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1C1C1"/>
      </left>
      <right style="thin">
        <color rgb="FFC1C1C1"/>
      </right>
      <top style="thin">
        <color rgb="FFC1C1C1"/>
      </top>
      <bottom style="thin">
        <color rgb="FFC1C1C1"/>
      </bottom>
      <diagonal/>
    </border>
    <border>
      <left/>
      <right style="thin">
        <color rgb="FFFFFFFF"/>
      </right>
      <top style="thin">
        <color rgb="FFFFFFFF"/>
      </top>
      <bottom style="thin">
        <color rgb="FFFFFFFF"/>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rgb="FFFFFFFF"/>
      </right>
      <top/>
      <bottom/>
      <diagonal/>
    </border>
    <border>
      <left/>
      <right/>
      <top style="thin">
        <color theme="0"/>
      </top>
      <bottom style="thin">
        <color theme="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theme="0"/>
      </left>
      <right/>
      <top/>
      <bottom/>
      <diagonal/>
    </border>
    <border>
      <left style="thin">
        <color indexed="0"/>
      </left>
      <right style="thin">
        <color indexed="0"/>
      </right>
      <top/>
      <bottom style="thin">
        <color indexed="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0">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0" borderId="0" applyNumberFormat="0" applyFill="0" applyBorder="0" applyAlignment="0" applyProtection="0"/>
    <xf numFmtId="0" fontId="6" fillId="26" borderId="17" applyNumberFormat="0" applyAlignment="0" applyProtection="0"/>
    <xf numFmtId="0" fontId="7" fillId="0" borderId="18" applyNumberFormat="0" applyFill="0" applyAlignment="0" applyProtection="0"/>
    <xf numFmtId="0" fontId="8" fillId="27" borderId="17" applyNumberFormat="0" applyAlignment="0" applyProtection="0"/>
    <xf numFmtId="0" fontId="9" fillId="28" borderId="0" applyNumberFormat="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1" fillId="29" borderId="0" applyNumberFormat="0" applyBorder="0" applyAlignment="0" applyProtection="0"/>
    <xf numFmtId="0" fontId="1" fillId="0" borderId="0"/>
    <xf numFmtId="0" fontId="1" fillId="0" borderId="0"/>
    <xf numFmtId="0" fontId="2" fillId="0" borderId="0"/>
    <xf numFmtId="0" fontId="1" fillId="0" borderId="0"/>
    <xf numFmtId="0" fontId="10" fillId="0" borderId="0"/>
    <xf numFmtId="0" fontId="10" fillId="0" borderId="0"/>
    <xf numFmtId="9" fontId="3" fillId="0" borderId="0" applyFont="0" applyFill="0" applyBorder="0" applyAlignment="0" applyProtection="0"/>
    <xf numFmtId="0" fontId="12" fillId="30" borderId="0" applyNumberFormat="0" applyBorder="0" applyAlignment="0" applyProtection="0"/>
    <xf numFmtId="0" fontId="13" fillId="26" borderId="19"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20" applyNumberFormat="0" applyFill="0" applyAlignment="0" applyProtection="0"/>
    <xf numFmtId="0" fontId="17" fillId="0" borderId="21" applyNumberFormat="0" applyFill="0" applyAlignment="0" applyProtection="0"/>
    <xf numFmtId="0" fontId="18" fillId="0" borderId="22" applyNumberFormat="0" applyFill="0" applyAlignment="0" applyProtection="0"/>
    <xf numFmtId="0" fontId="18" fillId="0" borderId="0" applyNumberFormat="0" applyFill="0" applyBorder="0" applyAlignment="0" applyProtection="0"/>
    <xf numFmtId="0" fontId="19" fillId="0" borderId="23" applyNumberFormat="0" applyFill="0" applyAlignment="0" applyProtection="0"/>
    <xf numFmtId="0" fontId="20" fillId="31" borderId="24" applyNumberFormat="0" applyAlignment="0" applyProtection="0"/>
  </cellStyleXfs>
  <cellXfs count="368">
    <xf numFmtId="0" fontId="0" fillId="0" borderId="0" xfId="0"/>
    <xf numFmtId="0" fontId="21" fillId="0" borderId="0" xfId="0" applyFont="1"/>
    <xf numFmtId="0" fontId="22" fillId="0" borderId="0" xfId="0" applyFont="1"/>
    <xf numFmtId="0" fontId="21" fillId="0" borderId="12"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left" vertical="top" wrapText="1"/>
    </xf>
    <xf numFmtId="165" fontId="22" fillId="0" borderId="3" xfId="0" applyNumberFormat="1" applyFont="1" applyFill="1" applyBorder="1" applyAlignment="1" applyProtection="1">
      <alignment horizontal="right" wrapText="1"/>
    </xf>
    <xf numFmtId="0" fontId="21" fillId="32" borderId="3" xfId="0" applyNumberFormat="1" applyFont="1" applyFill="1" applyBorder="1" applyAlignment="1" applyProtection="1">
      <alignment vertical="top" wrapText="1"/>
    </xf>
    <xf numFmtId="165" fontId="21" fillId="0" borderId="3" xfId="0" quotePrefix="1" applyNumberFormat="1" applyFont="1" applyFill="1" applyBorder="1" applyAlignment="1" applyProtection="1">
      <alignment horizontal="right" wrapText="1"/>
    </xf>
    <xf numFmtId="166" fontId="21" fillId="0" borderId="3" xfId="30" quotePrefix="1" applyNumberFormat="1" applyFont="1" applyFill="1" applyBorder="1" applyAlignment="1" applyProtection="1">
      <alignment horizontal="right" wrapText="1"/>
    </xf>
    <xf numFmtId="166" fontId="22" fillId="0" borderId="0" xfId="0" applyNumberFormat="1" applyFont="1"/>
    <xf numFmtId="9" fontId="22" fillId="0" borderId="0" xfId="39" applyFont="1"/>
    <xf numFmtId="0" fontId="21" fillId="32" borderId="3" xfId="0" applyNumberFormat="1" applyFont="1" applyFill="1" applyBorder="1" applyAlignment="1" applyProtection="1">
      <alignment horizontal="left" vertical="top" wrapText="1"/>
    </xf>
    <xf numFmtId="165" fontId="22" fillId="0" borderId="0" xfId="0" applyNumberFormat="1" applyFont="1"/>
    <xf numFmtId="0" fontId="21" fillId="0" borderId="3" xfId="0" applyNumberFormat="1" applyFont="1" applyFill="1" applyBorder="1" applyAlignment="1" applyProtection="1">
      <alignment vertical="top" wrapText="1"/>
    </xf>
    <xf numFmtId="0" fontId="21" fillId="0" borderId="0" xfId="0" applyFont="1" applyAlignment="1">
      <alignment wrapText="1"/>
    </xf>
    <xf numFmtId="0" fontId="22" fillId="0" borderId="10" xfId="0" applyNumberFormat="1" applyFont="1" applyFill="1" applyBorder="1" applyAlignment="1" applyProtection="1">
      <alignment horizontal="left" vertical="top" wrapText="1"/>
    </xf>
    <xf numFmtId="165" fontId="22" fillId="0" borderId="10" xfId="0" applyNumberFormat="1" applyFont="1" applyFill="1" applyBorder="1" applyAlignment="1" applyProtection="1">
      <alignment horizontal="right" wrapText="1"/>
    </xf>
    <xf numFmtId="0" fontId="22" fillId="0" borderId="0" xfId="34" applyFont="1"/>
    <xf numFmtId="0" fontId="24" fillId="0" borderId="0" xfId="34" applyFont="1"/>
    <xf numFmtId="0" fontId="21" fillId="0" borderId="0" xfId="0" applyFont="1" applyAlignment="1">
      <alignment vertical="center" wrapText="1"/>
    </xf>
    <xf numFmtId="0" fontId="21" fillId="0" borderId="6" xfId="0" applyNumberFormat="1" applyFont="1" applyFill="1" applyBorder="1" applyAlignment="1" applyProtection="1">
      <alignment horizontal="center" wrapText="1"/>
    </xf>
    <xf numFmtId="0" fontId="21" fillId="0" borderId="7" xfId="0" applyFont="1" applyBorder="1" applyAlignment="1">
      <alignment wrapText="1"/>
    </xf>
    <xf numFmtId="0" fontId="22" fillId="0" borderId="3" xfId="0" applyNumberFormat="1" applyFont="1" applyFill="1" applyBorder="1" applyAlignment="1" applyProtection="1">
      <alignment horizontal="left" wrapText="1"/>
    </xf>
    <xf numFmtId="169" fontId="25" fillId="33" borderId="3" xfId="0" applyNumberFormat="1" applyFont="1" applyFill="1" applyBorder="1" applyAlignment="1">
      <alignment horizontal="right"/>
    </xf>
    <xf numFmtId="0" fontId="22" fillId="0" borderId="3" xfId="0" applyFont="1" applyBorder="1"/>
    <xf numFmtId="0" fontId="22" fillId="0" borderId="0" xfId="0" applyFont="1" applyAlignment="1">
      <alignment wrapText="1"/>
    </xf>
    <xf numFmtId="0" fontId="21" fillId="0" borderId="11"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right" wrapText="1"/>
    </xf>
    <xf numFmtId="0" fontId="21" fillId="0" borderId="1" xfId="0" applyNumberFormat="1" applyFont="1" applyFill="1" applyBorder="1" applyAlignment="1" applyProtection="1">
      <alignment wrapText="1"/>
    </xf>
    <xf numFmtId="0" fontId="21" fillId="0" borderId="3" xfId="0" applyFont="1" applyBorder="1" applyAlignment="1">
      <alignment horizontal="center" wrapText="1"/>
    </xf>
    <xf numFmtId="0" fontId="22" fillId="0" borderId="10" xfId="0" applyNumberFormat="1" applyFont="1" applyFill="1" applyBorder="1" applyAlignment="1" applyProtection="1">
      <alignment horizontal="left" wrapText="1"/>
    </xf>
    <xf numFmtId="0" fontId="22" fillId="0" borderId="10" xfId="0" applyNumberFormat="1" applyFont="1" applyFill="1" applyBorder="1" applyAlignment="1" applyProtection="1">
      <alignment horizontal="right" wrapText="1"/>
    </xf>
    <xf numFmtId="166" fontId="22" fillId="0" borderId="10" xfId="30" applyNumberFormat="1" applyFont="1" applyFill="1" applyBorder="1" applyAlignment="1" applyProtection="1">
      <alignment horizontal="right" wrapText="1"/>
    </xf>
    <xf numFmtId="166" fontId="22" fillId="0" borderId="11" xfId="30" applyNumberFormat="1" applyFont="1" applyFill="1" applyBorder="1" applyAlignment="1" applyProtection="1">
      <alignment horizontal="right" wrapText="1"/>
    </xf>
    <xf numFmtId="0" fontId="22" fillId="0" borderId="8" xfId="0" applyNumberFormat="1" applyFont="1" applyFill="1" applyBorder="1" applyAlignment="1" applyProtection="1">
      <alignment horizontal="left" wrapText="1"/>
    </xf>
    <xf numFmtId="0" fontId="22" fillId="0" borderId="0" xfId="0" applyNumberFormat="1" applyFont="1" applyFill="1" applyBorder="1" applyAlignment="1" applyProtection="1">
      <alignment horizontal="right" wrapText="1"/>
    </xf>
    <xf numFmtId="0" fontId="22" fillId="32" borderId="3" xfId="0" applyNumberFormat="1" applyFont="1" applyFill="1" applyBorder="1" applyAlignment="1" applyProtection="1">
      <alignment horizontal="right" wrapText="1"/>
    </xf>
    <xf numFmtId="0" fontId="21" fillId="0" borderId="10" xfId="0" applyNumberFormat="1" applyFont="1" applyFill="1" applyBorder="1" applyAlignment="1" applyProtection="1">
      <alignment horizontal="center" wrapText="1"/>
    </xf>
    <xf numFmtId="0" fontId="22" fillId="0" borderId="11" xfId="0" applyNumberFormat="1" applyFont="1" applyFill="1" applyBorder="1" applyAlignment="1" applyProtection="1">
      <alignment horizontal="left" vertical="top" wrapText="1"/>
    </xf>
    <xf numFmtId="165" fontId="22" fillId="0" borderId="11" xfId="0" applyNumberFormat="1" applyFont="1" applyFill="1" applyBorder="1" applyAlignment="1" applyProtection="1">
      <alignment horizontal="right" wrapText="1"/>
    </xf>
    <xf numFmtId="0" fontId="22" fillId="0" borderId="11" xfId="0" applyNumberFormat="1" applyFont="1" applyFill="1" applyBorder="1" applyAlignment="1" applyProtection="1">
      <alignment horizontal="left" wrapText="1"/>
    </xf>
    <xf numFmtId="0" fontId="22" fillId="0" borderId="11" xfId="0" applyNumberFormat="1" applyFont="1" applyFill="1" applyBorder="1" applyAlignment="1" applyProtection="1">
      <alignment horizontal="right" wrapText="1"/>
    </xf>
    <xf numFmtId="0" fontId="22" fillId="0" borderId="7" xfId="0" applyNumberFormat="1" applyFont="1" applyFill="1" applyBorder="1" applyAlignment="1" applyProtection="1">
      <alignment horizontal="left" vertical="top" wrapText="1"/>
    </xf>
    <xf numFmtId="0" fontId="21" fillId="0" borderId="3" xfId="0" applyNumberFormat="1" applyFont="1" applyFill="1" applyBorder="1" applyAlignment="1" applyProtection="1">
      <alignment wrapText="1"/>
    </xf>
    <xf numFmtId="0" fontId="21" fillId="0" borderId="3" xfId="0" applyFont="1" applyBorder="1" applyAlignment="1">
      <alignment wrapText="1"/>
    </xf>
    <xf numFmtId="0" fontId="21" fillId="0" borderId="0" xfId="0" applyNumberFormat="1" applyFont="1" applyFill="1" applyBorder="1" applyAlignment="1" applyProtection="1">
      <alignment wrapText="1"/>
    </xf>
    <xf numFmtId="168" fontId="25" fillId="33" borderId="3" xfId="0" applyNumberFormat="1" applyFont="1" applyFill="1" applyBorder="1" applyAlignment="1">
      <alignment horizontal="right"/>
    </xf>
    <xf numFmtId="0" fontId="22" fillId="0" borderId="9" xfId="0" applyNumberFormat="1" applyFont="1" applyFill="1" applyBorder="1" applyAlignment="1" applyProtection="1">
      <alignment horizontal="left" wrapText="1"/>
    </xf>
    <xf numFmtId="0" fontId="22" fillId="0" borderId="7" xfId="0" applyNumberFormat="1" applyFont="1" applyFill="1" applyBorder="1" applyAlignment="1" applyProtection="1">
      <alignment horizontal="right" wrapText="1"/>
    </xf>
    <xf numFmtId="168" fontId="25" fillId="33" borderId="7" xfId="0" applyNumberFormat="1" applyFont="1" applyFill="1" applyBorder="1" applyAlignment="1">
      <alignment horizontal="right"/>
    </xf>
    <xf numFmtId="0" fontId="22" fillId="0" borderId="0" xfId="0" applyFont="1" applyBorder="1"/>
    <xf numFmtId="167" fontId="25" fillId="33" borderId="3" xfId="0" applyNumberFormat="1" applyFont="1" applyFill="1" applyBorder="1" applyAlignment="1">
      <alignment horizontal="right"/>
    </xf>
    <xf numFmtId="167" fontId="25" fillId="33" borderId="7" xfId="0" applyNumberFormat="1" applyFont="1" applyFill="1" applyBorder="1" applyAlignment="1">
      <alignment horizontal="right"/>
    </xf>
    <xf numFmtId="0" fontId="22" fillId="0" borderId="7" xfId="0" applyFont="1" applyBorder="1"/>
    <xf numFmtId="0" fontId="29" fillId="0" borderId="25" xfId="0" applyFont="1" applyFill="1" applyBorder="1"/>
    <xf numFmtId="0" fontId="29" fillId="0" borderId="0" xfId="0" applyFont="1"/>
    <xf numFmtId="0" fontId="28" fillId="0" borderId="25" xfId="0" applyFont="1" applyFill="1" applyBorder="1"/>
    <xf numFmtId="0" fontId="30" fillId="0" borderId="25" xfId="0" applyFont="1" applyFill="1" applyBorder="1"/>
    <xf numFmtId="0" fontId="30" fillId="32" borderId="25" xfId="0" applyFont="1" applyFill="1" applyBorder="1"/>
    <xf numFmtId="0" fontId="31" fillId="32" borderId="25" xfId="0" applyNumberFormat="1" applyFont="1" applyFill="1" applyBorder="1" applyAlignment="1" applyProtection="1">
      <alignment horizontal="left" vertical="top"/>
    </xf>
    <xf numFmtId="0" fontId="29" fillId="0" borderId="29" xfId="0" applyFont="1" applyFill="1" applyBorder="1"/>
    <xf numFmtId="0" fontId="29" fillId="0" borderId="25" xfId="0" applyFont="1" applyBorder="1"/>
    <xf numFmtId="0" fontId="34" fillId="0" borderId="25" xfId="0" applyFont="1" applyFill="1" applyBorder="1"/>
    <xf numFmtId="0" fontId="35" fillId="0" borderId="25" xfId="0" applyFont="1" applyFill="1" applyBorder="1"/>
    <xf numFmtId="1" fontId="33" fillId="0" borderId="31" xfId="0" applyNumberFormat="1" applyFont="1" applyFill="1" applyBorder="1"/>
    <xf numFmtId="0" fontId="30" fillId="32" borderId="32" xfId="0" applyFont="1" applyFill="1" applyBorder="1"/>
    <xf numFmtId="165" fontId="29" fillId="0" borderId="25" xfId="0" applyNumberFormat="1" applyFont="1" applyFill="1" applyBorder="1"/>
    <xf numFmtId="0" fontId="32" fillId="0" borderId="25" xfId="0" applyFont="1" applyFill="1" applyBorder="1"/>
    <xf numFmtId="1" fontId="32" fillId="0" borderId="25" xfId="0" applyNumberFormat="1" applyFont="1" applyFill="1" applyBorder="1"/>
    <xf numFmtId="165" fontId="32" fillId="0" borderId="25" xfId="30" applyNumberFormat="1" applyFont="1" applyFill="1" applyBorder="1"/>
    <xf numFmtId="171" fontId="36" fillId="33" borderId="33" xfId="0" applyNumberFormat="1" applyFont="1" applyFill="1" applyBorder="1" applyAlignment="1">
      <alignment horizontal="right"/>
    </xf>
    <xf numFmtId="0" fontId="29" fillId="32" borderId="25" xfId="0" applyFont="1" applyFill="1" applyBorder="1"/>
    <xf numFmtId="0" fontId="30" fillId="32" borderId="33" xfId="0" applyFont="1" applyFill="1" applyBorder="1"/>
    <xf numFmtId="0" fontId="37" fillId="32" borderId="25" xfId="34" applyFont="1" applyFill="1" applyBorder="1"/>
    <xf numFmtId="0" fontId="30" fillId="0" borderId="0" xfId="0" applyFont="1"/>
    <xf numFmtId="166" fontId="30" fillId="0" borderId="0" xfId="0" applyNumberFormat="1" applyFont="1"/>
    <xf numFmtId="0" fontId="30" fillId="32" borderId="0" xfId="0" applyFont="1" applyFill="1"/>
    <xf numFmtId="0" fontId="29" fillId="0" borderId="26" xfId="0" applyFont="1" applyFill="1" applyBorder="1"/>
    <xf numFmtId="0" fontId="31" fillId="32" borderId="0" xfId="0" applyNumberFormat="1" applyFont="1" applyFill="1" applyBorder="1" applyAlignment="1" applyProtection="1">
      <alignment horizontal="left" vertical="top"/>
    </xf>
    <xf numFmtId="0" fontId="28" fillId="0" borderId="0" xfId="0" applyFont="1" applyFill="1" applyBorder="1"/>
    <xf numFmtId="0" fontId="29" fillId="32" borderId="0" xfId="0" applyFont="1" applyFill="1"/>
    <xf numFmtId="0" fontId="34" fillId="0" borderId="26" xfId="0" applyFont="1" applyFill="1" applyBorder="1"/>
    <xf numFmtId="166" fontId="29" fillId="0" borderId="26" xfId="30" applyNumberFormat="1" applyFont="1" applyFill="1" applyBorder="1"/>
    <xf numFmtId="0" fontId="35" fillId="0" borderId="26" xfId="0" applyFont="1" applyFill="1" applyBorder="1"/>
    <xf numFmtId="166" fontId="35" fillId="0" borderId="26" xfId="30" applyNumberFormat="1" applyFont="1" applyFill="1" applyBorder="1"/>
    <xf numFmtId="166" fontId="29" fillId="0" borderId="0" xfId="0" applyNumberFormat="1" applyFont="1"/>
    <xf numFmtId="0" fontId="32" fillId="0" borderId="26" xfId="0" applyFont="1" applyFill="1" applyBorder="1"/>
    <xf numFmtId="166" fontId="32" fillId="0" borderId="26" xfId="30" applyNumberFormat="1" applyFont="1" applyFill="1" applyBorder="1"/>
    <xf numFmtId="166" fontId="29" fillId="32" borderId="0" xfId="0" applyNumberFormat="1" applyFont="1" applyFill="1"/>
    <xf numFmtId="0" fontId="29" fillId="32" borderId="26" xfId="0" applyFont="1" applyFill="1" applyBorder="1"/>
    <xf numFmtId="0" fontId="29" fillId="32" borderId="27" xfId="0" applyFont="1" applyFill="1" applyBorder="1"/>
    <xf numFmtId="0" fontId="37" fillId="32" borderId="0" xfId="34" applyFont="1" applyFill="1"/>
    <xf numFmtId="0" fontId="38" fillId="32" borderId="0" xfId="0" applyFont="1" applyFill="1" applyAlignment="1">
      <alignment horizontal="left" wrapText="1"/>
    </xf>
    <xf numFmtId="171" fontId="39" fillId="33" borderId="28" xfId="0" applyNumberFormat="1" applyFont="1" applyFill="1" applyBorder="1" applyAlignment="1">
      <alignment horizontal="right"/>
    </xf>
    <xf numFmtId="0" fontId="40" fillId="0" borderId="0" xfId="0" applyFont="1" applyAlignment="1">
      <alignment horizontal="left"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165" fontId="40" fillId="0" borderId="3" xfId="0" applyNumberFormat="1" applyFont="1" applyBorder="1" applyAlignment="1">
      <alignment horizontal="center" vertical="center" wrapText="1"/>
    </xf>
    <xf numFmtId="165" fontId="40" fillId="0" borderId="4" xfId="0" applyNumberFormat="1" applyFont="1" applyBorder="1" applyAlignment="1">
      <alignment horizontal="center" vertical="center" wrapText="1"/>
    </xf>
    <xf numFmtId="166" fontId="24" fillId="0" borderId="7" xfId="30" applyNumberFormat="1" applyFont="1" applyBorder="1"/>
    <xf numFmtId="166" fontId="24" fillId="0" borderId="14" xfId="30" applyNumberFormat="1" applyFont="1" applyBorder="1"/>
    <xf numFmtId="166" fontId="22" fillId="0" borderId="14" xfId="30" applyNumberFormat="1" applyFont="1" applyBorder="1"/>
    <xf numFmtId="166" fontId="21" fillId="0" borderId="3" xfId="30" applyNumberFormat="1" applyFont="1" applyBorder="1"/>
    <xf numFmtId="0" fontId="40" fillId="0" borderId="3" xfId="0" applyFont="1" applyFill="1" applyBorder="1"/>
    <xf numFmtId="0" fontId="22" fillId="0" borderId="0" xfId="0" applyFont="1" applyAlignment="1">
      <alignment horizontal="justify" vertical="center"/>
    </xf>
    <xf numFmtId="170" fontId="22" fillId="0" borderId="0" xfId="39" applyNumberFormat="1" applyFont="1"/>
    <xf numFmtId="0" fontId="31" fillId="0" borderId="25" xfId="0" applyNumberFormat="1" applyFont="1" applyFill="1" applyBorder="1" applyAlignment="1" applyProtection="1">
      <alignment horizontal="left" vertical="top"/>
    </xf>
    <xf numFmtId="165" fontId="35" fillId="0" borderId="25" xfId="0" applyNumberFormat="1" applyFont="1" applyFill="1" applyBorder="1"/>
    <xf numFmtId="165" fontId="32" fillId="0" borderId="25" xfId="0" applyNumberFormat="1" applyFont="1" applyFill="1" applyBorder="1"/>
    <xf numFmtId="0" fontId="37" fillId="0" borderId="25" xfId="34" applyFont="1" applyFill="1" applyBorder="1"/>
    <xf numFmtId="0" fontId="29" fillId="32" borderId="34" xfId="0" applyFont="1" applyFill="1" applyBorder="1"/>
    <xf numFmtId="0" fontId="38" fillId="0" borderId="0" xfId="0" applyFont="1"/>
    <xf numFmtId="0" fontId="43" fillId="0" borderId="0" xfId="34" applyFont="1"/>
    <xf numFmtId="0" fontId="38" fillId="0" borderId="0" xfId="0" applyFont="1" applyAlignment="1">
      <alignment wrapText="1"/>
    </xf>
    <xf numFmtId="0" fontId="38" fillId="0" borderId="0" xfId="0" applyNumberFormat="1" applyFont="1" applyFill="1" applyBorder="1" applyAlignment="1" applyProtection="1">
      <alignment horizontal="right" wrapText="1"/>
    </xf>
    <xf numFmtId="0" fontId="46" fillId="32" borderId="25" xfId="0" applyNumberFormat="1" applyFont="1" applyFill="1" applyBorder="1" applyAlignment="1" applyProtection="1">
      <alignment horizontal="left" vertical="top"/>
    </xf>
    <xf numFmtId="0" fontId="21" fillId="0" borderId="25" xfId="0" applyFont="1" applyFill="1" applyBorder="1"/>
    <xf numFmtId="0" fontId="24" fillId="0" borderId="25" xfId="0" applyFont="1" applyBorder="1"/>
    <xf numFmtId="0" fontId="22" fillId="0" borderId="25" xfId="0" applyFont="1" applyBorder="1"/>
    <xf numFmtId="0" fontId="22" fillId="0" borderId="25" xfId="0" applyFont="1" applyFill="1" applyBorder="1"/>
    <xf numFmtId="0" fontId="22" fillId="0" borderId="29" xfId="0" applyFont="1" applyFill="1" applyBorder="1"/>
    <xf numFmtId="0" fontId="40" fillId="0" borderId="25" xfId="0" applyFont="1" applyFill="1" applyBorder="1" applyAlignment="1">
      <alignment wrapText="1"/>
    </xf>
    <xf numFmtId="0" fontId="27" fillId="0" borderId="25" xfId="0" applyFont="1" applyFill="1" applyBorder="1"/>
    <xf numFmtId="0" fontId="24" fillId="0" borderId="25" xfId="0" applyFont="1" applyFill="1" applyBorder="1"/>
    <xf numFmtId="166" fontId="24" fillId="0" borderId="30" xfId="30" applyNumberFormat="1" applyFont="1" applyFill="1" applyBorder="1"/>
    <xf numFmtId="0" fontId="24" fillId="32" borderId="25" xfId="0" applyFont="1" applyFill="1" applyBorder="1"/>
    <xf numFmtId="0" fontId="48" fillId="0" borderId="25" xfId="0" applyFont="1" applyFill="1" applyBorder="1"/>
    <xf numFmtId="0" fontId="24" fillId="32" borderId="32" xfId="0" applyFont="1" applyFill="1" applyBorder="1"/>
    <xf numFmtId="0" fontId="38" fillId="32" borderId="25" xfId="0" applyFont="1" applyFill="1" applyBorder="1"/>
    <xf numFmtId="0" fontId="38" fillId="32" borderId="0" xfId="0" applyFont="1" applyFill="1"/>
    <xf numFmtId="0" fontId="43" fillId="0" borderId="0" xfId="0" applyFont="1" applyAlignment="1">
      <alignment horizontal="left" vertical="center"/>
    </xf>
    <xf numFmtId="9" fontId="25" fillId="33" borderId="3" xfId="39" applyFont="1" applyFill="1" applyBorder="1" applyAlignment="1">
      <alignment horizontal="right"/>
    </xf>
    <xf numFmtId="9" fontId="22" fillId="0" borderId="3" xfId="39" applyFont="1" applyBorder="1"/>
    <xf numFmtId="172" fontId="48" fillId="0" borderId="25" xfId="30" applyNumberFormat="1" applyFont="1" applyFill="1" applyBorder="1"/>
    <xf numFmtId="172" fontId="40" fillId="0" borderId="31" xfId="30" applyNumberFormat="1" applyFont="1" applyFill="1" applyBorder="1"/>
    <xf numFmtId="172" fontId="24" fillId="33" borderId="25" xfId="30" applyNumberFormat="1" applyFont="1" applyFill="1" applyBorder="1" applyAlignment="1">
      <alignment horizontal="right"/>
    </xf>
    <xf numFmtId="172" fontId="22" fillId="0" borderId="25" xfId="30" applyNumberFormat="1" applyFont="1" applyFill="1" applyBorder="1"/>
    <xf numFmtId="172" fontId="24" fillId="0" borderId="31" xfId="30" applyNumberFormat="1" applyFont="1" applyFill="1" applyBorder="1"/>
    <xf numFmtId="172" fontId="22" fillId="0" borderId="25" xfId="30" applyNumberFormat="1" applyFont="1" applyBorder="1"/>
    <xf numFmtId="172" fontId="24" fillId="0" borderId="31" xfId="30" applyNumberFormat="1" applyFont="1" applyBorder="1"/>
    <xf numFmtId="172" fontId="21" fillId="0" borderId="25" xfId="30" applyNumberFormat="1" applyFont="1" applyFill="1" applyBorder="1"/>
    <xf numFmtId="0" fontId="21" fillId="0" borderId="30" xfId="0" applyFont="1" applyFill="1" applyBorder="1" applyAlignment="1">
      <alignment wrapText="1"/>
    </xf>
    <xf numFmtId="0" fontId="21" fillId="0" borderId="33" xfId="0" applyFont="1" applyFill="1" applyBorder="1" applyAlignment="1">
      <alignment wrapText="1"/>
    </xf>
    <xf numFmtId="0" fontId="21" fillId="0" borderId="25" xfId="0" applyFont="1" applyFill="1" applyBorder="1" applyAlignment="1">
      <alignment wrapText="1"/>
    </xf>
    <xf numFmtId="0" fontId="47" fillId="32" borderId="25" xfId="0" applyFont="1" applyFill="1" applyBorder="1" applyAlignment="1">
      <alignment wrapText="1"/>
    </xf>
    <xf numFmtId="165" fontId="22" fillId="0" borderId="7" xfId="0" quotePrefix="1" applyNumberFormat="1" applyFont="1" applyFill="1" applyBorder="1" applyAlignment="1" applyProtection="1">
      <alignment horizontal="right" wrapText="1"/>
    </xf>
    <xf numFmtId="166" fontId="22" fillId="0" borderId="7" xfId="30" quotePrefix="1" applyNumberFormat="1" applyFont="1" applyFill="1" applyBorder="1" applyAlignment="1" applyProtection="1">
      <alignment horizontal="right" wrapText="1"/>
    </xf>
    <xf numFmtId="0" fontId="22" fillId="0" borderId="14" xfId="0" applyNumberFormat="1" applyFont="1" applyFill="1" applyBorder="1" applyAlignment="1" applyProtection="1">
      <alignment horizontal="left" vertical="top" wrapText="1"/>
    </xf>
    <xf numFmtId="165" fontId="22" fillId="0" borderId="14" xfId="0" quotePrefix="1" applyNumberFormat="1" applyFont="1" applyFill="1" applyBorder="1" applyAlignment="1" applyProtection="1">
      <alignment horizontal="right" wrapText="1"/>
    </xf>
    <xf numFmtId="166" fontId="22" fillId="0" borderId="14" xfId="30" quotePrefix="1" applyNumberFormat="1" applyFont="1" applyFill="1" applyBorder="1" applyAlignment="1" applyProtection="1">
      <alignment horizontal="right" wrapText="1"/>
    </xf>
    <xf numFmtId="0" fontId="21" fillId="32" borderId="5" xfId="0" applyNumberFormat="1" applyFont="1" applyFill="1" applyBorder="1" applyAlignment="1" applyProtection="1">
      <alignment vertical="top" wrapText="1"/>
    </xf>
    <xf numFmtId="165" fontId="21" fillId="0" borderId="5" xfId="0" quotePrefix="1" applyNumberFormat="1" applyFont="1" applyFill="1" applyBorder="1" applyAlignment="1" applyProtection="1">
      <alignment horizontal="right" wrapText="1"/>
    </xf>
    <xf numFmtId="166" fontId="21" fillId="0" borderId="5" xfId="30" quotePrefix="1" applyNumberFormat="1" applyFont="1" applyFill="1" applyBorder="1" applyAlignment="1" applyProtection="1">
      <alignment horizontal="right" wrapText="1"/>
    </xf>
    <xf numFmtId="165" fontId="22" fillId="0" borderId="7" xfId="0" applyNumberFormat="1" applyFont="1" applyFill="1" applyBorder="1" applyAlignment="1" applyProtection="1">
      <alignment horizontal="right" wrapText="1"/>
    </xf>
    <xf numFmtId="166" fontId="22" fillId="0" borderId="7" xfId="30" applyNumberFormat="1" applyFont="1" applyFill="1" applyBorder="1" applyAlignment="1" applyProtection="1">
      <alignment horizontal="right" wrapText="1"/>
    </xf>
    <xf numFmtId="165" fontId="22" fillId="0" borderId="14" xfId="0" applyNumberFormat="1" applyFont="1" applyFill="1" applyBorder="1" applyAlignment="1" applyProtection="1">
      <alignment horizontal="right" wrapText="1"/>
    </xf>
    <xf numFmtId="166" fontId="22" fillId="0" borderId="14" xfId="30" applyNumberFormat="1" applyFont="1" applyFill="1" applyBorder="1" applyAlignment="1" applyProtection="1">
      <alignment horizontal="right" wrapText="1"/>
    </xf>
    <xf numFmtId="166" fontId="22" fillId="32" borderId="14" xfId="30" quotePrefix="1" applyNumberFormat="1" applyFont="1" applyFill="1" applyBorder="1" applyAlignment="1" applyProtection="1">
      <alignment horizontal="right" wrapText="1"/>
    </xf>
    <xf numFmtId="0" fontId="22" fillId="0" borderId="14" xfId="0" applyNumberFormat="1" applyFont="1" applyFill="1" applyBorder="1" applyAlignment="1" applyProtection="1">
      <alignment vertical="top" wrapText="1"/>
    </xf>
    <xf numFmtId="0" fontId="22" fillId="32" borderId="14" xfId="0" applyNumberFormat="1" applyFont="1" applyFill="1" applyBorder="1" applyAlignment="1" applyProtection="1">
      <alignment horizontal="left" vertical="top" wrapText="1"/>
    </xf>
    <xf numFmtId="0" fontId="21" fillId="0" borderId="5" xfId="0" applyNumberFormat="1" applyFont="1" applyFill="1" applyBorder="1" applyAlignment="1" applyProtection="1">
      <alignment vertical="top" wrapText="1"/>
    </xf>
    <xf numFmtId="0" fontId="21" fillId="32"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21" fillId="0" borderId="39" xfId="0" applyNumberFormat="1" applyFont="1" applyFill="1" applyBorder="1" applyAlignment="1" applyProtection="1">
      <alignment horizontal="left" vertical="top" wrapText="1"/>
    </xf>
    <xf numFmtId="165" fontId="21" fillId="0" borderId="39" xfId="0" applyNumberFormat="1" applyFont="1" applyFill="1" applyBorder="1" applyAlignment="1" applyProtection="1">
      <alignment horizontal="right" wrapText="1"/>
    </xf>
    <xf numFmtId="0" fontId="22" fillId="0" borderId="5" xfId="0" applyNumberFormat="1" applyFont="1" applyFill="1" applyBorder="1" applyAlignment="1" applyProtection="1">
      <alignment horizontal="left" vertical="top" wrapText="1"/>
    </xf>
    <xf numFmtId="165" fontId="22" fillId="0" borderId="5" xfId="0" applyNumberFormat="1" applyFont="1" applyFill="1" applyBorder="1" applyAlignment="1" applyProtection="1">
      <alignment horizontal="right" wrapText="1"/>
    </xf>
    <xf numFmtId="0" fontId="24" fillId="0" borderId="7" xfId="0" applyFont="1" applyBorder="1"/>
    <xf numFmtId="0" fontId="21" fillId="0" borderId="5" xfId="0" applyFont="1" applyBorder="1"/>
    <xf numFmtId="166" fontId="40" fillId="0" borderId="5" xfId="30" applyNumberFormat="1" applyFont="1" applyBorder="1"/>
    <xf numFmtId="0" fontId="24" fillId="0" borderId="14" xfId="0" applyFont="1" applyBorder="1"/>
    <xf numFmtId="0" fontId="40" fillId="0" borderId="5" xfId="0" applyFont="1" applyBorder="1"/>
    <xf numFmtId="0" fontId="22" fillId="0" borderId="14" xfId="0" applyFont="1" applyBorder="1"/>
    <xf numFmtId="166" fontId="21" fillId="0" borderId="5" xfId="30" applyNumberFormat="1" applyFont="1" applyBorder="1"/>
    <xf numFmtId="0" fontId="40" fillId="0" borderId="5" xfId="0" applyFont="1" applyFill="1" applyBorder="1"/>
    <xf numFmtId="0" fontId="21" fillId="0" borderId="0" xfId="0" applyFont="1" applyAlignment="1">
      <alignment wrapText="1"/>
    </xf>
    <xf numFmtId="0" fontId="24" fillId="0" borderId="0" xfId="34" applyFont="1" applyAlignment="1">
      <alignment vertical="top"/>
    </xf>
    <xf numFmtId="0" fontId="22" fillId="0" borderId="0" xfId="0" applyFont="1" applyAlignment="1">
      <alignment vertical="top"/>
    </xf>
    <xf numFmtId="0" fontId="50" fillId="32" borderId="25" xfId="34" applyFont="1" applyFill="1" applyBorder="1"/>
    <xf numFmtId="0" fontId="52" fillId="0" borderId="25" xfId="0" applyFont="1" applyFill="1" applyBorder="1"/>
    <xf numFmtId="0" fontId="52" fillId="0" borderId="0" xfId="0" applyFont="1"/>
    <xf numFmtId="0" fontId="51" fillId="0" borderId="25" xfId="0" applyFont="1" applyFill="1" applyBorder="1"/>
    <xf numFmtId="0" fontId="50" fillId="0" borderId="25" xfId="0" applyFont="1" applyFill="1" applyBorder="1"/>
    <xf numFmtId="0" fontId="50" fillId="32" borderId="25" xfId="0" applyFont="1" applyFill="1" applyBorder="1"/>
    <xf numFmtId="0" fontId="53" fillId="32" borderId="25" xfId="0" applyNumberFormat="1" applyFont="1" applyFill="1" applyBorder="1" applyAlignment="1" applyProtection="1">
      <alignment horizontal="left" vertical="top"/>
    </xf>
    <xf numFmtId="0" fontId="52" fillId="0" borderId="29" xfId="0" applyFont="1" applyFill="1" applyBorder="1"/>
    <xf numFmtId="0" fontId="52" fillId="0" borderId="25" xfId="0" applyFont="1" applyBorder="1"/>
    <xf numFmtId="0" fontId="54" fillId="0" borderId="25" xfId="0" applyFont="1" applyFill="1" applyBorder="1" applyAlignment="1">
      <alignment wrapText="1"/>
    </xf>
    <xf numFmtId="0" fontId="56" fillId="0" borderId="25" xfId="0" applyFont="1" applyFill="1" applyBorder="1"/>
    <xf numFmtId="166" fontId="50" fillId="0" borderId="30" xfId="30" applyNumberFormat="1" applyFont="1" applyFill="1" applyBorder="1"/>
    <xf numFmtId="0" fontId="57" fillId="0" borderId="25" xfId="0" applyFont="1" applyFill="1" applyBorder="1"/>
    <xf numFmtId="1" fontId="57" fillId="0" borderId="25" xfId="0" applyNumberFormat="1" applyFont="1" applyFill="1" applyBorder="1"/>
    <xf numFmtId="1" fontId="54" fillId="0" borderId="31" xfId="0" applyNumberFormat="1" applyFont="1" applyFill="1" applyBorder="1"/>
    <xf numFmtId="1" fontId="52" fillId="0" borderId="25" xfId="0" applyNumberFormat="1" applyFont="1" applyFill="1" applyBorder="1"/>
    <xf numFmtId="1" fontId="50" fillId="0" borderId="31" xfId="0" applyNumberFormat="1" applyFont="1" applyFill="1" applyBorder="1"/>
    <xf numFmtId="0" fontId="50" fillId="0" borderId="31" xfId="0" applyFont="1" applyFill="1" applyBorder="1"/>
    <xf numFmtId="1" fontId="51" fillId="0" borderId="25" xfId="0" applyNumberFormat="1" applyFont="1" applyFill="1" applyBorder="1"/>
    <xf numFmtId="0" fontId="52" fillId="32" borderId="25" xfId="0" applyFont="1" applyFill="1" applyBorder="1"/>
    <xf numFmtId="0" fontId="50" fillId="0" borderId="0" xfId="0" applyFont="1"/>
    <xf numFmtId="166" fontId="50" fillId="0" borderId="0" xfId="0" applyNumberFormat="1" applyFont="1"/>
    <xf numFmtId="0" fontId="50" fillId="32" borderId="0" xfId="0" applyFont="1" applyFill="1"/>
    <xf numFmtId="0" fontId="52" fillId="0" borderId="26" xfId="0" applyFont="1" applyFill="1" applyBorder="1"/>
    <xf numFmtId="0" fontId="52" fillId="0" borderId="0" xfId="0" applyFont="1" applyFill="1"/>
    <xf numFmtId="171" fontId="50" fillId="0" borderId="25" xfId="0" applyNumberFormat="1" applyFont="1" applyFill="1" applyBorder="1" applyAlignment="1">
      <alignment horizontal="right"/>
    </xf>
    <xf numFmtId="0" fontId="50" fillId="0" borderId="32" xfId="0" applyFont="1" applyFill="1" applyBorder="1"/>
    <xf numFmtId="171" fontId="50" fillId="0" borderId="33" xfId="0" applyNumberFormat="1" applyFont="1" applyFill="1" applyBorder="1" applyAlignment="1">
      <alignment horizontal="right"/>
    </xf>
    <xf numFmtId="0" fontId="50" fillId="0" borderId="33" xfId="0" applyFont="1" applyFill="1" applyBorder="1"/>
    <xf numFmtId="0" fontId="54" fillId="0" borderId="25" xfId="0" applyFont="1" applyFill="1" applyBorder="1" applyAlignment="1">
      <alignment horizontal="center" wrapText="1"/>
    </xf>
    <xf numFmtId="0" fontId="51" fillId="0" borderId="25" xfId="0" applyFont="1" applyFill="1" applyBorder="1" applyAlignment="1">
      <alignment horizontal="center" wrapText="1"/>
    </xf>
    <xf numFmtId="0" fontId="58" fillId="32" borderId="0" xfId="0" applyFont="1" applyFill="1"/>
    <xf numFmtId="0" fontId="59" fillId="32" borderId="0" xfId="0" applyFont="1" applyFill="1"/>
    <xf numFmtId="167" fontId="60" fillId="32" borderId="46" xfId="38" applyNumberFormat="1" applyFont="1" applyFill="1" applyBorder="1" applyAlignment="1">
      <alignment horizontal="center" vertical="top"/>
    </xf>
    <xf numFmtId="167" fontId="60" fillId="32" borderId="47" xfId="38" applyNumberFormat="1" applyFont="1" applyFill="1" applyBorder="1" applyAlignment="1">
      <alignment horizontal="center" vertical="top"/>
    </xf>
    <xf numFmtId="167" fontId="60" fillId="32" borderId="48" xfId="38" applyNumberFormat="1" applyFont="1" applyFill="1" applyBorder="1" applyAlignment="1">
      <alignment horizontal="center" vertical="top"/>
    </xf>
    <xf numFmtId="167" fontId="60" fillId="32" borderId="49" xfId="38" applyNumberFormat="1" applyFont="1" applyFill="1" applyBorder="1" applyAlignment="1">
      <alignment horizontal="center" vertical="top"/>
    </xf>
    <xf numFmtId="167" fontId="60" fillId="32" borderId="50" xfId="38" applyNumberFormat="1" applyFont="1" applyFill="1" applyBorder="1" applyAlignment="1">
      <alignment horizontal="left"/>
    </xf>
    <xf numFmtId="166" fontId="60" fillId="32" borderId="51" xfId="31" applyNumberFormat="1" applyFont="1" applyFill="1" applyBorder="1" applyAlignment="1">
      <alignment horizontal="right"/>
    </xf>
    <xf numFmtId="164" fontId="60" fillId="32" borderId="52" xfId="31" applyNumberFormat="1" applyFont="1" applyFill="1" applyBorder="1" applyAlignment="1">
      <alignment horizontal="right"/>
    </xf>
    <xf numFmtId="164" fontId="60" fillId="32" borderId="0" xfId="31" applyNumberFormat="1" applyFont="1" applyFill="1" applyBorder="1" applyAlignment="1">
      <alignment horizontal="right"/>
    </xf>
    <xf numFmtId="166" fontId="60" fillId="32" borderId="53" xfId="31" applyNumberFormat="1" applyFont="1" applyFill="1" applyBorder="1" applyAlignment="1">
      <alignment horizontal="right"/>
    </xf>
    <xf numFmtId="166" fontId="59" fillId="32" borderId="0" xfId="0" applyNumberFormat="1" applyFont="1" applyFill="1"/>
    <xf numFmtId="166" fontId="59" fillId="32" borderId="0" xfId="30" applyNumberFormat="1" applyFont="1" applyFill="1"/>
    <xf numFmtId="164" fontId="59" fillId="32" borderId="0" xfId="30" applyNumberFormat="1" applyFont="1" applyFill="1"/>
    <xf numFmtId="167" fontId="61" fillId="32" borderId="50" xfId="38" applyNumberFormat="1" applyFont="1" applyFill="1" applyBorder="1" applyAlignment="1">
      <alignment horizontal="left"/>
    </xf>
    <xf numFmtId="166" fontId="61" fillId="32" borderId="51" xfId="31" applyNumberFormat="1" applyFont="1" applyFill="1" applyBorder="1" applyAlignment="1">
      <alignment horizontal="right"/>
    </xf>
    <xf numFmtId="164" fontId="61" fillId="32" borderId="52" xfId="31" applyNumberFormat="1" applyFont="1" applyFill="1" applyBorder="1" applyAlignment="1">
      <alignment horizontal="right"/>
    </xf>
    <xf numFmtId="164" fontId="61" fillId="32" borderId="0" xfId="31" applyNumberFormat="1" applyFont="1" applyFill="1" applyBorder="1" applyAlignment="1">
      <alignment horizontal="right"/>
    </xf>
    <xf numFmtId="166" fontId="61" fillId="32" borderId="53" xfId="31" applyNumberFormat="1" applyFont="1" applyFill="1" applyBorder="1" applyAlignment="1">
      <alignment horizontal="right"/>
    </xf>
    <xf numFmtId="164" fontId="61" fillId="32" borderId="54" xfId="31" applyNumberFormat="1" applyFont="1" applyFill="1" applyBorder="1" applyAlignment="1">
      <alignment horizontal="right"/>
    </xf>
    <xf numFmtId="166" fontId="61" fillId="32" borderId="0" xfId="31" applyNumberFormat="1" applyFont="1" applyFill="1" applyBorder="1" applyAlignment="1">
      <alignment horizontal="right"/>
    </xf>
    <xf numFmtId="167" fontId="61" fillId="32" borderId="55" xfId="38" applyNumberFormat="1" applyFont="1" applyFill="1" applyBorder="1" applyAlignment="1">
      <alignment horizontal="left"/>
    </xf>
    <xf numFmtId="166" fontId="61" fillId="32" borderId="56" xfId="31" applyNumberFormat="1" applyFont="1" applyFill="1" applyBorder="1" applyAlignment="1">
      <alignment horizontal="right"/>
    </xf>
    <xf numFmtId="164" fontId="61" fillId="32" borderId="57" xfId="31" applyNumberFormat="1" applyFont="1" applyFill="1" applyBorder="1" applyAlignment="1">
      <alignment horizontal="right"/>
    </xf>
    <xf numFmtId="164" fontId="61" fillId="32" borderId="58" xfId="31" applyNumberFormat="1" applyFont="1" applyFill="1" applyBorder="1" applyAlignment="1">
      <alignment horizontal="right"/>
    </xf>
    <xf numFmtId="166" fontId="61" fillId="32" borderId="59" xfId="31" applyNumberFormat="1" applyFont="1" applyFill="1" applyBorder="1" applyAlignment="1">
      <alignment horizontal="right"/>
    </xf>
    <xf numFmtId="0" fontId="59" fillId="32" borderId="0" xfId="0" applyFont="1" applyFill="1" applyBorder="1"/>
    <xf numFmtId="0" fontId="62" fillId="32" borderId="0" xfId="0" applyFont="1" applyFill="1"/>
    <xf numFmtId="0" fontId="58" fillId="32" borderId="0" xfId="0" applyFont="1" applyFill="1" applyAlignment="1">
      <alignment horizontal="left" vertical="center" wrapText="1"/>
    </xf>
    <xf numFmtId="0" fontId="64" fillId="32" borderId="0" xfId="0" applyFont="1" applyFill="1" applyAlignment="1">
      <alignment horizontal="right" vertical="center"/>
    </xf>
    <xf numFmtId="0" fontId="59" fillId="35" borderId="0" xfId="0" applyFont="1" applyFill="1"/>
    <xf numFmtId="167" fontId="60" fillId="32" borderId="55" xfId="38" applyNumberFormat="1" applyFont="1" applyFill="1" applyBorder="1" applyAlignment="1">
      <alignment horizontal="left"/>
    </xf>
    <xf numFmtId="166" fontId="60" fillId="32" borderId="56" xfId="31" applyNumberFormat="1" applyFont="1" applyFill="1" applyBorder="1" applyAlignment="1">
      <alignment horizontal="right"/>
    </xf>
    <xf numFmtId="164" fontId="60" fillId="32" borderId="57" xfId="31" applyNumberFormat="1" applyFont="1" applyFill="1" applyBorder="1" applyAlignment="1">
      <alignment horizontal="right"/>
    </xf>
    <xf numFmtId="164" fontId="60" fillId="32" borderId="59" xfId="31" applyNumberFormat="1" applyFont="1" applyFill="1" applyBorder="1" applyAlignment="1">
      <alignment horizontal="right"/>
    </xf>
    <xf numFmtId="166" fontId="60" fillId="32" borderId="60" xfId="31" applyNumberFormat="1" applyFont="1" applyFill="1" applyBorder="1" applyAlignment="1">
      <alignment horizontal="right"/>
    </xf>
    <xf numFmtId="164" fontId="61" fillId="32" borderId="59" xfId="31" applyNumberFormat="1" applyFont="1" applyFill="1" applyBorder="1" applyAlignment="1">
      <alignment horizontal="right"/>
    </xf>
    <xf numFmtId="166" fontId="61" fillId="32" borderId="60" xfId="31" applyNumberFormat="1" applyFont="1" applyFill="1" applyBorder="1" applyAlignment="1">
      <alignment horizontal="right"/>
    </xf>
    <xf numFmtId="0" fontId="65" fillId="32" borderId="0" xfId="38" applyFont="1" applyFill="1" applyBorder="1" applyAlignment="1">
      <alignment vertical="center"/>
    </xf>
    <xf numFmtId="167" fontId="60" fillId="32" borderId="49" xfId="38" applyNumberFormat="1" applyFont="1" applyFill="1" applyBorder="1" applyAlignment="1">
      <alignment horizontal="center"/>
    </xf>
    <xf numFmtId="167" fontId="60" fillId="32" borderId="48" xfId="38" applyNumberFormat="1" applyFont="1" applyFill="1" applyBorder="1" applyAlignment="1">
      <alignment horizontal="center"/>
    </xf>
    <xf numFmtId="167" fontId="61" fillId="32" borderId="48" xfId="38" applyNumberFormat="1" applyFont="1" applyFill="1" applyBorder="1" applyAlignment="1">
      <alignment horizontal="center"/>
    </xf>
    <xf numFmtId="167" fontId="61" fillId="32" borderId="62" xfId="38" applyNumberFormat="1" applyFont="1" applyFill="1" applyBorder="1" applyAlignment="1">
      <alignment horizontal="center"/>
    </xf>
    <xf numFmtId="167" fontId="60" fillId="32" borderId="2" xfId="38" applyNumberFormat="1" applyFont="1" applyFill="1" applyBorder="1" applyAlignment="1">
      <alignment horizontal="left" vertical="top"/>
    </xf>
    <xf numFmtId="164" fontId="60" fillId="32" borderId="2" xfId="31" applyNumberFormat="1" applyFont="1" applyFill="1" applyBorder="1" applyAlignment="1">
      <alignment horizontal="right"/>
    </xf>
    <xf numFmtId="164" fontId="60" fillId="32" borderId="15" xfId="31" applyNumberFormat="1" applyFont="1" applyFill="1" applyBorder="1" applyAlignment="1">
      <alignment horizontal="right"/>
    </xf>
    <xf numFmtId="164" fontId="61" fillId="32" borderId="15" xfId="31" applyNumberFormat="1" applyFont="1" applyFill="1" applyBorder="1" applyAlignment="1">
      <alignment horizontal="right"/>
    </xf>
    <xf numFmtId="164" fontId="61" fillId="32" borderId="61" xfId="31" applyNumberFormat="1" applyFont="1" applyFill="1" applyBorder="1" applyAlignment="1">
      <alignment horizontal="right"/>
    </xf>
    <xf numFmtId="164" fontId="59" fillId="32" borderId="0" xfId="0" applyNumberFormat="1" applyFont="1" applyFill="1"/>
    <xf numFmtId="167" fontId="60" fillId="32" borderId="53" xfId="38" applyNumberFormat="1" applyFont="1" applyFill="1" applyBorder="1" applyAlignment="1">
      <alignment horizontal="left" vertical="top"/>
    </xf>
    <xf numFmtId="166" fontId="60" fillId="32" borderId="0" xfId="31" applyNumberFormat="1" applyFont="1" applyFill="1" applyBorder="1" applyAlignment="1">
      <alignment horizontal="right"/>
    </xf>
    <xf numFmtId="167" fontId="65" fillId="0" borderId="49" xfId="38" applyNumberFormat="1" applyFont="1" applyFill="1" applyBorder="1" applyAlignment="1">
      <alignment horizontal="left" vertical="top"/>
    </xf>
    <xf numFmtId="164" fontId="65" fillId="32" borderId="49" xfId="31" applyNumberFormat="1" applyFont="1" applyFill="1" applyBorder="1" applyAlignment="1">
      <alignment horizontal="right"/>
    </xf>
    <xf numFmtId="164" fontId="65" fillId="32" borderId="48" xfId="31" applyNumberFormat="1" applyFont="1" applyFill="1" applyBorder="1" applyAlignment="1">
      <alignment horizontal="right"/>
    </xf>
    <xf numFmtId="164" fontId="63" fillId="32" borderId="48" xfId="31" applyNumberFormat="1" applyFont="1" applyFill="1" applyBorder="1" applyAlignment="1">
      <alignment horizontal="right"/>
    </xf>
    <xf numFmtId="164" fontId="63" fillId="32" borderId="62" xfId="31" applyNumberFormat="1" applyFont="1" applyFill="1" applyBorder="1" applyAlignment="1">
      <alignment horizontal="right"/>
    </xf>
    <xf numFmtId="166" fontId="60" fillId="32" borderId="2" xfId="31" applyNumberFormat="1" applyFont="1" applyFill="1" applyBorder="1" applyAlignment="1">
      <alignment horizontal="right"/>
    </xf>
    <xf numFmtId="166" fontId="60" fillId="32" borderId="15" xfId="31" applyNumberFormat="1" applyFont="1" applyFill="1" applyBorder="1" applyAlignment="1">
      <alignment horizontal="right"/>
    </xf>
    <xf numFmtId="166" fontId="61" fillId="32" borderId="15" xfId="31" applyNumberFormat="1" applyFont="1" applyFill="1" applyBorder="1" applyAlignment="1">
      <alignment horizontal="right"/>
    </xf>
    <xf numFmtId="166" fontId="61" fillId="32" borderId="61" xfId="31" applyNumberFormat="1" applyFont="1" applyFill="1" applyBorder="1" applyAlignment="1">
      <alignment horizontal="right"/>
    </xf>
    <xf numFmtId="166" fontId="61" fillId="32" borderId="54" xfId="31" applyNumberFormat="1" applyFont="1" applyFill="1" applyBorder="1" applyAlignment="1">
      <alignment horizontal="right"/>
    </xf>
    <xf numFmtId="166" fontId="65" fillId="32" borderId="49" xfId="31" applyNumberFormat="1" applyFont="1" applyFill="1" applyBorder="1" applyAlignment="1">
      <alignment horizontal="right"/>
    </xf>
    <xf numFmtId="166" fontId="65" fillId="32" borderId="48" xfId="31" applyNumberFormat="1" applyFont="1" applyFill="1" applyBorder="1" applyAlignment="1">
      <alignment horizontal="right"/>
    </xf>
    <xf numFmtId="166" fontId="63" fillId="32" borderId="48" xfId="31" applyNumberFormat="1" applyFont="1" applyFill="1" applyBorder="1" applyAlignment="1">
      <alignment horizontal="right"/>
    </xf>
    <xf numFmtId="166" fontId="63" fillId="32" borderId="62" xfId="31" applyNumberFormat="1" applyFont="1" applyFill="1" applyBorder="1" applyAlignment="1">
      <alignment horizontal="right"/>
    </xf>
    <xf numFmtId="0" fontId="58" fillId="32" borderId="0" xfId="0" applyFont="1" applyFill="1" applyBorder="1" applyAlignment="1">
      <alignment horizontal="left" vertical="center"/>
    </xf>
    <xf numFmtId="166" fontId="65" fillId="32" borderId="0" xfId="31" applyNumberFormat="1" applyFont="1" applyFill="1" applyBorder="1" applyAlignment="1">
      <alignment horizontal="right"/>
    </xf>
    <xf numFmtId="166" fontId="66" fillId="32" borderId="0" xfId="31" applyNumberFormat="1" applyFont="1" applyFill="1" applyBorder="1" applyAlignment="1">
      <alignment horizontal="right"/>
    </xf>
    <xf numFmtId="0" fontId="65" fillId="32" borderId="0" xfId="38" applyFont="1" applyFill="1" applyBorder="1" applyAlignment="1"/>
    <xf numFmtId="167" fontId="60" fillId="32" borderId="62" xfId="38" applyNumberFormat="1" applyFont="1" applyFill="1" applyBorder="1" applyAlignment="1">
      <alignment horizontal="center"/>
    </xf>
    <xf numFmtId="164" fontId="60" fillId="32" borderId="61" xfId="31" applyNumberFormat="1" applyFont="1" applyFill="1" applyBorder="1" applyAlignment="1">
      <alignment horizontal="right"/>
    </xf>
    <xf numFmtId="164" fontId="60" fillId="32" borderId="53" xfId="31" applyNumberFormat="1" applyFont="1" applyFill="1" applyBorder="1" applyAlignment="1">
      <alignment horizontal="right"/>
    </xf>
    <xf numFmtId="164" fontId="60" fillId="32" borderId="54" xfId="31" applyNumberFormat="1" applyFont="1" applyFill="1" applyBorder="1" applyAlignment="1">
      <alignment horizontal="right"/>
    </xf>
    <xf numFmtId="164" fontId="65" fillId="32" borderId="62" xfId="31" applyNumberFormat="1" applyFont="1" applyFill="1" applyBorder="1" applyAlignment="1">
      <alignment horizontal="right"/>
    </xf>
    <xf numFmtId="166" fontId="60" fillId="32" borderId="61" xfId="31" applyNumberFormat="1" applyFont="1" applyFill="1" applyBorder="1" applyAlignment="1">
      <alignment horizontal="right"/>
    </xf>
    <xf numFmtId="166" fontId="60" fillId="32" borderId="54" xfId="31" applyNumberFormat="1" applyFont="1" applyFill="1" applyBorder="1" applyAlignment="1">
      <alignment horizontal="right"/>
    </xf>
    <xf numFmtId="166" fontId="65" fillId="32" borderId="62" xfId="31" applyNumberFormat="1" applyFont="1" applyFill="1" applyBorder="1" applyAlignment="1">
      <alignment horizontal="right"/>
    </xf>
    <xf numFmtId="167" fontId="61" fillId="32" borderId="49" xfId="38" applyNumberFormat="1" applyFont="1" applyFill="1" applyBorder="1" applyAlignment="1">
      <alignment horizontal="center"/>
    </xf>
    <xf numFmtId="164" fontId="61" fillId="32" borderId="2" xfId="31" applyNumberFormat="1" applyFont="1" applyFill="1" applyBorder="1" applyAlignment="1">
      <alignment horizontal="right"/>
    </xf>
    <xf numFmtId="164" fontId="61" fillId="32" borderId="53" xfId="31" applyNumberFormat="1" applyFont="1" applyFill="1" applyBorder="1" applyAlignment="1">
      <alignment horizontal="right"/>
    </xf>
    <xf numFmtId="164" fontId="63" fillId="32" borderId="49" xfId="31" applyNumberFormat="1" applyFont="1" applyFill="1" applyBorder="1" applyAlignment="1">
      <alignment horizontal="right"/>
    </xf>
    <xf numFmtId="166" fontId="61" fillId="32" borderId="2" xfId="31" applyNumberFormat="1" applyFont="1" applyFill="1" applyBorder="1" applyAlignment="1">
      <alignment horizontal="right"/>
    </xf>
    <xf numFmtId="166" fontId="63" fillId="32" borderId="49" xfId="31" applyNumberFormat="1" applyFont="1" applyFill="1" applyBorder="1" applyAlignment="1">
      <alignment horizontal="right"/>
    </xf>
    <xf numFmtId="164" fontId="59" fillId="32" borderId="0" xfId="30" applyFont="1" applyFill="1"/>
    <xf numFmtId="164" fontId="58" fillId="32" borderId="0" xfId="30" applyFont="1" applyFill="1"/>
    <xf numFmtId="166" fontId="58" fillId="32" borderId="0" xfId="30" applyNumberFormat="1" applyFont="1" applyFill="1"/>
    <xf numFmtId="0" fontId="21" fillId="32"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left" vertical="top" wrapText="1"/>
    </xf>
    <xf numFmtId="0" fontId="42" fillId="0" borderId="15" xfId="0" applyNumberFormat="1" applyFont="1" applyFill="1" applyBorder="1" applyAlignment="1" applyProtection="1">
      <alignment horizontal="left" vertical="top" wrapText="1"/>
    </xf>
    <xf numFmtId="0" fontId="38" fillId="0" borderId="15" xfId="0" applyNumberFormat="1" applyFont="1" applyFill="1" applyBorder="1" applyAlignment="1" applyProtection="1">
      <alignment horizontal="left" vertical="top" wrapText="1"/>
    </xf>
    <xf numFmtId="0" fontId="21" fillId="0" borderId="16" xfId="0" applyFont="1" applyBorder="1" applyAlignment="1">
      <alignment horizontal="center" wrapText="1"/>
    </xf>
    <xf numFmtId="0" fontId="41" fillId="0" borderId="0" xfId="0" applyFont="1" applyAlignment="1">
      <alignment vertical="top" wrapText="1"/>
    </xf>
    <xf numFmtId="0" fontId="38" fillId="0" borderId="0" xfId="0" applyFont="1"/>
    <xf numFmtId="0" fontId="21" fillId="0" borderId="0" xfId="0" applyFont="1" applyAlignment="1">
      <alignment wrapText="1"/>
    </xf>
    <xf numFmtId="0" fontId="41" fillId="0" borderId="0" xfId="0" applyFont="1" applyFill="1" applyAlignment="1">
      <alignment horizontal="left" vertical="top" wrapText="1"/>
    </xf>
    <xf numFmtId="0" fontId="21" fillId="0" borderId="0" xfId="0" applyFont="1" applyAlignment="1">
      <alignment vertical="top" wrapText="1"/>
    </xf>
    <xf numFmtId="0" fontId="21" fillId="0" borderId="0" xfId="0" applyFont="1" applyAlignment="1">
      <alignment horizontal="left" vertical="center" wrapText="1"/>
    </xf>
    <xf numFmtId="0" fontId="21" fillId="0" borderId="0" xfId="0" applyFont="1"/>
    <xf numFmtId="0" fontId="41" fillId="0" borderId="0" xfId="0" applyFont="1" applyAlignment="1">
      <alignment vertical="center" wrapText="1"/>
    </xf>
    <xf numFmtId="0" fontId="27" fillId="0" borderId="0" xfId="0" applyFont="1" applyAlignment="1">
      <alignment horizontal="left" vertical="top" wrapText="1" readingOrder="1"/>
    </xf>
    <xf numFmtId="0" fontId="38" fillId="0" borderId="0" xfId="0" applyFont="1" applyFill="1" applyAlignment="1">
      <alignment horizontal="left" wrapText="1"/>
    </xf>
    <xf numFmtId="0" fontId="27" fillId="0" borderId="0" xfId="0" applyFont="1" applyAlignment="1">
      <alignment horizontal="left" vertical="center" wrapText="1" readingOrder="1"/>
    </xf>
    <xf numFmtId="0" fontId="22" fillId="0" borderId="0" xfId="0" applyFont="1" applyAlignment="1">
      <alignment horizontal="left" wrapText="1"/>
    </xf>
    <xf numFmtId="0" fontId="41" fillId="0" borderId="0" xfId="0" applyFont="1" applyAlignment="1">
      <alignment horizontal="left" vertical="top" wrapText="1"/>
    </xf>
    <xf numFmtId="0" fontId="22" fillId="0" borderId="0" xfId="0" applyFont="1" applyAlignment="1">
      <alignment horizontal="left" vertical="center" wrapText="1"/>
    </xf>
    <xf numFmtId="0" fontId="27" fillId="0" borderId="0" xfId="0" applyFont="1" applyAlignment="1">
      <alignment horizontal="center" vertical="center" wrapText="1" readingOrder="1"/>
    </xf>
    <xf numFmtId="0" fontId="38" fillId="0" borderId="0" xfId="0" applyFont="1" applyAlignment="1">
      <alignment horizontal="left" wrapText="1"/>
    </xf>
    <xf numFmtId="0" fontId="38" fillId="0" borderId="0" xfId="0" applyFont="1" applyAlignment="1">
      <alignment horizontal="left" vertical="center" wrapText="1"/>
    </xf>
    <xf numFmtId="0" fontId="38" fillId="0" borderId="0" xfId="0" applyFont="1" applyAlignment="1">
      <alignment horizontal="left"/>
    </xf>
    <xf numFmtId="0" fontId="21" fillId="0" borderId="0" xfId="0" applyFont="1" applyAlignment="1">
      <alignment horizontal="left" wrapText="1"/>
    </xf>
    <xf numFmtId="0" fontId="52" fillId="32" borderId="31" xfId="0" applyFont="1" applyFill="1" applyBorder="1" applyAlignment="1">
      <alignment horizontal="left" wrapText="1"/>
    </xf>
    <xf numFmtId="0" fontId="52" fillId="32" borderId="35" xfId="0" applyFont="1" applyFill="1" applyBorder="1" applyAlignment="1">
      <alignment horizontal="left" wrapText="1"/>
    </xf>
    <xf numFmtId="0" fontId="52" fillId="32" borderId="32" xfId="0" applyFont="1" applyFill="1" applyBorder="1" applyAlignment="1">
      <alignment horizontal="left" wrapText="1"/>
    </xf>
    <xf numFmtId="0" fontId="51" fillId="0" borderId="25" xfId="0" applyFont="1" applyFill="1" applyBorder="1" applyAlignment="1">
      <alignment horizontal="left" wrapText="1"/>
    </xf>
    <xf numFmtId="0" fontId="55" fillId="0" borderId="25" xfId="0" applyFont="1" applyFill="1" applyBorder="1" applyAlignment="1">
      <alignment horizontal="center" wrapText="1"/>
    </xf>
    <xf numFmtId="0" fontId="56" fillId="0" borderId="38"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34" xfId="0" applyFont="1" applyFill="1" applyBorder="1" applyAlignment="1">
      <alignment horizontal="center" vertical="center" wrapText="1"/>
    </xf>
    <xf numFmtId="0" fontId="38" fillId="32" borderId="38" xfId="0" applyFont="1" applyFill="1" applyBorder="1" applyAlignment="1">
      <alignment horizontal="center" wrapText="1"/>
    </xf>
    <xf numFmtId="0" fontId="38" fillId="32" borderId="0" xfId="0" applyFont="1" applyFill="1" applyBorder="1" applyAlignment="1">
      <alignment horizontal="center" wrapText="1"/>
    </xf>
    <xf numFmtId="0" fontId="38" fillId="32" borderId="38" xfId="0" applyFont="1" applyFill="1" applyBorder="1" applyAlignment="1">
      <alignment wrapText="1"/>
    </xf>
    <xf numFmtId="0" fontId="38" fillId="32" borderId="0" xfId="0" applyFont="1" applyFill="1" applyBorder="1" applyAlignment="1">
      <alignment wrapText="1"/>
    </xf>
    <xf numFmtId="0" fontId="38" fillId="32" borderId="38" xfId="0" applyFont="1" applyFill="1" applyBorder="1"/>
    <xf numFmtId="0" fontId="38" fillId="32" borderId="0" xfId="0" applyFont="1" applyFill="1" applyBorder="1"/>
    <xf numFmtId="0" fontId="32" fillId="0" borderId="3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27" fillId="32" borderId="38" xfId="0" applyFont="1" applyFill="1" applyBorder="1" applyAlignment="1">
      <alignment horizontal="center" vertical="top" wrapText="1"/>
    </xf>
    <xf numFmtId="0" fontId="27" fillId="32" borderId="0" xfId="0" applyFont="1" applyFill="1" applyBorder="1" applyAlignment="1">
      <alignment horizontal="center" vertical="top" wrapText="1"/>
    </xf>
    <xf numFmtId="0" fontId="27" fillId="32" borderId="34" xfId="0" applyFont="1" applyFill="1" applyBorder="1" applyAlignment="1">
      <alignment horizontal="center" vertical="top" wrapText="1"/>
    </xf>
    <xf numFmtId="0" fontId="28" fillId="0" borderId="0" xfId="0" applyFont="1" applyFill="1" applyBorder="1" applyAlignment="1">
      <alignment horizontal="left" wrapText="1"/>
    </xf>
    <xf numFmtId="0" fontId="28" fillId="0" borderId="34" xfId="0" applyFont="1" applyFill="1" applyBorder="1" applyAlignment="1">
      <alignment horizontal="left" wrapText="1"/>
    </xf>
    <xf numFmtId="0" fontId="32" fillId="0" borderId="36" xfId="0" applyFont="1" applyFill="1" applyBorder="1" applyAlignment="1">
      <alignment horizontal="center"/>
    </xf>
    <xf numFmtId="0" fontId="32" fillId="0" borderId="37" xfId="0" applyFont="1" applyFill="1" applyBorder="1" applyAlignment="1">
      <alignment horizontal="center"/>
    </xf>
    <xf numFmtId="0" fontId="32" fillId="0" borderId="29" xfId="0" applyFont="1" applyFill="1" applyBorder="1" applyAlignment="1">
      <alignment horizontal="center"/>
    </xf>
    <xf numFmtId="0" fontId="38" fillId="32" borderId="0" xfId="0" applyFont="1" applyFill="1" applyAlignment="1">
      <alignment horizontal="left" wrapText="1"/>
    </xf>
    <xf numFmtId="0" fontId="22" fillId="32" borderId="0" xfId="0" applyFont="1" applyFill="1" applyAlignment="1">
      <alignment horizontal="left" wrapText="1"/>
    </xf>
    <xf numFmtId="0" fontId="43" fillId="0" borderId="15" xfId="0" applyFont="1" applyBorder="1" applyAlignment="1">
      <alignment horizontal="left" vertical="center" wrapText="1"/>
    </xf>
    <xf numFmtId="0" fontId="58" fillId="32" borderId="40" xfId="0" applyFont="1" applyFill="1" applyBorder="1" applyAlignment="1">
      <alignment horizontal="left" vertical="center"/>
    </xf>
    <xf numFmtId="0" fontId="58" fillId="32" borderId="45" xfId="0" applyFont="1" applyFill="1" applyBorder="1" applyAlignment="1">
      <alignment horizontal="left" vertical="center"/>
    </xf>
    <xf numFmtId="0" fontId="58" fillId="32" borderId="41" xfId="0" applyFont="1" applyFill="1" applyBorder="1" applyAlignment="1">
      <alignment horizontal="center"/>
    </xf>
    <xf numFmtId="0" fontId="58" fillId="32" borderId="42" xfId="0" applyFont="1" applyFill="1" applyBorder="1" applyAlignment="1">
      <alignment horizontal="center"/>
    </xf>
    <xf numFmtId="0" fontId="58" fillId="32" borderId="41" xfId="0" applyFont="1" applyFill="1" applyBorder="1" applyAlignment="1">
      <alignment horizontal="center" vertical="center"/>
    </xf>
    <xf numFmtId="0" fontId="58" fillId="32" borderId="43" xfId="0" applyFont="1" applyFill="1" applyBorder="1" applyAlignment="1">
      <alignment horizontal="center" vertical="center"/>
    </xf>
    <xf numFmtId="0" fontId="58" fillId="32" borderId="44" xfId="0" applyFont="1" applyFill="1" applyBorder="1" applyAlignment="1">
      <alignment horizontal="center"/>
    </xf>
    <xf numFmtId="0" fontId="63" fillId="32" borderId="0" xfId="0" applyFont="1" applyFill="1" applyAlignment="1">
      <alignment horizontal="left" vertical="center" wrapText="1"/>
    </xf>
    <xf numFmtId="0" fontId="58" fillId="32" borderId="0" xfId="0" applyFont="1" applyFill="1" applyAlignment="1">
      <alignment horizontal="left" vertical="center" wrapText="1"/>
    </xf>
    <xf numFmtId="0" fontId="58" fillId="34" borderId="0" xfId="0" applyFont="1" applyFill="1" applyAlignment="1">
      <alignment horizontal="center"/>
    </xf>
    <xf numFmtId="0" fontId="61" fillId="32" borderId="0" xfId="0" applyFont="1" applyFill="1" applyAlignment="1">
      <alignment horizontal="left" vertical="center" wrapText="1"/>
    </xf>
    <xf numFmtId="0" fontId="32" fillId="0" borderId="25" xfId="0" applyFont="1" applyFill="1" applyBorder="1" applyAlignment="1">
      <alignment horizontal="center" wrapText="1"/>
    </xf>
    <xf numFmtId="0" fontId="38" fillId="0" borderId="25" xfId="0" applyFont="1" applyFill="1" applyBorder="1" applyAlignment="1">
      <alignment horizontal="left" wrapText="1"/>
    </xf>
    <xf numFmtId="0" fontId="58" fillId="32" borderId="2" xfId="0" applyFont="1" applyFill="1" applyBorder="1" applyAlignment="1">
      <alignment horizontal="left" vertical="center"/>
    </xf>
    <xf numFmtId="0" fontId="58" fillId="32" borderId="53" xfId="0" applyFont="1" applyFill="1" applyBorder="1" applyAlignment="1">
      <alignment horizontal="left" vertical="center"/>
    </xf>
    <xf numFmtId="0" fontId="58" fillId="32" borderId="49" xfId="0" applyFont="1" applyFill="1" applyBorder="1" applyAlignment="1">
      <alignment horizontal="left" vertical="center"/>
    </xf>
    <xf numFmtId="0" fontId="65" fillId="32" borderId="2" xfId="38" applyFont="1" applyFill="1" applyBorder="1" applyAlignment="1">
      <alignment horizontal="center"/>
    </xf>
    <xf numFmtId="0" fontId="65" fillId="32" borderId="15" xfId="38" applyFont="1" applyFill="1" applyBorder="1" applyAlignment="1">
      <alignment horizontal="center"/>
    </xf>
    <xf numFmtId="0" fontId="65" fillId="32" borderId="61" xfId="38" applyFont="1" applyFill="1" applyBorder="1" applyAlignment="1">
      <alignment horizontal="center"/>
    </xf>
  </cellXfs>
  <cellStyles count="5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30" builtinId="3"/>
    <cellStyle name="Milliers 3" xfId="31"/>
    <cellStyle name="Neutre" xfId="32" builtinId="28" customBuiltin="1"/>
    <cellStyle name="Normal" xfId="0" builtinId="0"/>
    <cellStyle name="Normal 2" xfId="33"/>
    <cellStyle name="Normal 2 2" xfId="34"/>
    <cellStyle name="Normal 3" xfId="35"/>
    <cellStyle name="Normal 3 2" xfId="36"/>
    <cellStyle name="Normal 4" xfId="37"/>
    <cellStyle name="Normal 6 2" xfId="38"/>
    <cellStyle name="Pourcentage" xfId="39" builtinId="5"/>
    <cellStyle name="Satisfaisant" xfId="40" builtinId="26" customBuiltin="1"/>
    <cellStyle name="Sortie" xfId="41" builtinId="21" customBuiltin="1"/>
    <cellStyle name="Texte explicatif" xfId="42" builtinId="53" customBuiltin="1"/>
    <cellStyle name="Titre" xfId="43" builtinId="15" customBuiltin="1"/>
    <cellStyle name="Titre 1" xfId="44" builtinId="16" customBuiltin="1"/>
    <cellStyle name="Titre 2" xfId="45" builtinId="17" customBuiltin="1"/>
    <cellStyle name="Titre 3" xfId="46" builtinId="18" customBuiltin="1"/>
    <cellStyle name="Titre 4" xfId="47" builtinId="19" customBuiltin="1"/>
    <cellStyle name="Total" xfId="48" builtinId="25" customBuiltin="1"/>
    <cellStyle name="Vérification" xfId="49"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811495642082535E-2"/>
          <c:y val="2.8036665871311539E-2"/>
          <c:w val="0.75305864999077321"/>
          <c:h val="0.90870158275670088"/>
        </c:manualLayout>
      </c:layout>
      <c:lineChart>
        <c:grouping val="standard"/>
        <c:varyColors val="0"/>
        <c:ser>
          <c:idx val="0"/>
          <c:order val="0"/>
          <c:tx>
            <c:strRef>
              <c:f>'Figure8-1'!$B$36</c:f>
              <c:strCache>
                <c:ptCount val="1"/>
                <c:pt idx="0">
                  <c:v>Nombre de départs à la retraite</c:v>
                </c:pt>
              </c:strCache>
            </c:strRef>
          </c:tx>
          <c:spPr>
            <a:ln>
              <a:solidFill>
                <a:srgbClr val="00B050"/>
              </a:solidFill>
            </a:ln>
          </c:spPr>
          <c:marker>
            <c:symbol val="none"/>
          </c:marker>
          <c:cat>
            <c:numRef>
              <c:f>'Figure8-1'!$A$37:$A$54</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'Figure8-1'!$B$37:$B$54</c:f>
              <c:numCache>
                <c:formatCode>#######0</c:formatCode>
                <c:ptCount val="18"/>
                <c:pt idx="0">
                  <c:v>14892</c:v>
                </c:pt>
                <c:pt idx="1">
                  <c:v>13522</c:v>
                </c:pt>
                <c:pt idx="2">
                  <c:v>13154</c:v>
                </c:pt>
                <c:pt idx="3">
                  <c:v>11474</c:v>
                </c:pt>
                <c:pt idx="4">
                  <c:v>11792</c:v>
                </c:pt>
                <c:pt idx="5">
                  <c:v>9849</c:v>
                </c:pt>
                <c:pt idx="6">
                  <c:v>7516</c:v>
                </c:pt>
                <c:pt idx="7">
                  <c:v>8594</c:v>
                </c:pt>
                <c:pt idx="8">
                  <c:v>10223</c:v>
                </c:pt>
                <c:pt idx="9">
                  <c:v>6361</c:v>
                </c:pt>
                <c:pt idx="10">
                  <c:v>6732</c:v>
                </c:pt>
                <c:pt idx="11">
                  <c:v>6818</c:v>
                </c:pt>
                <c:pt idx="12">
                  <c:v>6511</c:v>
                </c:pt>
                <c:pt idx="13">
                  <c:v>7009</c:v>
                </c:pt>
                <c:pt idx="14">
                  <c:v>8448</c:v>
                </c:pt>
                <c:pt idx="15">
                  <c:v>6729</c:v>
                </c:pt>
                <c:pt idx="16">
                  <c:v>6551</c:v>
                </c:pt>
                <c:pt idx="17" formatCode="General">
                  <c:v>7233</c:v>
                </c:pt>
              </c:numCache>
            </c:numRef>
          </c:val>
          <c:smooth val="0"/>
          <c:extLst>
            <c:ext xmlns:c16="http://schemas.microsoft.com/office/drawing/2014/chart" uri="{C3380CC4-5D6E-409C-BE32-E72D297353CC}">
              <c16:uniqueId val="{00000000-F1B0-4894-BEB4-0A5336EE91D7}"/>
            </c:ext>
          </c:extLst>
        </c:ser>
        <c:ser>
          <c:idx val="1"/>
          <c:order val="1"/>
          <c:tx>
            <c:strRef>
              <c:f>'Figure8-1'!$C$36</c:f>
              <c:strCache>
                <c:ptCount val="1"/>
                <c:pt idx="0">
                  <c:v>Nombre de titulaires atteignant l'âge d'ouverture des droits</c:v>
                </c:pt>
              </c:strCache>
            </c:strRef>
          </c:tx>
          <c:spPr>
            <a:ln>
              <a:solidFill>
                <a:schemeClr val="accent3">
                  <a:lumMod val="60000"/>
                  <a:lumOff val="40000"/>
                </a:schemeClr>
              </a:solidFill>
            </a:ln>
          </c:spPr>
          <c:marker>
            <c:symbol val="none"/>
          </c:marker>
          <c:dPt>
            <c:idx val="15"/>
            <c:bubble3D val="0"/>
            <c:spPr>
              <a:ln>
                <a:solidFill>
                  <a:schemeClr val="accent3">
                    <a:lumMod val="60000"/>
                    <a:lumOff val="40000"/>
                  </a:schemeClr>
                </a:solidFill>
                <a:prstDash val="solid"/>
              </a:ln>
            </c:spPr>
            <c:extLst>
              <c:ext xmlns:c16="http://schemas.microsoft.com/office/drawing/2014/chart" uri="{C3380CC4-5D6E-409C-BE32-E72D297353CC}">
                <c16:uniqueId val="{00000002-F1B0-4894-BEB4-0A5336EE91D7}"/>
              </c:ext>
            </c:extLst>
          </c:dPt>
          <c:cat>
            <c:numRef>
              <c:f>'Figure8-1'!$A$37:$A$54</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'Figure8-1'!$C$37:$C$54</c:f>
              <c:numCache>
                <c:formatCode>#######0</c:formatCode>
                <c:ptCount val="18"/>
                <c:pt idx="0">
                  <c:v>14552</c:v>
                </c:pt>
                <c:pt idx="1">
                  <c:v>14933</c:v>
                </c:pt>
                <c:pt idx="2">
                  <c:v>14766</c:v>
                </c:pt>
                <c:pt idx="3">
                  <c:v>13237</c:v>
                </c:pt>
                <c:pt idx="4">
                  <c:v>11734</c:v>
                </c:pt>
                <c:pt idx="5">
                  <c:v>10371</c:v>
                </c:pt>
                <c:pt idx="6">
                  <c:v>10068</c:v>
                </c:pt>
                <c:pt idx="7">
                  <c:v>9798</c:v>
                </c:pt>
                <c:pt idx="8">
                  <c:v>8141</c:v>
                </c:pt>
                <c:pt idx="9">
                  <c:v>4908</c:v>
                </c:pt>
                <c:pt idx="10">
                  <c:v>10848</c:v>
                </c:pt>
                <c:pt idx="11">
                  <c:v>6732</c:v>
                </c:pt>
                <c:pt idx="12">
                  <c:v>6111</c:v>
                </c:pt>
                <c:pt idx="13">
                  <c:v>8652</c:v>
                </c:pt>
                <c:pt idx="14">
                  <c:v>6812</c:v>
                </c:pt>
                <c:pt idx="15">
                  <c:v>9102</c:v>
                </c:pt>
                <c:pt idx="16">
                  <c:v>9052</c:v>
                </c:pt>
                <c:pt idx="17" formatCode="General">
                  <c:v>8808</c:v>
                </c:pt>
              </c:numCache>
            </c:numRef>
          </c:val>
          <c:smooth val="0"/>
          <c:extLst>
            <c:ext xmlns:c16="http://schemas.microsoft.com/office/drawing/2014/chart" uri="{C3380CC4-5D6E-409C-BE32-E72D297353CC}">
              <c16:uniqueId val="{00000003-F1B0-4894-BEB4-0A5336EE91D7}"/>
            </c:ext>
          </c:extLst>
        </c:ser>
        <c:dLbls>
          <c:showLegendKey val="0"/>
          <c:showVal val="0"/>
          <c:showCatName val="0"/>
          <c:showSerName val="0"/>
          <c:showPercent val="0"/>
          <c:showBubbleSize val="0"/>
        </c:dLbls>
        <c:smooth val="0"/>
        <c:axId val="43613184"/>
        <c:axId val="43623168"/>
      </c:lineChart>
      <c:catAx>
        <c:axId val="43613184"/>
        <c:scaling>
          <c:orientation val="minMax"/>
        </c:scaling>
        <c:delete val="0"/>
        <c:axPos val="b"/>
        <c:numFmt formatCode="General" sourceLinked="1"/>
        <c:majorTickMark val="out"/>
        <c:minorTickMark val="none"/>
        <c:tickLblPos val="nextTo"/>
        <c:txPr>
          <a:bodyPr rot="0" vert="horz"/>
          <a:lstStyle/>
          <a:p>
            <a:pPr>
              <a:defRPr/>
            </a:pPr>
            <a:endParaRPr lang="fr-FR"/>
          </a:p>
        </c:txPr>
        <c:crossAx val="43623168"/>
        <c:crosses val="autoZero"/>
        <c:auto val="1"/>
        <c:lblAlgn val="ctr"/>
        <c:lblOffset val="100"/>
        <c:noMultiLvlLbl val="0"/>
      </c:catAx>
      <c:valAx>
        <c:axId val="43623168"/>
        <c:scaling>
          <c:orientation val="minMax"/>
          <c:max val="16000"/>
          <c:min val="4000"/>
        </c:scaling>
        <c:delete val="0"/>
        <c:axPos val="l"/>
        <c:majorGridlines/>
        <c:numFmt formatCode="#######0" sourceLinked="1"/>
        <c:majorTickMark val="out"/>
        <c:minorTickMark val="none"/>
        <c:tickLblPos val="nextTo"/>
        <c:txPr>
          <a:bodyPr rot="0" vert="horz"/>
          <a:lstStyle/>
          <a:p>
            <a:pPr>
              <a:defRPr/>
            </a:pPr>
            <a:endParaRPr lang="fr-FR"/>
          </a:p>
        </c:txPr>
        <c:crossAx val="43613184"/>
        <c:crosses val="autoZero"/>
        <c:crossBetween val="between"/>
      </c:valAx>
      <c:spPr>
        <a:solidFill>
          <a:schemeClr val="accent2"/>
        </a:solidFill>
      </c:spPr>
    </c:plotArea>
    <c:legend>
      <c:legendPos val="r"/>
      <c:layout>
        <c:manualLayout>
          <c:xMode val="edge"/>
          <c:yMode val="edge"/>
          <c:x val="0.82112716974562361"/>
          <c:y val="0.22048015873015869"/>
          <c:w val="0.16867588058756378"/>
          <c:h val="0.6295952380952381"/>
        </c:manualLayout>
      </c:layout>
      <c:overlay val="0"/>
    </c:legend>
    <c:plotVisOnly val="1"/>
    <c:dispBlanksAs val="gap"/>
    <c:showDLblsOverMax val="0"/>
  </c:chart>
  <c:spPr>
    <a:solidFill>
      <a:schemeClr val="accent2"/>
    </a:solidFill>
    <a:ln>
      <a:noFill/>
    </a:ln>
  </c:spPr>
  <c:txPr>
    <a:bodyPr/>
    <a:lstStyle/>
    <a:p>
      <a:pPr>
        <a:defRPr sz="60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01141439812541E-2"/>
          <c:y val="3.4030711678281596E-2"/>
          <c:w val="0.723499992162559"/>
          <c:h val="0.88918261079434036"/>
        </c:manualLayout>
      </c:layout>
      <c:lineChart>
        <c:grouping val="standard"/>
        <c:varyColors val="0"/>
        <c:ser>
          <c:idx val="0"/>
          <c:order val="0"/>
          <c:tx>
            <c:strRef>
              <c:f>'Figure8-10'!$B$28</c:f>
              <c:strCache>
                <c:ptCount val="1"/>
                <c:pt idx="0">
                  <c:v>Nombre de départs à la retraite</c:v>
                </c:pt>
              </c:strCache>
            </c:strRef>
          </c:tx>
          <c:spPr>
            <a:ln>
              <a:solidFill>
                <a:srgbClr val="00B050"/>
              </a:solidFill>
            </a:ln>
          </c:spPr>
          <c:marker>
            <c:symbol val="none"/>
          </c:marker>
          <c:cat>
            <c:numRef>
              <c:f>'Figure8-10'!$A$29:$A$45</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'Figure8-10'!$B$29:$B$45</c:f>
              <c:numCache>
                <c:formatCode>General</c:formatCode>
                <c:ptCount val="17"/>
                <c:pt idx="0">
                  <c:v>1342</c:v>
                </c:pt>
                <c:pt idx="1">
                  <c:v>1237</c:v>
                </c:pt>
                <c:pt idx="2">
                  <c:v>1309</c:v>
                </c:pt>
                <c:pt idx="3">
                  <c:v>1595</c:v>
                </c:pt>
                <c:pt idx="4">
                  <c:v>1634</c:v>
                </c:pt>
                <c:pt idx="5">
                  <c:v>1517</c:v>
                </c:pt>
                <c:pt idx="6">
                  <c:v>1479</c:v>
                </c:pt>
                <c:pt idx="7">
                  <c:v>1398</c:v>
                </c:pt>
                <c:pt idx="8">
                  <c:v>1222</c:v>
                </c:pt>
                <c:pt idx="9">
                  <c:v>1271</c:v>
                </c:pt>
                <c:pt idx="10">
                  <c:v>1188</c:v>
                </c:pt>
                <c:pt idx="11">
                  <c:v>1031</c:v>
                </c:pt>
                <c:pt idx="12">
                  <c:v>821</c:v>
                </c:pt>
                <c:pt idx="13">
                  <c:v>488</c:v>
                </c:pt>
                <c:pt idx="14">
                  <c:v>575</c:v>
                </c:pt>
                <c:pt idx="15">
                  <c:v>967</c:v>
                </c:pt>
                <c:pt idx="16">
                  <c:v>1177</c:v>
                </c:pt>
              </c:numCache>
            </c:numRef>
          </c:val>
          <c:smooth val="0"/>
          <c:extLst>
            <c:ext xmlns:c16="http://schemas.microsoft.com/office/drawing/2014/chart" uri="{C3380CC4-5D6E-409C-BE32-E72D297353CC}">
              <c16:uniqueId val="{00000000-59A0-4E0C-93CA-5242C27B202E}"/>
            </c:ext>
          </c:extLst>
        </c:ser>
        <c:ser>
          <c:idx val="1"/>
          <c:order val="1"/>
          <c:tx>
            <c:strRef>
              <c:f>'Figure8-10'!$C$28</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'Figure8-10'!$A$29:$A$45</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'Figure8-10'!$C$29:$C$45</c:f>
              <c:numCache>
                <c:formatCode>########0</c:formatCode>
                <c:ptCount val="17"/>
                <c:pt idx="0">
                  <c:v>1371</c:v>
                </c:pt>
                <c:pt idx="1">
                  <c:v>1251</c:v>
                </c:pt>
                <c:pt idx="2">
                  <c:v>1632</c:v>
                </c:pt>
                <c:pt idx="3">
                  <c:v>1985</c:v>
                </c:pt>
                <c:pt idx="4">
                  <c:v>1907</c:v>
                </c:pt>
                <c:pt idx="5">
                  <c:v>1892</c:v>
                </c:pt>
                <c:pt idx="6">
                  <c:v>1710</c:v>
                </c:pt>
                <c:pt idx="7">
                  <c:v>1240</c:v>
                </c:pt>
                <c:pt idx="8">
                  <c:v>734</c:v>
                </c:pt>
                <c:pt idx="9">
                  <c:v>1415</c:v>
                </c:pt>
                <c:pt idx="10">
                  <c:v>818</c:v>
                </c:pt>
                <c:pt idx="11">
                  <c:v>694</c:v>
                </c:pt>
                <c:pt idx="12">
                  <c:v>1122</c:v>
                </c:pt>
                <c:pt idx="13">
                  <c:v>846</c:v>
                </c:pt>
                <c:pt idx="14">
                  <c:v>1232</c:v>
                </c:pt>
                <c:pt idx="15" formatCode="General">
                  <c:v>1359</c:v>
                </c:pt>
                <c:pt idx="16" formatCode="General">
                  <c:v>1438</c:v>
                </c:pt>
              </c:numCache>
            </c:numRef>
          </c:val>
          <c:smooth val="0"/>
          <c:extLst>
            <c:ext xmlns:c16="http://schemas.microsoft.com/office/drawing/2014/chart" uri="{C3380CC4-5D6E-409C-BE32-E72D297353CC}">
              <c16:uniqueId val="{00000001-59A0-4E0C-93CA-5242C27B202E}"/>
            </c:ext>
          </c:extLst>
        </c:ser>
        <c:dLbls>
          <c:showLegendKey val="0"/>
          <c:showVal val="0"/>
          <c:showCatName val="0"/>
          <c:showSerName val="0"/>
          <c:showPercent val="0"/>
          <c:showBubbleSize val="0"/>
        </c:dLbls>
        <c:smooth val="0"/>
        <c:axId val="64166144"/>
        <c:axId val="74998144"/>
      </c:lineChart>
      <c:catAx>
        <c:axId val="64166144"/>
        <c:scaling>
          <c:orientation val="minMax"/>
        </c:scaling>
        <c:delete val="0"/>
        <c:axPos val="b"/>
        <c:numFmt formatCode="General" sourceLinked="1"/>
        <c:majorTickMark val="out"/>
        <c:minorTickMark val="none"/>
        <c:tickLblPos val="nextTo"/>
        <c:txPr>
          <a:bodyPr rot="0" vert="horz"/>
          <a:lstStyle/>
          <a:p>
            <a:pPr>
              <a:defRPr/>
            </a:pPr>
            <a:endParaRPr lang="fr-FR"/>
          </a:p>
        </c:txPr>
        <c:crossAx val="74998144"/>
        <c:crosses val="autoZero"/>
        <c:auto val="1"/>
        <c:lblAlgn val="ctr"/>
        <c:lblOffset val="100"/>
        <c:noMultiLvlLbl val="0"/>
      </c:catAx>
      <c:valAx>
        <c:axId val="74998144"/>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64166144"/>
        <c:crosses val="autoZero"/>
        <c:crossBetween val="between"/>
      </c:valAx>
      <c:spPr>
        <a:solidFill>
          <a:schemeClr val="accent2"/>
        </a:solidFill>
      </c:spPr>
    </c:plotArea>
    <c:legend>
      <c:legendPos val="r"/>
      <c:layout>
        <c:manualLayout>
          <c:xMode val="edge"/>
          <c:yMode val="edge"/>
          <c:x val="0.81227468663298308"/>
          <c:y val="0.16894666731760385"/>
          <c:w val="0.17976247328738851"/>
          <c:h val="0.51330213484164788"/>
        </c:manualLayout>
      </c:layout>
      <c:overlay val="0"/>
    </c:legend>
    <c:plotVisOnly val="1"/>
    <c:dispBlanksAs val="gap"/>
    <c:showDLblsOverMax val="0"/>
  </c:chart>
  <c:spPr>
    <a:solidFill>
      <a:schemeClr val="accent2"/>
    </a:solidFill>
    <a:ln>
      <a:noFill/>
    </a:ln>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867179356575062E-2"/>
          <c:y val="2.9371535024581712E-2"/>
          <c:w val="0.7162418699186992"/>
          <c:h val="0.8474200409446152"/>
        </c:manualLayout>
      </c:layout>
      <c:lineChart>
        <c:grouping val="standard"/>
        <c:varyColors val="0"/>
        <c:ser>
          <c:idx val="0"/>
          <c:order val="0"/>
          <c:tx>
            <c:strRef>
              <c:f>'Figure8-11'!$B$32</c:f>
              <c:strCache>
                <c:ptCount val="1"/>
                <c:pt idx="0">
                  <c:v>Nombre de départs à la retraite</c:v>
                </c:pt>
              </c:strCache>
            </c:strRef>
          </c:tx>
          <c:spPr>
            <a:ln>
              <a:solidFill>
                <a:srgbClr val="00B050"/>
              </a:solidFill>
            </a:ln>
          </c:spPr>
          <c:marker>
            <c:symbol val="none"/>
          </c:marker>
          <c:cat>
            <c:numRef>
              <c:f>'Figure8-11'!$A$33:$A$50</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'Figure8-11'!$B$33:$B$50</c:f>
              <c:numCache>
                <c:formatCode>###########0</c:formatCode>
                <c:ptCount val="18"/>
                <c:pt idx="0">
                  <c:v>5375</c:v>
                </c:pt>
                <c:pt idx="1">
                  <c:v>5746</c:v>
                </c:pt>
                <c:pt idx="2">
                  <c:v>5370</c:v>
                </c:pt>
                <c:pt idx="3">
                  <c:v>6697</c:v>
                </c:pt>
                <c:pt idx="4">
                  <c:v>6164</c:v>
                </c:pt>
                <c:pt idx="5">
                  <c:v>4665</c:v>
                </c:pt>
                <c:pt idx="6">
                  <c:v>2798</c:v>
                </c:pt>
                <c:pt idx="7">
                  <c:v>2655</c:v>
                </c:pt>
                <c:pt idx="8">
                  <c:v>2992</c:v>
                </c:pt>
                <c:pt idx="9">
                  <c:v>1935</c:v>
                </c:pt>
                <c:pt idx="10">
                  <c:v>2825</c:v>
                </c:pt>
                <c:pt idx="11">
                  <c:v>2668</c:v>
                </c:pt>
                <c:pt idx="12" formatCode="General">
                  <c:v>2617</c:v>
                </c:pt>
                <c:pt idx="13" formatCode="General">
                  <c:v>2524</c:v>
                </c:pt>
                <c:pt idx="14" formatCode="General">
                  <c:v>2744</c:v>
                </c:pt>
                <c:pt idx="15" formatCode="General">
                  <c:v>2802</c:v>
                </c:pt>
                <c:pt idx="16" formatCode="General">
                  <c:v>2601</c:v>
                </c:pt>
                <c:pt idx="17" formatCode="General">
                  <c:v>2487</c:v>
                </c:pt>
              </c:numCache>
            </c:numRef>
          </c:val>
          <c:smooth val="0"/>
          <c:extLst>
            <c:ext xmlns:c16="http://schemas.microsoft.com/office/drawing/2014/chart" uri="{C3380CC4-5D6E-409C-BE32-E72D297353CC}">
              <c16:uniqueId val="{00000000-7F2E-4F55-AA55-F68440598ABE}"/>
            </c:ext>
          </c:extLst>
        </c:ser>
        <c:ser>
          <c:idx val="1"/>
          <c:order val="1"/>
          <c:tx>
            <c:strRef>
              <c:f>'Figure8-11'!$C$32</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'Figure8-11'!$A$33:$A$50</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'Figure8-11'!$C$33:$C$50</c:f>
              <c:numCache>
                <c:formatCode>General</c:formatCode>
                <c:ptCount val="18"/>
                <c:pt idx="0">
                  <c:v>4578</c:v>
                </c:pt>
                <c:pt idx="1">
                  <c:v>4795</c:v>
                </c:pt>
                <c:pt idx="2">
                  <c:v>4653</c:v>
                </c:pt>
                <c:pt idx="3">
                  <c:v>5889</c:v>
                </c:pt>
                <c:pt idx="4">
                  <c:v>5957</c:v>
                </c:pt>
                <c:pt idx="5">
                  <c:v>5178</c:v>
                </c:pt>
                <c:pt idx="6">
                  <c:v>4503</c:v>
                </c:pt>
                <c:pt idx="7">
                  <c:v>4241</c:v>
                </c:pt>
                <c:pt idx="8">
                  <c:v>3047</c:v>
                </c:pt>
                <c:pt idx="9">
                  <c:v>1797</c:v>
                </c:pt>
                <c:pt idx="10">
                  <c:v>3699</c:v>
                </c:pt>
                <c:pt idx="11">
                  <c:v>2201</c:v>
                </c:pt>
                <c:pt idx="12">
                  <c:v>2121</c:v>
                </c:pt>
                <c:pt idx="13">
                  <c:v>3131</c:v>
                </c:pt>
                <c:pt idx="14">
                  <c:v>2675</c:v>
                </c:pt>
                <c:pt idx="15">
                  <c:v>3445</c:v>
                </c:pt>
                <c:pt idx="16">
                  <c:v>3445</c:v>
                </c:pt>
                <c:pt idx="17">
                  <c:v>3253</c:v>
                </c:pt>
              </c:numCache>
            </c:numRef>
          </c:val>
          <c:smooth val="0"/>
          <c:extLst>
            <c:ext xmlns:c16="http://schemas.microsoft.com/office/drawing/2014/chart" uri="{C3380CC4-5D6E-409C-BE32-E72D297353CC}">
              <c16:uniqueId val="{00000001-7F2E-4F55-AA55-F68440598ABE}"/>
            </c:ext>
          </c:extLst>
        </c:ser>
        <c:dLbls>
          <c:showLegendKey val="0"/>
          <c:showVal val="0"/>
          <c:showCatName val="0"/>
          <c:showSerName val="0"/>
          <c:showPercent val="0"/>
          <c:showBubbleSize val="0"/>
        </c:dLbls>
        <c:smooth val="0"/>
        <c:axId val="90335488"/>
        <c:axId val="90349568"/>
      </c:lineChart>
      <c:catAx>
        <c:axId val="90335488"/>
        <c:scaling>
          <c:orientation val="minMax"/>
        </c:scaling>
        <c:delete val="0"/>
        <c:axPos val="b"/>
        <c:numFmt formatCode="General" sourceLinked="1"/>
        <c:majorTickMark val="out"/>
        <c:minorTickMark val="none"/>
        <c:tickLblPos val="nextTo"/>
        <c:txPr>
          <a:bodyPr rot="0" vert="horz"/>
          <a:lstStyle/>
          <a:p>
            <a:pPr>
              <a:defRPr/>
            </a:pPr>
            <a:endParaRPr lang="fr-FR"/>
          </a:p>
        </c:txPr>
        <c:crossAx val="90349568"/>
        <c:crosses val="autoZero"/>
        <c:auto val="1"/>
        <c:lblAlgn val="ctr"/>
        <c:lblOffset val="100"/>
        <c:noMultiLvlLbl val="0"/>
      </c:catAx>
      <c:valAx>
        <c:axId val="90349568"/>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90335488"/>
        <c:crosses val="autoZero"/>
        <c:crossBetween val="between"/>
      </c:valAx>
      <c:spPr>
        <a:solidFill>
          <a:schemeClr val="accent2"/>
        </a:solidFill>
      </c:spPr>
    </c:plotArea>
    <c:legend>
      <c:legendPos val="r"/>
      <c:layout>
        <c:manualLayout>
          <c:xMode val="edge"/>
          <c:yMode val="edge"/>
          <c:x val="0.80713245257452571"/>
          <c:y val="0.15440909090909094"/>
          <c:w val="0.17996104336043361"/>
          <c:h val="0.64628282828282824"/>
        </c:manualLayout>
      </c:layout>
      <c:overlay val="0"/>
    </c:legend>
    <c:plotVisOnly val="1"/>
    <c:dispBlanksAs val="gap"/>
    <c:showDLblsOverMax val="0"/>
  </c:chart>
  <c:spPr>
    <a:solidFill>
      <a:schemeClr val="accent2"/>
    </a:solidFill>
    <a:ln>
      <a:noFill/>
    </a:ln>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056797037868251"/>
          <c:h val="0.8256913558882063"/>
        </c:manualLayout>
      </c:layout>
      <c:barChart>
        <c:barDir val="bar"/>
        <c:grouping val="stacked"/>
        <c:varyColors val="0"/>
        <c:ser>
          <c:idx val="1"/>
          <c:order val="0"/>
          <c:tx>
            <c:strRef>
              <c:f>'Figure8-12'!$D$4</c:f>
              <c:strCache>
                <c:ptCount val="1"/>
                <c:pt idx="0">
                  <c:v>Aucun trimestre</c:v>
                </c:pt>
              </c:strCache>
            </c:strRef>
          </c:tx>
          <c:spPr>
            <a:solidFill>
              <a:schemeClr val="tx1"/>
            </a:solidFill>
            <a:ln>
              <a:solidFill>
                <a:schemeClr val="tx1"/>
              </a:solidFill>
              <a:prstDash val="solid"/>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'Figure8-12'!$D$4:$G$4</c:f>
              <c:strCache>
                <c:ptCount val="4"/>
                <c:pt idx="0">
                  <c:v>Aucun trimestre</c:v>
                </c:pt>
                <c:pt idx="1">
                  <c:v>de 1 à 11 trimestres</c:v>
                </c:pt>
                <c:pt idx="2">
                  <c:v>De 12 à 39 trimestres</c:v>
                </c:pt>
                <c:pt idx="3">
                  <c:v>40 trimestres ou plus</c:v>
                </c:pt>
              </c:strCache>
            </c:strRef>
          </c:cat>
          <c:val>
            <c:numRef>
              <c:f>'Figure8-12'!$D$6:$D$36</c:f>
              <c:numCache>
                <c:formatCode>########0.00</c:formatCode>
                <c:ptCount val="31"/>
                <c:pt idx="0">
                  <c:v>71.67</c:v>
                </c:pt>
                <c:pt idx="1">
                  <c:v>70.69</c:v>
                </c:pt>
                <c:pt idx="2">
                  <c:v>74.25</c:v>
                </c:pt>
                <c:pt idx="4">
                  <c:v>57.98</c:v>
                </c:pt>
                <c:pt idx="5">
                  <c:v>58.84</c:v>
                </c:pt>
                <c:pt idx="6">
                  <c:v>56.94</c:v>
                </c:pt>
                <c:pt idx="8">
                  <c:v>64.27</c:v>
                </c:pt>
                <c:pt idx="9">
                  <c:v>64.42</c:v>
                </c:pt>
                <c:pt idx="10">
                  <c:v>64.13</c:v>
                </c:pt>
                <c:pt idx="12">
                  <c:v>56.54</c:v>
                </c:pt>
                <c:pt idx="13">
                  <c:v>54.66</c:v>
                </c:pt>
                <c:pt idx="14">
                  <c:v>60.71</c:v>
                </c:pt>
                <c:pt idx="16">
                  <c:v>54.17</c:v>
                </c:pt>
                <c:pt idx="17">
                  <c:v>50.13</c:v>
                </c:pt>
                <c:pt idx="18">
                  <c:v>64.58</c:v>
                </c:pt>
                <c:pt idx="20">
                  <c:v>50.56</c:v>
                </c:pt>
                <c:pt idx="21">
                  <c:v>50</c:v>
                </c:pt>
                <c:pt idx="22">
                  <c:v>55.56</c:v>
                </c:pt>
                <c:pt idx="24">
                  <c:v>39.18</c:v>
                </c:pt>
                <c:pt idx="25">
                  <c:v>40.619999999999997</c:v>
                </c:pt>
                <c:pt idx="26">
                  <c:v>33.869999999999997</c:v>
                </c:pt>
                <c:pt idx="28">
                  <c:v>60.41</c:v>
                </c:pt>
                <c:pt idx="29">
                  <c:v>60.2</c:v>
                </c:pt>
                <c:pt idx="30">
                  <c:v>60.8</c:v>
                </c:pt>
              </c:numCache>
            </c:numRef>
          </c:val>
          <c:extLst>
            <c:ext xmlns:c16="http://schemas.microsoft.com/office/drawing/2014/chart" uri="{C3380CC4-5D6E-409C-BE32-E72D297353CC}">
              <c16:uniqueId val="{00000000-D583-497D-8897-0B56EC4467D6}"/>
            </c:ext>
          </c:extLst>
        </c:ser>
        <c:ser>
          <c:idx val="2"/>
          <c:order val="1"/>
          <c:tx>
            <c:strRef>
              <c:f>'Figure8-12'!$E$4</c:f>
              <c:strCache>
                <c:ptCount val="1"/>
                <c:pt idx="0">
                  <c:v>de 1 à 11 trimestres</c:v>
                </c:pt>
              </c:strCache>
            </c:strRef>
          </c:tx>
          <c:spPr>
            <a:solidFill>
              <a:schemeClr val="tx1">
                <a:lumMod val="65000"/>
                <a:lumOff val="35000"/>
              </a:schemeClr>
            </a:solidFill>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'Figure8-12'!$D$4:$G$4</c:f>
              <c:strCache>
                <c:ptCount val="4"/>
                <c:pt idx="0">
                  <c:v>Aucun trimestre</c:v>
                </c:pt>
                <c:pt idx="1">
                  <c:v>de 1 à 11 trimestres</c:v>
                </c:pt>
                <c:pt idx="2">
                  <c:v>De 12 à 39 trimestres</c:v>
                </c:pt>
                <c:pt idx="3">
                  <c:v>40 trimestres ou plus</c:v>
                </c:pt>
              </c:strCache>
            </c:strRef>
          </c:cat>
          <c:val>
            <c:numRef>
              <c:f>'Figure8-12'!$E$6:$E$36</c:f>
              <c:numCache>
                <c:formatCode>########0.00</c:formatCode>
                <c:ptCount val="31"/>
                <c:pt idx="0">
                  <c:v>13.59</c:v>
                </c:pt>
                <c:pt idx="1">
                  <c:v>13.26</c:v>
                </c:pt>
                <c:pt idx="2">
                  <c:v>14.46</c:v>
                </c:pt>
                <c:pt idx="4">
                  <c:v>16.12</c:v>
                </c:pt>
                <c:pt idx="5">
                  <c:v>15.81</c:v>
                </c:pt>
                <c:pt idx="6">
                  <c:v>16.5</c:v>
                </c:pt>
                <c:pt idx="8">
                  <c:v>16.41</c:v>
                </c:pt>
                <c:pt idx="9">
                  <c:v>15.09</c:v>
                </c:pt>
                <c:pt idx="10">
                  <c:v>17.579999999999998</c:v>
                </c:pt>
                <c:pt idx="12">
                  <c:v>17.52</c:v>
                </c:pt>
                <c:pt idx="13">
                  <c:v>18.649999999999999</c:v>
                </c:pt>
                <c:pt idx="14">
                  <c:v>15</c:v>
                </c:pt>
                <c:pt idx="16">
                  <c:v>21.17</c:v>
                </c:pt>
                <c:pt idx="17">
                  <c:v>22.91</c:v>
                </c:pt>
                <c:pt idx="18">
                  <c:v>16.670000000000002</c:v>
                </c:pt>
                <c:pt idx="20">
                  <c:v>16.03</c:v>
                </c:pt>
                <c:pt idx="21">
                  <c:v>15.59</c:v>
                </c:pt>
                <c:pt idx="22">
                  <c:v>20</c:v>
                </c:pt>
                <c:pt idx="24">
                  <c:v>12.23</c:v>
                </c:pt>
                <c:pt idx="25">
                  <c:v>12.69</c:v>
                </c:pt>
                <c:pt idx="26">
                  <c:v>10.53</c:v>
                </c:pt>
                <c:pt idx="28">
                  <c:v>15.02</c:v>
                </c:pt>
                <c:pt idx="29">
                  <c:v>14.69</c:v>
                </c:pt>
                <c:pt idx="30">
                  <c:v>15.64</c:v>
                </c:pt>
              </c:numCache>
            </c:numRef>
          </c:val>
          <c:extLst>
            <c:ext xmlns:c16="http://schemas.microsoft.com/office/drawing/2014/chart" uri="{C3380CC4-5D6E-409C-BE32-E72D297353CC}">
              <c16:uniqueId val="{00000001-D583-497D-8897-0B56EC4467D6}"/>
            </c:ext>
          </c:extLst>
        </c:ser>
        <c:ser>
          <c:idx val="3"/>
          <c:order val="2"/>
          <c:tx>
            <c:strRef>
              <c:f>'Figure8-12'!$F$4</c:f>
              <c:strCache>
                <c:ptCount val="1"/>
                <c:pt idx="0">
                  <c:v>De 12 à 39 trimestres</c:v>
                </c:pt>
              </c:strCache>
            </c:strRef>
          </c:tx>
          <c:spPr>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'Figure8-12'!$D$4:$G$4</c:f>
              <c:strCache>
                <c:ptCount val="4"/>
                <c:pt idx="0">
                  <c:v>Aucun trimestre</c:v>
                </c:pt>
                <c:pt idx="1">
                  <c:v>de 1 à 11 trimestres</c:v>
                </c:pt>
                <c:pt idx="2">
                  <c:v>De 12 à 39 trimestres</c:v>
                </c:pt>
                <c:pt idx="3">
                  <c:v>40 trimestres ou plus</c:v>
                </c:pt>
              </c:strCache>
            </c:strRef>
          </c:cat>
          <c:val>
            <c:numRef>
              <c:f>'Figure8-12'!$F$6:$F$36</c:f>
              <c:numCache>
                <c:formatCode>########0.00</c:formatCode>
                <c:ptCount val="31"/>
                <c:pt idx="0">
                  <c:v>9.61</c:v>
                </c:pt>
                <c:pt idx="1">
                  <c:v>10.43</c:v>
                </c:pt>
                <c:pt idx="2">
                  <c:v>7.45</c:v>
                </c:pt>
                <c:pt idx="4">
                  <c:v>16.309999999999999</c:v>
                </c:pt>
                <c:pt idx="5">
                  <c:v>16.34</c:v>
                </c:pt>
                <c:pt idx="6">
                  <c:v>16.28</c:v>
                </c:pt>
                <c:pt idx="8">
                  <c:v>14.65</c:v>
                </c:pt>
                <c:pt idx="9">
                  <c:v>14.82</c:v>
                </c:pt>
                <c:pt idx="10">
                  <c:v>14.49</c:v>
                </c:pt>
                <c:pt idx="12">
                  <c:v>17.96</c:v>
                </c:pt>
                <c:pt idx="13">
                  <c:v>19.61</c:v>
                </c:pt>
                <c:pt idx="14">
                  <c:v>14.29</c:v>
                </c:pt>
                <c:pt idx="16">
                  <c:v>14.95</c:v>
                </c:pt>
                <c:pt idx="17">
                  <c:v>15.9</c:v>
                </c:pt>
                <c:pt idx="18">
                  <c:v>12.5</c:v>
                </c:pt>
                <c:pt idx="20">
                  <c:v>16.7</c:v>
                </c:pt>
                <c:pt idx="21">
                  <c:v>17.329999999999998</c:v>
                </c:pt>
                <c:pt idx="22">
                  <c:v>11.11</c:v>
                </c:pt>
                <c:pt idx="24">
                  <c:v>16.91</c:v>
                </c:pt>
                <c:pt idx="25">
                  <c:v>15.85</c:v>
                </c:pt>
                <c:pt idx="26">
                  <c:v>20.82</c:v>
                </c:pt>
                <c:pt idx="28">
                  <c:v>14.04</c:v>
                </c:pt>
                <c:pt idx="29">
                  <c:v>14.13</c:v>
                </c:pt>
                <c:pt idx="30">
                  <c:v>13.88</c:v>
                </c:pt>
              </c:numCache>
            </c:numRef>
          </c:val>
          <c:extLst>
            <c:ext xmlns:c16="http://schemas.microsoft.com/office/drawing/2014/chart" uri="{C3380CC4-5D6E-409C-BE32-E72D297353CC}">
              <c16:uniqueId val="{00000002-D583-497D-8897-0B56EC4467D6}"/>
            </c:ext>
          </c:extLst>
        </c:ser>
        <c:ser>
          <c:idx val="4"/>
          <c:order val="3"/>
          <c:tx>
            <c:strRef>
              <c:f>'Figure8-12'!$G$4</c:f>
              <c:strCache>
                <c:ptCount val="1"/>
                <c:pt idx="0">
                  <c:v>40 trimestres ou plus</c:v>
                </c:pt>
              </c:strCache>
            </c:strRef>
          </c:tx>
          <c:spPr>
            <a:solidFill>
              <a:schemeClr val="accent4">
                <a:lumMod val="60000"/>
                <a:lumOff val="40000"/>
              </a:schemeClr>
            </a:solidFill>
            <a:ln>
              <a:solidFill>
                <a:schemeClr val="tx1"/>
              </a:solidFill>
            </a:ln>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83-497D-8897-0B56EC4467D6}"/>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83-497D-8897-0B56EC4467D6}"/>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'Figure8-12'!$D$4:$G$4</c:f>
              <c:strCache>
                <c:ptCount val="4"/>
                <c:pt idx="0">
                  <c:v>Aucun trimestre</c:v>
                </c:pt>
                <c:pt idx="1">
                  <c:v>de 1 à 11 trimestres</c:v>
                </c:pt>
                <c:pt idx="2">
                  <c:v>De 12 à 39 trimestres</c:v>
                </c:pt>
                <c:pt idx="3">
                  <c:v>40 trimestres ou plus</c:v>
                </c:pt>
              </c:strCache>
            </c:strRef>
          </c:cat>
          <c:val>
            <c:numRef>
              <c:f>'Figure8-12'!$G$6:$G$36</c:f>
              <c:numCache>
                <c:formatCode>########0.00</c:formatCode>
                <c:ptCount val="31"/>
                <c:pt idx="0">
                  <c:v>5.13</c:v>
                </c:pt>
                <c:pt idx="1">
                  <c:v>5.62</c:v>
                </c:pt>
                <c:pt idx="2">
                  <c:v>3.84</c:v>
                </c:pt>
                <c:pt idx="4">
                  <c:v>9.59</c:v>
                </c:pt>
                <c:pt idx="5">
                  <c:v>9.02</c:v>
                </c:pt>
                <c:pt idx="6">
                  <c:v>10.28</c:v>
                </c:pt>
                <c:pt idx="8">
                  <c:v>4.67</c:v>
                </c:pt>
                <c:pt idx="9">
                  <c:v>5.66</c:v>
                </c:pt>
                <c:pt idx="10">
                  <c:v>3.8</c:v>
                </c:pt>
                <c:pt idx="12">
                  <c:v>7.98</c:v>
                </c:pt>
                <c:pt idx="13">
                  <c:v>7.07</c:v>
                </c:pt>
                <c:pt idx="14">
                  <c:v>10</c:v>
                </c:pt>
                <c:pt idx="16">
                  <c:v>9.7100000000000009</c:v>
                </c:pt>
                <c:pt idx="17">
                  <c:v>11.05</c:v>
                </c:pt>
                <c:pt idx="18">
                  <c:v>6.25</c:v>
                </c:pt>
                <c:pt idx="20">
                  <c:v>16.7</c:v>
                </c:pt>
                <c:pt idx="21">
                  <c:v>17.079999999999998</c:v>
                </c:pt>
                <c:pt idx="22">
                  <c:v>13.33</c:v>
                </c:pt>
                <c:pt idx="24">
                  <c:v>31.68</c:v>
                </c:pt>
                <c:pt idx="25">
                  <c:v>30.84</c:v>
                </c:pt>
                <c:pt idx="26">
                  <c:v>34.78</c:v>
                </c:pt>
                <c:pt idx="28">
                  <c:v>10.53</c:v>
                </c:pt>
                <c:pt idx="29">
                  <c:v>10.97</c:v>
                </c:pt>
                <c:pt idx="30">
                  <c:v>9.68</c:v>
                </c:pt>
              </c:numCache>
            </c:numRef>
          </c:val>
          <c:extLst>
            <c:ext xmlns:c16="http://schemas.microsoft.com/office/drawing/2014/chart" uri="{C3380CC4-5D6E-409C-BE32-E72D297353CC}">
              <c16:uniqueId val="{00000005-D583-497D-8897-0B56EC4467D6}"/>
            </c:ext>
          </c:extLst>
        </c:ser>
        <c:dLbls>
          <c:showLegendKey val="0"/>
          <c:showVal val="0"/>
          <c:showCatName val="0"/>
          <c:showSerName val="0"/>
          <c:showPercent val="0"/>
          <c:showBubbleSize val="0"/>
        </c:dLbls>
        <c:gapWidth val="10"/>
        <c:overlap val="100"/>
        <c:axId val="98212096"/>
        <c:axId val="98217984"/>
      </c:barChart>
      <c:catAx>
        <c:axId val="98212096"/>
        <c:scaling>
          <c:orientation val="minMax"/>
        </c:scaling>
        <c:delete val="1"/>
        <c:axPos val="l"/>
        <c:numFmt formatCode="General" sourceLinked="0"/>
        <c:majorTickMark val="out"/>
        <c:minorTickMark val="none"/>
        <c:tickLblPos val="nextTo"/>
        <c:crossAx val="98217984"/>
        <c:crosses val="autoZero"/>
        <c:auto val="1"/>
        <c:lblAlgn val="ctr"/>
        <c:lblOffset val="100"/>
        <c:noMultiLvlLbl val="0"/>
      </c:catAx>
      <c:valAx>
        <c:axId val="98217984"/>
        <c:scaling>
          <c:orientation val="minMax"/>
          <c:max val="100"/>
        </c:scaling>
        <c:delete val="0"/>
        <c:axPos val="b"/>
        <c:majorGridlines/>
        <c:numFmt formatCode="#,##0" sourceLinked="0"/>
        <c:majorTickMark val="out"/>
        <c:minorTickMark val="none"/>
        <c:tickLblPos val="nextTo"/>
        <c:txPr>
          <a:bodyPr rot="0" vert="horz"/>
          <a:lstStyle/>
          <a:p>
            <a:pPr>
              <a:defRPr/>
            </a:pPr>
            <a:endParaRPr lang="fr-FR"/>
          </a:p>
        </c:txPr>
        <c:crossAx val="98212096"/>
        <c:crosses val="autoZero"/>
        <c:crossBetween val="between"/>
      </c:valAx>
    </c:plotArea>
    <c:legend>
      <c:legendPos val="r"/>
      <c:layout>
        <c:manualLayout>
          <c:xMode val="edge"/>
          <c:yMode val="edge"/>
          <c:x val="0"/>
          <c:y val="0.88927309220037343"/>
          <c:w val="0.99948385521577232"/>
          <c:h val="8.5923337122966625E-2"/>
        </c:manualLayout>
      </c:layout>
      <c:overlay val="0"/>
    </c:legend>
    <c:plotVisOnly val="1"/>
    <c:dispBlanksAs val="gap"/>
    <c:showDLblsOverMax val="0"/>
  </c:chart>
  <c:txPr>
    <a:bodyPr/>
    <a:lstStyle/>
    <a:p>
      <a:pPr>
        <a:defRPr sz="7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056797037868251"/>
          <c:h val="0.8256913558882063"/>
        </c:manualLayout>
      </c:layout>
      <c:barChart>
        <c:barDir val="bar"/>
        <c:grouping val="stacked"/>
        <c:varyColors val="0"/>
        <c:ser>
          <c:idx val="1"/>
          <c:order val="0"/>
          <c:tx>
            <c:strRef>
              <c:f>'Figure8-13'!$B$4</c:f>
              <c:strCache>
                <c:ptCount val="1"/>
                <c:pt idx="0">
                  <c:v>decote &gt; 15%</c:v>
                </c:pt>
              </c:strCache>
            </c:strRef>
          </c:tx>
          <c:spPr>
            <a:solidFill>
              <a:schemeClr val="tx1"/>
            </a:solidFill>
            <a:ln>
              <a:solidFill>
                <a:schemeClr val="tx1"/>
              </a:solidFill>
              <a:prstDash val="solid"/>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'Figure8-13'!$B$6:$B$36</c:f>
              <c:numCache>
                <c:formatCode>_-* #\ ##0.0\ _€_-;\-* #\ ##0.0\ _€_-;_-* "-"??\ _€_-;_-@_-</c:formatCode>
                <c:ptCount val="31"/>
                <c:pt idx="0">
                  <c:v>7.47</c:v>
                </c:pt>
                <c:pt idx="1">
                  <c:v>7.66</c:v>
                </c:pt>
                <c:pt idx="2">
                  <c:v>6.99</c:v>
                </c:pt>
                <c:pt idx="4">
                  <c:v>5.56</c:v>
                </c:pt>
                <c:pt idx="5">
                  <c:v>6.92</c:v>
                </c:pt>
                <c:pt idx="6">
                  <c:v>3.92</c:v>
                </c:pt>
                <c:pt idx="8">
                  <c:v>1.64</c:v>
                </c:pt>
                <c:pt idx="9">
                  <c:v>2.4300000000000002</c:v>
                </c:pt>
                <c:pt idx="10">
                  <c:v>0.95</c:v>
                </c:pt>
                <c:pt idx="12">
                  <c:v>2.44</c:v>
                </c:pt>
                <c:pt idx="13">
                  <c:v>2.57</c:v>
                </c:pt>
                <c:pt idx="14">
                  <c:v>2.14</c:v>
                </c:pt>
                <c:pt idx="16">
                  <c:v>2.91</c:v>
                </c:pt>
                <c:pt idx="17">
                  <c:v>2.96</c:v>
                </c:pt>
                <c:pt idx="18">
                  <c:v>2.78</c:v>
                </c:pt>
                <c:pt idx="20">
                  <c:v>5.72</c:v>
                </c:pt>
                <c:pt idx="21">
                  <c:v>6.11</c:v>
                </c:pt>
                <c:pt idx="22">
                  <c:v>2.2200000000000002</c:v>
                </c:pt>
                <c:pt idx="24">
                  <c:v>3.55</c:v>
                </c:pt>
                <c:pt idx="25">
                  <c:v>4.1500000000000004</c:v>
                </c:pt>
                <c:pt idx="26">
                  <c:v>1.36</c:v>
                </c:pt>
                <c:pt idx="28">
                  <c:v>5.7</c:v>
                </c:pt>
                <c:pt idx="29">
                  <c:v>6.43</c:v>
                </c:pt>
                <c:pt idx="30">
                  <c:v>4.32</c:v>
                </c:pt>
              </c:numCache>
            </c:numRef>
          </c:val>
          <c:extLst>
            <c:ext xmlns:c16="http://schemas.microsoft.com/office/drawing/2014/chart" uri="{C3380CC4-5D6E-409C-BE32-E72D297353CC}">
              <c16:uniqueId val="{00000000-470A-4D6A-A71E-48C7884FF6C4}"/>
            </c:ext>
          </c:extLst>
        </c:ser>
        <c:ser>
          <c:idx val="2"/>
          <c:order val="1"/>
          <c:tx>
            <c:strRef>
              <c:f>'Figure8-13'!$C$4</c:f>
              <c:strCache>
                <c:ptCount val="1"/>
                <c:pt idx="0">
                  <c:v>decote
entre 10%
et 15%</c:v>
                </c:pt>
              </c:strCache>
            </c:strRef>
          </c:tx>
          <c:spPr>
            <a:solidFill>
              <a:schemeClr val="tx1">
                <a:lumMod val="65000"/>
                <a:lumOff val="35000"/>
              </a:schemeClr>
            </a:solidFill>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'Figure8-13'!$C$6:$C$36</c:f>
              <c:numCache>
                <c:formatCode>_-* #\ ##0.0\ _€_-;\-* #\ ##0.0\ _€_-;_-* "-"??\ _€_-;_-@_-</c:formatCode>
                <c:ptCount val="31"/>
                <c:pt idx="0">
                  <c:v>4.9400000000000004</c:v>
                </c:pt>
                <c:pt idx="1">
                  <c:v>4.49</c:v>
                </c:pt>
                <c:pt idx="2">
                  <c:v>6.11</c:v>
                </c:pt>
                <c:pt idx="4">
                  <c:v>3.42</c:v>
                </c:pt>
                <c:pt idx="5">
                  <c:v>3.58</c:v>
                </c:pt>
                <c:pt idx="6">
                  <c:v>3.22</c:v>
                </c:pt>
                <c:pt idx="8">
                  <c:v>1.26</c:v>
                </c:pt>
                <c:pt idx="9">
                  <c:v>1.08</c:v>
                </c:pt>
                <c:pt idx="10">
                  <c:v>1.43</c:v>
                </c:pt>
                <c:pt idx="12">
                  <c:v>2.2200000000000002</c:v>
                </c:pt>
                <c:pt idx="13">
                  <c:v>2.57</c:v>
                </c:pt>
                <c:pt idx="14">
                  <c:v>1.43</c:v>
                </c:pt>
                <c:pt idx="16">
                  <c:v>2.91</c:v>
                </c:pt>
                <c:pt idx="17">
                  <c:v>2.4300000000000002</c:v>
                </c:pt>
                <c:pt idx="18">
                  <c:v>4.17</c:v>
                </c:pt>
                <c:pt idx="20">
                  <c:v>2.58</c:v>
                </c:pt>
                <c:pt idx="21">
                  <c:v>2.74</c:v>
                </c:pt>
                <c:pt idx="22">
                  <c:v>1.1100000000000001</c:v>
                </c:pt>
                <c:pt idx="24">
                  <c:v>1.75</c:v>
                </c:pt>
                <c:pt idx="25">
                  <c:v>1.98</c:v>
                </c:pt>
                <c:pt idx="26">
                  <c:v>0.91</c:v>
                </c:pt>
                <c:pt idx="28">
                  <c:v>3.59</c:v>
                </c:pt>
                <c:pt idx="29">
                  <c:v>3.53</c:v>
                </c:pt>
                <c:pt idx="30">
                  <c:v>3.7</c:v>
                </c:pt>
              </c:numCache>
            </c:numRef>
          </c:val>
          <c:extLst>
            <c:ext xmlns:c16="http://schemas.microsoft.com/office/drawing/2014/chart" uri="{C3380CC4-5D6E-409C-BE32-E72D297353CC}">
              <c16:uniqueId val="{00000001-470A-4D6A-A71E-48C7884FF6C4}"/>
            </c:ext>
          </c:extLst>
        </c:ser>
        <c:ser>
          <c:idx val="3"/>
          <c:order val="2"/>
          <c:tx>
            <c:strRef>
              <c:f>'Figure8-13'!$D$4</c:f>
              <c:strCache>
                <c:ptCount val="1"/>
                <c:pt idx="0">
                  <c:v>decote
entre 5%
et 10%</c:v>
                </c:pt>
              </c:strCache>
            </c:strRef>
          </c:tx>
          <c:spPr>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'Figure8-13'!$D$6:$D$36</c:f>
              <c:numCache>
                <c:formatCode>_-* #\ ##0.0\ _€_-;\-* #\ ##0.0\ _€_-;_-* "-"??\ _€_-;_-@_-</c:formatCode>
                <c:ptCount val="31"/>
                <c:pt idx="0">
                  <c:v>8.5</c:v>
                </c:pt>
                <c:pt idx="1">
                  <c:v>8.27</c:v>
                </c:pt>
                <c:pt idx="2">
                  <c:v>9.09</c:v>
                </c:pt>
                <c:pt idx="4">
                  <c:v>5.66</c:v>
                </c:pt>
                <c:pt idx="5">
                  <c:v>5.24</c:v>
                </c:pt>
                <c:pt idx="6">
                  <c:v>6.17</c:v>
                </c:pt>
                <c:pt idx="8">
                  <c:v>3.54</c:v>
                </c:pt>
                <c:pt idx="9">
                  <c:v>2.4300000000000002</c:v>
                </c:pt>
                <c:pt idx="10">
                  <c:v>4.51</c:v>
                </c:pt>
                <c:pt idx="12">
                  <c:v>4.43</c:v>
                </c:pt>
                <c:pt idx="13">
                  <c:v>3.54</c:v>
                </c:pt>
                <c:pt idx="14">
                  <c:v>6.43</c:v>
                </c:pt>
                <c:pt idx="16">
                  <c:v>5.83</c:v>
                </c:pt>
                <c:pt idx="17">
                  <c:v>5.66</c:v>
                </c:pt>
                <c:pt idx="18">
                  <c:v>6.25</c:v>
                </c:pt>
                <c:pt idx="20">
                  <c:v>2.69</c:v>
                </c:pt>
                <c:pt idx="21">
                  <c:v>2.87</c:v>
                </c:pt>
                <c:pt idx="22">
                  <c:v>1.1100000000000001</c:v>
                </c:pt>
                <c:pt idx="24">
                  <c:v>1.46</c:v>
                </c:pt>
                <c:pt idx="25">
                  <c:v>1.55</c:v>
                </c:pt>
                <c:pt idx="26">
                  <c:v>1.1399999999999999</c:v>
                </c:pt>
                <c:pt idx="28">
                  <c:v>5.93</c:v>
                </c:pt>
                <c:pt idx="29">
                  <c:v>5.64</c:v>
                </c:pt>
                <c:pt idx="30">
                  <c:v>6.47</c:v>
                </c:pt>
              </c:numCache>
            </c:numRef>
          </c:val>
          <c:extLst>
            <c:ext xmlns:c16="http://schemas.microsoft.com/office/drawing/2014/chart" uri="{C3380CC4-5D6E-409C-BE32-E72D297353CC}">
              <c16:uniqueId val="{00000002-470A-4D6A-A71E-48C7884FF6C4}"/>
            </c:ext>
          </c:extLst>
        </c:ser>
        <c:ser>
          <c:idx val="4"/>
          <c:order val="3"/>
          <c:tx>
            <c:strRef>
              <c:f>'Figure8-13'!$E$4</c:f>
              <c:strCache>
                <c:ptCount val="1"/>
                <c:pt idx="0">
                  <c:v>decote
entre 0%
et 5%</c:v>
                </c:pt>
              </c:strCache>
            </c:strRef>
          </c:tx>
          <c:spPr>
            <a:solidFill>
              <a:schemeClr val="accent4">
                <a:lumMod val="60000"/>
                <a:lumOff val="40000"/>
              </a:schemeClr>
            </a:solidFill>
            <a:ln>
              <a:solidFill>
                <a:schemeClr val="tx1"/>
              </a:solidFill>
            </a:ln>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0A-4D6A-A71E-48C7884FF6C4}"/>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0A-4D6A-A71E-48C7884FF6C4}"/>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'Figure8-13'!$E$6:$E$36</c:f>
              <c:numCache>
                <c:formatCode>_-* #\ ##0.0\ _€_-;\-* #\ ##0.0\ _€_-;_-* "-"??\ _€_-;_-@_-</c:formatCode>
                <c:ptCount val="31"/>
                <c:pt idx="0">
                  <c:v>11.93</c:v>
                </c:pt>
                <c:pt idx="1">
                  <c:v>11.37</c:v>
                </c:pt>
                <c:pt idx="2">
                  <c:v>13.38</c:v>
                </c:pt>
                <c:pt idx="4">
                  <c:v>7.63</c:v>
                </c:pt>
                <c:pt idx="5">
                  <c:v>7.45</c:v>
                </c:pt>
                <c:pt idx="6">
                  <c:v>7.83</c:v>
                </c:pt>
                <c:pt idx="8">
                  <c:v>6.31</c:v>
                </c:pt>
                <c:pt idx="9">
                  <c:v>6.47</c:v>
                </c:pt>
                <c:pt idx="10">
                  <c:v>6.18</c:v>
                </c:pt>
                <c:pt idx="12">
                  <c:v>9.5299999999999994</c:v>
                </c:pt>
                <c:pt idx="13">
                  <c:v>9</c:v>
                </c:pt>
                <c:pt idx="14">
                  <c:v>10.71</c:v>
                </c:pt>
                <c:pt idx="16">
                  <c:v>6.8</c:v>
                </c:pt>
                <c:pt idx="17">
                  <c:v>5.93</c:v>
                </c:pt>
                <c:pt idx="18">
                  <c:v>9.0299999999999994</c:v>
                </c:pt>
                <c:pt idx="20">
                  <c:v>3.48</c:v>
                </c:pt>
                <c:pt idx="21">
                  <c:v>3.49</c:v>
                </c:pt>
                <c:pt idx="22">
                  <c:v>3.33</c:v>
                </c:pt>
                <c:pt idx="24">
                  <c:v>1.36</c:v>
                </c:pt>
                <c:pt idx="25">
                  <c:v>1.36</c:v>
                </c:pt>
                <c:pt idx="26">
                  <c:v>1.36</c:v>
                </c:pt>
                <c:pt idx="28">
                  <c:v>8.1999999999999993</c:v>
                </c:pt>
                <c:pt idx="29">
                  <c:v>7.86</c:v>
                </c:pt>
                <c:pt idx="30">
                  <c:v>8.84</c:v>
                </c:pt>
              </c:numCache>
            </c:numRef>
          </c:val>
          <c:extLst>
            <c:ext xmlns:c16="http://schemas.microsoft.com/office/drawing/2014/chart" uri="{C3380CC4-5D6E-409C-BE32-E72D297353CC}">
              <c16:uniqueId val="{00000005-470A-4D6A-A71E-48C7884FF6C4}"/>
            </c:ext>
          </c:extLst>
        </c:ser>
        <c:ser>
          <c:idx val="0"/>
          <c:order val="4"/>
          <c:tx>
            <c:strRef>
              <c:f>'Figure8-13'!$F$4</c:f>
              <c:strCache>
                <c:ptCount val="1"/>
                <c:pt idx="0">
                  <c:v>taux
plein</c:v>
                </c:pt>
              </c:strCache>
            </c:strRef>
          </c:tx>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'Figure8-13'!$F$6:$F$36</c:f>
              <c:numCache>
                <c:formatCode>_-* #\ ##0.0\ _€_-;\-* #\ ##0.0\ _€_-;_-* "-"??\ _€_-;_-@_-</c:formatCode>
                <c:ptCount val="31"/>
                <c:pt idx="0">
                  <c:v>51.33</c:v>
                </c:pt>
                <c:pt idx="1">
                  <c:v>52.76</c:v>
                </c:pt>
                <c:pt idx="2">
                  <c:v>47.58</c:v>
                </c:pt>
                <c:pt idx="4">
                  <c:v>39.950000000000003</c:v>
                </c:pt>
                <c:pt idx="5">
                  <c:v>37.840000000000003</c:v>
                </c:pt>
                <c:pt idx="6">
                  <c:v>42.5</c:v>
                </c:pt>
                <c:pt idx="8">
                  <c:v>34.6</c:v>
                </c:pt>
                <c:pt idx="9">
                  <c:v>34.770000000000003</c:v>
                </c:pt>
                <c:pt idx="10">
                  <c:v>34.44</c:v>
                </c:pt>
                <c:pt idx="12">
                  <c:v>34.369999999999997</c:v>
                </c:pt>
                <c:pt idx="13">
                  <c:v>35.049999999999997</c:v>
                </c:pt>
                <c:pt idx="14">
                  <c:v>32.86</c:v>
                </c:pt>
                <c:pt idx="16">
                  <c:v>29.71</c:v>
                </c:pt>
                <c:pt idx="17">
                  <c:v>27.76</c:v>
                </c:pt>
                <c:pt idx="18">
                  <c:v>34.72</c:v>
                </c:pt>
                <c:pt idx="20">
                  <c:v>41.7</c:v>
                </c:pt>
                <c:pt idx="21">
                  <c:v>41.15</c:v>
                </c:pt>
                <c:pt idx="22">
                  <c:v>46.67</c:v>
                </c:pt>
                <c:pt idx="24">
                  <c:v>54.99</c:v>
                </c:pt>
                <c:pt idx="25">
                  <c:v>52.45</c:v>
                </c:pt>
                <c:pt idx="26">
                  <c:v>64.319999999999993</c:v>
                </c:pt>
                <c:pt idx="28">
                  <c:v>44.9</c:v>
                </c:pt>
                <c:pt idx="29">
                  <c:v>45.11</c:v>
                </c:pt>
                <c:pt idx="30">
                  <c:v>44.5</c:v>
                </c:pt>
              </c:numCache>
            </c:numRef>
          </c:val>
          <c:extLst>
            <c:ext xmlns:c16="http://schemas.microsoft.com/office/drawing/2014/chart" uri="{C3380CC4-5D6E-409C-BE32-E72D297353CC}">
              <c16:uniqueId val="{00000007-470A-4D6A-A71E-48C7884FF6C4}"/>
            </c:ext>
          </c:extLst>
        </c:ser>
        <c:ser>
          <c:idx val="5"/>
          <c:order val="5"/>
          <c:tx>
            <c:strRef>
              <c:f>'Figure8-13'!$G$4</c:f>
              <c:strCache>
                <c:ptCount val="1"/>
                <c:pt idx="0">
                  <c:v>surcote
entre 0 et 5%</c:v>
                </c:pt>
              </c:strCache>
            </c:strRef>
          </c:tx>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'Figure8-13'!$G$6:$G$36</c:f>
              <c:numCache>
                <c:formatCode>_-* #\ ##0.0\ _€_-;\-* #\ ##0.0\ _€_-;_-* "-"??\ _€_-;_-@_-</c:formatCode>
                <c:ptCount val="31"/>
                <c:pt idx="0">
                  <c:v>14.2</c:v>
                </c:pt>
                <c:pt idx="1">
                  <c:v>13.88</c:v>
                </c:pt>
                <c:pt idx="2">
                  <c:v>15.03</c:v>
                </c:pt>
                <c:pt idx="4">
                  <c:v>35.299999999999997</c:v>
                </c:pt>
                <c:pt idx="5">
                  <c:v>36.43</c:v>
                </c:pt>
                <c:pt idx="6">
                  <c:v>33.94</c:v>
                </c:pt>
                <c:pt idx="8">
                  <c:v>45.08</c:v>
                </c:pt>
                <c:pt idx="9">
                  <c:v>46.09</c:v>
                </c:pt>
                <c:pt idx="10">
                  <c:v>44.18</c:v>
                </c:pt>
                <c:pt idx="12">
                  <c:v>43.24</c:v>
                </c:pt>
                <c:pt idx="13">
                  <c:v>43.73</c:v>
                </c:pt>
                <c:pt idx="14">
                  <c:v>42.14</c:v>
                </c:pt>
                <c:pt idx="16">
                  <c:v>44.27</c:v>
                </c:pt>
                <c:pt idx="17">
                  <c:v>46.09</c:v>
                </c:pt>
                <c:pt idx="18">
                  <c:v>39.58</c:v>
                </c:pt>
                <c:pt idx="20">
                  <c:v>40.36</c:v>
                </c:pt>
                <c:pt idx="21">
                  <c:v>40.9</c:v>
                </c:pt>
                <c:pt idx="22">
                  <c:v>35.56</c:v>
                </c:pt>
                <c:pt idx="24">
                  <c:v>31</c:v>
                </c:pt>
                <c:pt idx="25">
                  <c:v>32.630000000000003</c:v>
                </c:pt>
                <c:pt idx="26">
                  <c:v>25</c:v>
                </c:pt>
                <c:pt idx="28">
                  <c:v>28.7</c:v>
                </c:pt>
                <c:pt idx="29">
                  <c:v>28.46</c:v>
                </c:pt>
                <c:pt idx="30">
                  <c:v>29.15</c:v>
                </c:pt>
              </c:numCache>
            </c:numRef>
          </c:val>
          <c:extLst>
            <c:ext xmlns:c16="http://schemas.microsoft.com/office/drawing/2014/chart" uri="{C3380CC4-5D6E-409C-BE32-E72D297353CC}">
              <c16:uniqueId val="{00000008-470A-4D6A-A71E-48C7884FF6C4}"/>
            </c:ext>
          </c:extLst>
        </c:ser>
        <c:ser>
          <c:idx val="6"/>
          <c:order val="6"/>
          <c:tx>
            <c:strRef>
              <c:f>'Figure8-13'!$H$4</c:f>
              <c:strCache>
                <c:ptCount val="1"/>
                <c:pt idx="0">
                  <c:v>surcote &gt; 5%</c:v>
                </c:pt>
              </c:strCache>
            </c:strRef>
          </c:tx>
          <c:spPr>
            <a:solidFill>
              <a:schemeClr val="accent6">
                <a:lumMod val="75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'Figure8-13'!$H$6:$H$36</c:f>
              <c:numCache>
                <c:formatCode>_-* #\ ##0.0\ _€_-;\-* #\ ##0.0\ _€_-;_-* "-"??\ _€_-;_-@_-</c:formatCode>
                <c:ptCount val="31"/>
                <c:pt idx="0">
                  <c:v>1.63</c:v>
                </c:pt>
                <c:pt idx="1">
                  <c:v>1.56</c:v>
                </c:pt>
                <c:pt idx="2">
                  <c:v>1.82</c:v>
                </c:pt>
                <c:pt idx="4">
                  <c:v>2.48</c:v>
                </c:pt>
                <c:pt idx="5">
                  <c:v>2.54</c:v>
                </c:pt>
                <c:pt idx="6">
                  <c:v>2.42</c:v>
                </c:pt>
                <c:pt idx="8">
                  <c:v>7.58</c:v>
                </c:pt>
                <c:pt idx="9">
                  <c:v>6.74</c:v>
                </c:pt>
                <c:pt idx="10">
                  <c:v>8.31</c:v>
                </c:pt>
                <c:pt idx="12">
                  <c:v>3.77</c:v>
                </c:pt>
                <c:pt idx="13">
                  <c:v>3.54</c:v>
                </c:pt>
                <c:pt idx="14">
                  <c:v>4.29</c:v>
                </c:pt>
                <c:pt idx="16">
                  <c:v>7.57</c:v>
                </c:pt>
                <c:pt idx="17">
                  <c:v>9.16</c:v>
                </c:pt>
                <c:pt idx="18">
                  <c:v>3.47</c:v>
                </c:pt>
                <c:pt idx="20">
                  <c:v>3.48</c:v>
                </c:pt>
                <c:pt idx="21">
                  <c:v>2.74</c:v>
                </c:pt>
                <c:pt idx="22">
                  <c:v>10</c:v>
                </c:pt>
                <c:pt idx="24">
                  <c:v>5.89</c:v>
                </c:pt>
                <c:pt idx="25">
                  <c:v>5.88</c:v>
                </c:pt>
                <c:pt idx="26">
                  <c:v>5.91</c:v>
                </c:pt>
                <c:pt idx="28">
                  <c:v>2.98</c:v>
                </c:pt>
                <c:pt idx="29">
                  <c:v>2.96</c:v>
                </c:pt>
                <c:pt idx="30">
                  <c:v>3.02</c:v>
                </c:pt>
              </c:numCache>
            </c:numRef>
          </c:val>
          <c:extLst>
            <c:ext xmlns:c16="http://schemas.microsoft.com/office/drawing/2014/chart" uri="{C3380CC4-5D6E-409C-BE32-E72D297353CC}">
              <c16:uniqueId val="{00000009-470A-4D6A-A71E-48C7884FF6C4}"/>
            </c:ext>
          </c:extLst>
        </c:ser>
        <c:dLbls>
          <c:showLegendKey val="0"/>
          <c:showVal val="0"/>
          <c:showCatName val="0"/>
          <c:showSerName val="0"/>
          <c:showPercent val="0"/>
          <c:showBubbleSize val="0"/>
        </c:dLbls>
        <c:gapWidth val="10"/>
        <c:overlap val="100"/>
        <c:axId val="98393088"/>
        <c:axId val="98415360"/>
      </c:barChart>
      <c:catAx>
        <c:axId val="98393088"/>
        <c:scaling>
          <c:orientation val="maxMin"/>
        </c:scaling>
        <c:delete val="1"/>
        <c:axPos val="l"/>
        <c:numFmt formatCode="General" sourceLinked="0"/>
        <c:majorTickMark val="out"/>
        <c:minorTickMark val="none"/>
        <c:tickLblPos val="nextTo"/>
        <c:crossAx val="98415360"/>
        <c:crosses val="autoZero"/>
        <c:auto val="1"/>
        <c:lblAlgn val="ctr"/>
        <c:lblOffset val="100"/>
        <c:noMultiLvlLbl val="0"/>
      </c:catAx>
      <c:valAx>
        <c:axId val="98415360"/>
        <c:scaling>
          <c:orientation val="minMax"/>
          <c:max val="100"/>
        </c:scaling>
        <c:delete val="0"/>
        <c:axPos val="t"/>
        <c:majorGridlines/>
        <c:numFmt formatCode="#,##0" sourceLinked="0"/>
        <c:majorTickMark val="out"/>
        <c:minorTickMark val="none"/>
        <c:tickLblPos val="nextTo"/>
        <c:txPr>
          <a:bodyPr rot="0" vert="horz"/>
          <a:lstStyle/>
          <a:p>
            <a:pPr>
              <a:defRPr/>
            </a:pPr>
            <a:endParaRPr lang="fr-FR"/>
          </a:p>
        </c:txPr>
        <c:crossAx val="98393088"/>
        <c:crosses val="autoZero"/>
        <c:crossBetween val="between"/>
      </c:valAx>
    </c:plotArea>
    <c:legend>
      <c:legendPos val="r"/>
      <c:layout>
        <c:manualLayout>
          <c:xMode val="edge"/>
          <c:yMode val="edge"/>
          <c:x val="0"/>
          <c:y val="0.88927309220037343"/>
          <c:w val="1"/>
          <c:h val="0.11072694564864785"/>
        </c:manualLayout>
      </c:layout>
      <c:overlay val="0"/>
    </c:legend>
    <c:plotVisOnly val="1"/>
    <c:dispBlanksAs val="gap"/>
    <c:showDLblsOverMax val="0"/>
  </c:chart>
  <c:txPr>
    <a:bodyPr/>
    <a:lstStyle/>
    <a:p>
      <a:pPr>
        <a:defRPr sz="70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172201132429159E-2"/>
          <c:y val="8.0008110153260176E-2"/>
          <c:w val="0.9277284652289467"/>
          <c:h val="0.86941205009467881"/>
        </c:manualLayout>
      </c:layout>
      <c:lineChart>
        <c:grouping val="standard"/>
        <c:varyColors val="0"/>
        <c:ser>
          <c:idx val="0"/>
          <c:order val="0"/>
          <c:spPr>
            <a:ln w="28575">
              <a:noFill/>
            </a:ln>
          </c:spPr>
          <c:marker>
            <c:symbol val="square"/>
            <c:size val="5"/>
            <c:spPr>
              <a:solidFill>
                <a:srgbClr val="91AE4F"/>
              </a:solidFill>
              <a:ln>
                <a:noFill/>
              </a:ln>
            </c:spPr>
          </c:marker>
          <c:val>
            <c:numRef>
              <c:f>'Figure8-14'!$B$6:$B$36</c:f>
              <c:numCache>
                <c:formatCode>_-* #\ ##0\ _€_-;\-* #\ ##0\ _€_-;_-* "-"??\ _€_-;_-@_-</c:formatCode>
                <c:ptCount val="31"/>
                <c:pt idx="0">
                  <c:v>1635.56</c:v>
                </c:pt>
                <c:pt idx="1">
                  <c:v>1551.75</c:v>
                </c:pt>
                <c:pt idx="2">
                  <c:v>1816.92</c:v>
                </c:pt>
                <c:pt idx="4">
                  <c:v>1746.73</c:v>
                </c:pt>
                <c:pt idx="5">
                  <c:v>1623.45</c:v>
                </c:pt>
                <c:pt idx="6">
                  <c:v>1873.28</c:v>
                </c:pt>
                <c:pt idx="8">
                  <c:v>2773.71</c:v>
                </c:pt>
                <c:pt idx="9">
                  <c:v>2674.09</c:v>
                </c:pt>
                <c:pt idx="10">
                  <c:v>2904.23</c:v>
                </c:pt>
                <c:pt idx="12">
                  <c:v>1949.47</c:v>
                </c:pt>
                <c:pt idx="13">
                  <c:v>1923.03</c:v>
                </c:pt>
                <c:pt idx="14">
                  <c:v>2028.54</c:v>
                </c:pt>
                <c:pt idx="16">
                  <c:v>1843.69</c:v>
                </c:pt>
                <c:pt idx="17">
                  <c:v>1843.69</c:v>
                </c:pt>
                <c:pt idx="18">
                  <c:v>1813.08</c:v>
                </c:pt>
                <c:pt idx="20">
                  <c:v>902.3</c:v>
                </c:pt>
                <c:pt idx="21">
                  <c:v>902.25</c:v>
                </c:pt>
                <c:pt idx="22">
                  <c:v>907.39</c:v>
                </c:pt>
                <c:pt idx="24">
                  <c:v>680.64</c:v>
                </c:pt>
                <c:pt idx="25">
                  <c:v>657.33</c:v>
                </c:pt>
                <c:pt idx="26">
                  <c:v>762.02</c:v>
                </c:pt>
                <c:pt idx="28">
                  <c:v>1437.26</c:v>
                </c:pt>
                <c:pt idx="29">
                  <c:v>1334.41</c:v>
                </c:pt>
                <c:pt idx="30">
                  <c:v>1698.77</c:v>
                </c:pt>
              </c:numCache>
            </c:numRef>
          </c:val>
          <c:smooth val="0"/>
          <c:extLst>
            <c:ext xmlns:c16="http://schemas.microsoft.com/office/drawing/2014/chart" uri="{C3380CC4-5D6E-409C-BE32-E72D297353CC}">
              <c16:uniqueId val="{00000000-172B-4A74-89CA-E225C892A961}"/>
            </c:ext>
          </c:extLst>
        </c:ser>
        <c:ser>
          <c:idx val="1"/>
          <c:order val="1"/>
          <c:spPr>
            <a:ln w="28575">
              <a:noFill/>
            </a:ln>
          </c:spPr>
          <c:marker>
            <c:symbol val="square"/>
            <c:size val="5"/>
            <c:spPr>
              <a:solidFill>
                <a:srgbClr val="00B0F0"/>
              </a:solidFill>
              <a:ln>
                <a:noFill/>
              </a:ln>
            </c:spPr>
          </c:marker>
          <c:val>
            <c:numRef>
              <c:f>'Figure8-14'!$C$6:$C$36</c:f>
              <c:numCache>
                <c:formatCode>_-* #\ ##0\ _€_-;\-* #\ ##0\ _€_-;_-* "-"??\ _€_-;_-@_-</c:formatCode>
                <c:ptCount val="31"/>
                <c:pt idx="0">
                  <c:v>2560.94</c:v>
                </c:pt>
                <c:pt idx="1">
                  <c:v>2528.17</c:v>
                </c:pt>
                <c:pt idx="2">
                  <c:v>2629.67</c:v>
                </c:pt>
                <c:pt idx="4">
                  <c:v>2804.59</c:v>
                </c:pt>
                <c:pt idx="5">
                  <c:v>2753.92</c:v>
                </c:pt>
                <c:pt idx="6">
                  <c:v>2839.62</c:v>
                </c:pt>
                <c:pt idx="8">
                  <c:v>3756.33</c:v>
                </c:pt>
                <c:pt idx="9">
                  <c:v>3621.18</c:v>
                </c:pt>
                <c:pt idx="10">
                  <c:v>3848.73</c:v>
                </c:pt>
                <c:pt idx="12">
                  <c:v>2706.03</c:v>
                </c:pt>
                <c:pt idx="13">
                  <c:v>2673.94</c:v>
                </c:pt>
                <c:pt idx="14">
                  <c:v>2790.83</c:v>
                </c:pt>
                <c:pt idx="16">
                  <c:v>2605.65</c:v>
                </c:pt>
                <c:pt idx="17">
                  <c:v>2571.9299999999998</c:v>
                </c:pt>
                <c:pt idx="18">
                  <c:v>2734.3</c:v>
                </c:pt>
                <c:pt idx="20">
                  <c:v>1802.16</c:v>
                </c:pt>
                <c:pt idx="21">
                  <c:v>1810.14</c:v>
                </c:pt>
                <c:pt idx="22">
                  <c:v>1698.41</c:v>
                </c:pt>
                <c:pt idx="24">
                  <c:v>1409.87</c:v>
                </c:pt>
                <c:pt idx="25">
                  <c:v>1442.53</c:v>
                </c:pt>
                <c:pt idx="26">
                  <c:v>1320.95</c:v>
                </c:pt>
                <c:pt idx="28">
                  <c:v>2623.81</c:v>
                </c:pt>
                <c:pt idx="29">
                  <c:v>2519.37</c:v>
                </c:pt>
                <c:pt idx="30">
                  <c:v>2770.78</c:v>
                </c:pt>
              </c:numCache>
            </c:numRef>
          </c:val>
          <c:smooth val="0"/>
          <c:extLst>
            <c:ext xmlns:c16="http://schemas.microsoft.com/office/drawing/2014/chart" uri="{C3380CC4-5D6E-409C-BE32-E72D297353CC}">
              <c16:uniqueId val="{00000001-172B-4A74-89CA-E225C892A961}"/>
            </c:ext>
          </c:extLst>
        </c:ser>
        <c:ser>
          <c:idx val="2"/>
          <c:order val="2"/>
          <c:spPr>
            <a:ln w="28575">
              <a:noFill/>
            </a:ln>
          </c:spPr>
          <c:marker>
            <c:symbol val="square"/>
            <c:size val="5"/>
            <c:spPr>
              <a:solidFill>
                <a:srgbClr val="7030A0"/>
              </a:solidFill>
              <a:ln>
                <a:noFill/>
              </a:ln>
            </c:spPr>
          </c:marker>
          <c:val>
            <c:numRef>
              <c:f>'Figure8-14'!$D$6:$D$36</c:f>
              <c:numCache>
                <c:formatCode>_-* #\ ##0\ _€_-;\-* #\ ##0\ _€_-;_-* "-"??\ _€_-;_-@_-</c:formatCode>
                <c:ptCount val="31"/>
                <c:pt idx="0">
                  <c:v>3156.49</c:v>
                </c:pt>
                <c:pt idx="1">
                  <c:v>3117.52</c:v>
                </c:pt>
                <c:pt idx="2">
                  <c:v>3255.77</c:v>
                </c:pt>
                <c:pt idx="4">
                  <c:v>3643.85</c:v>
                </c:pt>
                <c:pt idx="5">
                  <c:v>3562.99</c:v>
                </c:pt>
                <c:pt idx="6">
                  <c:v>3749.99</c:v>
                </c:pt>
                <c:pt idx="8">
                  <c:v>4689.8100000000004</c:v>
                </c:pt>
                <c:pt idx="9">
                  <c:v>4567.8</c:v>
                </c:pt>
                <c:pt idx="10">
                  <c:v>4781.21</c:v>
                </c:pt>
                <c:pt idx="12">
                  <c:v>3268.07</c:v>
                </c:pt>
                <c:pt idx="13">
                  <c:v>3228.2</c:v>
                </c:pt>
                <c:pt idx="14">
                  <c:v>3312.22</c:v>
                </c:pt>
                <c:pt idx="16">
                  <c:v>3435.48</c:v>
                </c:pt>
                <c:pt idx="17">
                  <c:v>3423.17</c:v>
                </c:pt>
                <c:pt idx="18">
                  <c:v>3543.87</c:v>
                </c:pt>
                <c:pt idx="20">
                  <c:v>2251.8000000000002</c:v>
                </c:pt>
                <c:pt idx="21">
                  <c:v>2246.38</c:v>
                </c:pt>
                <c:pt idx="22">
                  <c:v>2346.39</c:v>
                </c:pt>
                <c:pt idx="24">
                  <c:v>1740.11</c:v>
                </c:pt>
                <c:pt idx="25">
                  <c:v>1740.11</c:v>
                </c:pt>
                <c:pt idx="26">
                  <c:v>1755.83</c:v>
                </c:pt>
                <c:pt idx="28">
                  <c:v>3489.28</c:v>
                </c:pt>
                <c:pt idx="29">
                  <c:v>3345.31</c:v>
                </c:pt>
                <c:pt idx="30">
                  <c:v>3739.45</c:v>
                </c:pt>
              </c:numCache>
            </c:numRef>
          </c:val>
          <c:smooth val="0"/>
          <c:extLst>
            <c:ext xmlns:c16="http://schemas.microsoft.com/office/drawing/2014/chart" uri="{C3380CC4-5D6E-409C-BE32-E72D297353CC}">
              <c16:uniqueId val="{00000002-172B-4A74-89CA-E225C892A961}"/>
            </c:ext>
          </c:extLst>
        </c:ser>
        <c:dLbls>
          <c:showLegendKey val="0"/>
          <c:showVal val="0"/>
          <c:showCatName val="0"/>
          <c:showSerName val="0"/>
          <c:showPercent val="0"/>
          <c:showBubbleSize val="0"/>
        </c:dLbls>
        <c:hiLowLines/>
        <c:upDownBars>
          <c:gapWidth val="150"/>
          <c:upBars>
            <c:spPr>
              <a:noFill/>
              <a:ln>
                <a:noFill/>
              </a:ln>
            </c:spPr>
          </c:upBars>
          <c:downBars/>
        </c:upDownBars>
        <c:marker val="1"/>
        <c:smooth val="0"/>
        <c:axId val="64284928"/>
        <c:axId val="64287104"/>
      </c:lineChart>
      <c:lineChart>
        <c:grouping val="standard"/>
        <c:varyColors val="0"/>
        <c:ser>
          <c:idx val="3"/>
          <c:order val="3"/>
          <c:spPr>
            <a:ln w="28575">
              <a:noFill/>
            </a:ln>
          </c:spPr>
          <c:marker>
            <c:symbol val="square"/>
            <c:size val="5"/>
            <c:spPr>
              <a:solidFill>
                <a:srgbClr val="FF9940"/>
              </a:solidFill>
              <a:ln>
                <a:noFill/>
              </a:ln>
            </c:spPr>
          </c:marker>
          <c:val>
            <c:numRef>
              <c:f>'Figure8-14'!$E$6:$E$36</c:f>
              <c:numCache>
                <c:formatCode>_-* #\ ##0\ _€_-;\-* #\ ##0\ _€_-;_-* "-"??\ _€_-;_-@_-</c:formatCode>
                <c:ptCount val="31"/>
                <c:pt idx="0">
                  <c:v>2476.12</c:v>
                </c:pt>
                <c:pt idx="1">
                  <c:v>2434.38</c:v>
                </c:pt>
                <c:pt idx="2">
                  <c:v>2579.02</c:v>
                </c:pt>
                <c:pt idx="4">
                  <c:v>2741.27</c:v>
                </c:pt>
                <c:pt idx="5">
                  <c:v>2664.59</c:v>
                </c:pt>
                <c:pt idx="6">
                  <c:v>2835.36</c:v>
                </c:pt>
                <c:pt idx="8">
                  <c:v>3736.21</c:v>
                </c:pt>
                <c:pt idx="9">
                  <c:v>3630.31</c:v>
                </c:pt>
                <c:pt idx="10">
                  <c:v>3827.43</c:v>
                </c:pt>
                <c:pt idx="12">
                  <c:v>2658.28</c:v>
                </c:pt>
                <c:pt idx="13">
                  <c:v>2619.59</c:v>
                </c:pt>
                <c:pt idx="14">
                  <c:v>2739.92</c:v>
                </c:pt>
                <c:pt idx="16">
                  <c:v>2629.2</c:v>
                </c:pt>
                <c:pt idx="17">
                  <c:v>2592.35</c:v>
                </c:pt>
                <c:pt idx="18">
                  <c:v>2709.7</c:v>
                </c:pt>
                <c:pt idx="20">
                  <c:v>1691.22</c:v>
                </c:pt>
                <c:pt idx="21">
                  <c:v>1702.03</c:v>
                </c:pt>
                <c:pt idx="22">
                  <c:v>1609.46</c:v>
                </c:pt>
                <c:pt idx="24">
                  <c:v>1296.8499999999999</c:v>
                </c:pt>
                <c:pt idx="25">
                  <c:v>1303.56</c:v>
                </c:pt>
                <c:pt idx="26">
                  <c:v>1267.25</c:v>
                </c:pt>
                <c:pt idx="28">
                  <c:v>2530.9299999999998</c:v>
                </c:pt>
                <c:pt idx="29">
                  <c:v>2417.61</c:v>
                </c:pt>
                <c:pt idx="30">
                  <c:v>2740.27</c:v>
                </c:pt>
              </c:numCache>
            </c:numRef>
          </c:val>
          <c:smooth val="0"/>
          <c:extLst>
            <c:ext xmlns:c16="http://schemas.microsoft.com/office/drawing/2014/chart" uri="{C3380CC4-5D6E-409C-BE32-E72D297353CC}">
              <c16:uniqueId val="{00000003-172B-4A74-89CA-E225C892A961}"/>
            </c:ext>
          </c:extLst>
        </c:ser>
        <c:dLbls>
          <c:showLegendKey val="0"/>
          <c:showVal val="0"/>
          <c:showCatName val="0"/>
          <c:showSerName val="0"/>
          <c:showPercent val="0"/>
          <c:showBubbleSize val="0"/>
        </c:dLbls>
        <c:marker val="1"/>
        <c:smooth val="0"/>
        <c:axId val="64288640"/>
        <c:axId val="64290176"/>
      </c:lineChart>
      <c:catAx>
        <c:axId val="64284928"/>
        <c:scaling>
          <c:orientation val="minMax"/>
        </c:scaling>
        <c:delete val="1"/>
        <c:axPos val="b"/>
        <c:majorTickMark val="out"/>
        <c:minorTickMark val="none"/>
        <c:tickLblPos val="nextTo"/>
        <c:crossAx val="64287104"/>
        <c:crosses val="autoZero"/>
        <c:auto val="1"/>
        <c:lblAlgn val="ctr"/>
        <c:lblOffset val="100"/>
        <c:noMultiLvlLbl val="0"/>
      </c:catAx>
      <c:valAx>
        <c:axId val="64287104"/>
        <c:scaling>
          <c:orientation val="minMax"/>
          <c:max val="5000"/>
          <c:min val="0"/>
        </c:scaling>
        <c:delete val="1"/>
        <c:axPos val="l"/>
        <c:majorGridlines>
          <c:spPr>
            <a:ln>
              <a:prstDash val="sysDash"/>
            </a:ln>
          </c:spPr>
        </c:majorGridlines>
        <c:numFmt formatCode="_-* #\ ##0\ _€_-;\-* #\ ##0\ _€_-;_-* &quot;-&quot;??\ _€_-;_-@_-" sourceLinked="1"/>
        <c:majorTickMark val="out"/>
        <c:minorTickMark val="none"/>
        <c:tickLblPos val="nextTo"/>
        <c:crossAx val="64284928"/>
        <c:crosses val="autoZero"/>
        <c:crossBetween val="between"/>
      </c:valAx>
      <c:catAx>
        <c:axId val="64288640"/>
        <c:scaling>
          <c:orientation val="minMax"/>
        </c:scaling>
        <c:delete val="1"/>
        <c:axPos val="t"/>
        <c:majorTickMark val="out"/>
        <c:minorTickMark val="none"/>
        <c:tickLblPos val="nextTo"/>
        <c:crossAx val="64290176"/>
        <c:crosses val="max"/>
        <c:auto val="1"/>
        <c:lblAlgn val="ctr"/>
        <c:lblOffset val="100"/>
        <c:noMultiLvlLbl val="0"/>
      </c:catAx>
      <c:valAx>
        <c:axId val="64290176"/>
        <c:scaling>
          <c:orientation val="minMax"/>
          <c:max val="5000"/>
          <c:min val="0"/>
        </c:scaling>
        <c:delete val="0"/>
        <c:axPos val="r"/>
        <c:numFmt formatCode="#,##0" sourceLinked="0"/>
        <c:majorTickMark val="out"/>
        <c:minorTickMark val="none"/>
        <c:tickLblPos val="nextTo"/>
        <c:spPr>
          <a:ln>
            <a:noFill/>
          </a:ln>
        </c:spPr>
        <c:txPr>
          <a:bodyPr rot="-5400000" vert="horz"/>
          <a:lstStyle/>
          <a:p>
            <a:pPr>
              <a:defRPr sz="1000" b="0" i="0" u="none" strike="noStrike" baseline="0">
                <a:solidFill>
                  <a:srgbClr val="000000"/>
                </a:solidFill>
                <a:latin typeface="Calibri"/>
                <a:ea typeface="Calibri"/>
                <a:cs typeface="Calibri"/>
              </a:defRPr>
            </a:pPr>
            <a:endParaRPr lang="fr-FR"/>
          </a:p>
        </c:txPr>
        <c:crossAx val="64288640"/>
        <c:crosses val="max"/>
        <c:crossBetween val="between"/>
      </c:valAx>
      <c:spPr>
        <a:noFill/>
        <a:ln w="25400">
          <a:noFill/>
        </a:ln>
      </c:spPr>
    </c:plotArea>
    <c:plotVisOnly val="1"/>
    <c:dispBlanksAs val="gap"/>
    <c:showDLblsOverMax val="0"/>
  </c:chart>
  <c:spPr>
    <a:noFill/>
    <a:ln w="0">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566054243219594"/>
          <c:h val="0.92825540459206402"/>
        </c:manualLayout>
      </c:layout>
      <c:barChart>
        <c:barDir val="bar"/>
        <c:grouping val="stacked"/>
        <c:varyColors val="0"/>
        <c:ser>
          <c:idx val="1"/>
          <c:order val="0"/>
          <c:spPr>
            <a:solidFill>
              <a:schemeClr val="tx1"/>
            </a:solidFill>
            <a:ln>
              <a:solidFill>
                <a:schemeClr val="tx1"/>
              </a:solidFill>
              <a:prstDash val="solid"/>
            </a:ln>
          </c:spPr>
          <c:invertIfNegative val="0"/>
          <c:dPt>
            <c:idx val="1"/>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01-EB54-4FD1-B369-2E910F80BAA7}"/>
              </c:ext>
            </c:extLst>
          </c:dPt>
          <c:dPt>
            <c:idx val="2"/>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03-EB54-4FD1-B369-2E910F80BAA7}"/>
              </c:ext>
            </c:extLst>
          </c:dPt>
          <c:dPt>
            <c:idx val="5"/>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05-EB54-4FD1-B369-2E910F80BAA7}"/>
              </c:ext>
            </c:extLst>
          </c:dPt>
          <c:dPt>
            <c:idx val="6"/>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07-EB54-4FD1-B369-2E910F80BAA7}"/>
              </c:ext>
            </c:extLst>
          </c:dPt>
          <c:dPt>
            <c:idx val="9"/>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09-EB54-4FD1-B369-2E910F80BAA7}"/>
              </c:ext>
            </c:extLst>
          </c:dPt>
          <c:dPt>
            <c:idx val="10"/>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0B-EB54-4FD1-B369-2E910F80BAA7}"/>
              </c:ext>
            </c:extLst>
          </c:dPt>
          <c:dPt>
            <c:idx val="13"/>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0D-EB54-4FD1-B369-2E910F80BAA7}"/>
              </c:ext>
            </c:extLst>
          </c:dPt>
          <c:dPt>
            <c:idx val="14"/>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0F-EB54-4FD1-B369-2E910F80BAA7}"/>
              </c:ext>
            </c:extLst>
          </c:dPt>
          <c:dPt>
            <c:idx val="17"/>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11-EB54-4FD1-B369-2E910F80BAA7}"/>
              </c:ext>
            </c:extLst>
          </c:dPt>
          <c:dPt>
            <c:idx val="18"/>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13-EB54-4FD1-B369-2E910F80BAA7}"/>
              </c:ext>
            </c:extLst>
          </c:dPt>
          <c:dPt>
            <c:idx val="21"/>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15-EB54-4FD1-B369-2E910F80BAA7}"/>
              </c:ext>
            </c:extLst>
          </c:dPt>
          <c:dPt>
            <c:idx val="22"/>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17-EB54-4FD1-B369-2E910F80BAA7}"/>
              </c:ext>
            </c:extLst>
          </c:dPt>
          <c:dPt>
            <c:idx val="25"/>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19-EB54-4FD1-B369-2E910F80BAA7}"/>
              </c:ext>
            </c:extLst>
          </c:dPt>
          <c:dPt>
            <c:idx val="26"/>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1B-EB54-4FD1-B369-2E910F80BAA7}"/>
              </c:ext>
            </c:extLst>
          </c:dPt>
          <c:dPt>
            <c:idx val="29"/>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1D-EB54-4FD1-B369-2E910F80BAA7}"/>
              </c:ext>
            </c:extLst>
          </c:dPt>
          <c:dPt>
            <c:idx val="30"/>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1F-EB54-4FD1-B369-2E910F80BAA7}"/>
              </c:ext>
            </c:extLst>
          </c:dPt>
          <c:val>
            <c:numRef>
              <c:f>'Figure8-15'!$C$6:$C$36</c:f>
              <c:numCache>
                <c:formatCode>0.0</c:formatCode>
                <c:ptCount val="31"/>
                <c:pt idx="0">
                  <c:v>26.1</c:v>
                </c:pt>
                <c:pt idx="1">
                  <c:v>26.9</c:v>
                </c:pt>
                <c:pt idx="2">
                  <c:v>24.2</c:v>
                </c:pt>
                <c:pt idx="4">
                  <c:v>23.6</c:v>
                </c:pt>
                <c:pt idx="5">
                  <c:v>25</c:v>
                </c:pt>
                <c:pt idx="6">
                  <c:v>21.8</c:v>
                </c:pt>
                <c:pt idx="8">
                  <c:v>23.5</c:v>
                </c:pt>
                <c:pt idx="9">
                  <c:v>25.4</c:v>
                </c:pt>
                <c:pt idx="10">
                  <c:v>22</c:v>
                </c:pt>
                <c:pt idx="12">
                  <c:v>23.4</c:v>
                </c:pt>
                <c:pt idx="13">
                  <c:v>25.4</c:v>
                </c:pt>
                <c:pt idx="14">
                  <c:v>20.2</c:v>
                </c:pt>
                <c:pt idx="16">
                  <c:v>23.8</c:v>
                </c:pt>
                <c:pt idx="17">
                  <c:v>25.6</c:v>
                </c:pt>
                <c:pt idx="18">
                  <c:v>20.3</c:v>
                </c:pt>
                <c:pt idx="20">
                  <c:v>24.7</c:v>
                </c:pt>
                <c:pt idx="21">
                  <c:v>25.1</c:v>
                </c:pt>
                <c:pt idx="22">
                  <c:v>21.8</c:v>
                </c:pt>
                <c:pt idx="24">
                  <c:v>22.2</c:v>
                </c:pt>
                <c:pt idx="25">
                  <c:v>23.2</c:v>
                </c:pt>
                <c:pt idx="26">
                  <c:v>18.8</c:v>
                </c:pt>
                <c:pt idx="28">
                  <c:v>24.4</c:v>
                </c:pt>
                <c:pt idx="29">
                  <c:v>25.6</c:v>
                </c:pt>
                <c:pt idx="30" formatCode="General">
                  <c:v>22.3</c:v>
                </c:pt>
              </c:numCache>
            </c:numRef>
          </c:val>
          <c:extLst>
            <c:ext xmlns:c16="http://schemas.microsoft.com/office/drawing/2014/chart" uri="{C3380CC4-5D6E-409C-BE32-E72D297353CC}">
              <c16:uniqueId val="{00000020-EB54-4FD1-B369-2E910F80BAA7}"/>
            </c:ext>
          </c:extLst>
        </c:ser>
        <c:dLbls>
          <c:showLegendKey val="0"/>
          <c:showVal val="0"/>
          <c:showCatName val="0"/>
          <c:showSerName val="0"/>
          <c:showPercent val="0"/>
          <c:showBubbleSize val="0"/>
        </c:dLbls>
        <c:gapWidth val="80"/>
        <c:overlap val="100"/>
        <c:axId val="98476800"/>
        <c:axId val="98478336"/>
      </c:barChart>
      <c:catAx>
        <c:axId val="98476800"/>
        <c:scaling>
          <c:orientation val="maxMin"/>
        </c:scaling>
        <c:delete val="1"/>
        <c:axPos val="l"/>
        <c:majorTickMark val="out"/>
        <c:minorTickMark val="none"/>
        <c:tickLblPos val="nextTo"/>
        <c:crossAx val="98478336"/>
        <c:crosses val="autoZero"/>
        <c:auto val="1"/>
        <c:lblAlgn val="ctr"/>
        <c:lblOffset val="100"/>
        <c:noMultiLvlLbl val="0"/>
      </c:catAx>
      <c:valAx>
        <c:axId val="98478336"/>
        <c:scaling>
          <c:orientation val="minMax"/>
          <c:min val="10"/>
        </c:scaling>
        <c:delete val="0"/>
        <c:axPos val="t"/>
        <c:majorGridlines/>
        <c:numFmt formatCode="#,##0" sourceLinked="0"/>
        <c:majorTickMark val="out"/>
        <c:minorTickMark val="none"/>
        <c:tickLblPos val="nextTo"/>
        <c:txPr>
          <a:bodyPr rot="0" vert="horz"/>
          <a:lstStyle/>
          <a:p>
            <a:pPr>
              <a:defRPr/>
            </a:pPr>
            <a:endParaRPr lang="fr-FR"/>
          </a:p>
        </c:txPr>
        <c:crossAx val="98476800"/>
        <c:crosses val="autoZero"/>
        <c:crossBetween val="between"/>
      </c:valAx>
    </c:plotArea>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23253476294191E-2"/>
          <c:y val="5.0925925925925923E-2"/>
          <c:w val="0.89462109789467792"/>
          <c:h val="0.69007503058288344"/>
        </c:manualLayout>
      </c:layout>
      <c:barChart>
        <c:barDir val="col"/>
        <c:grouping val="stacked"/>
        <c:varyColors val="0"/>
        <c:ser>
          <c:idx val="0"/>
          <c:order val="0"/>
          <c:tx>
            <c:strRef>
              <c:f>'Figure 8.16'!$B$36</c:f>
              <c:strCache>
                <c:ptCount val="1"/>
                <c:pt idx="0">
                  <c:v>Démissions</c:v>
                </c:pt>
              </c:strCache>
            </c:strRef>
          </c:tx>
          <c:spPr>
            <a:solidFill>
              <a:schemeClr val="accent6">
                <a:lumMod val="60000"/>
                <a:lumOff val="40000"/>
              </a:schemeClr>
            </a:solidFill>
            <a:ln>
              <a:solidFill>
                <a:schemeClr val="accent6">
                  <a:lumMod val="60000"/>
                  <a:lumOff val="40000"/>
                </a:schemeClr>
              </a:solidFill>
            </a:ln>
          </c:spPr>
          <c:invertIfNegative val="0"/>
          <c:dPt>
            <c:idx val="8"/>
            <c:invertIfNegative val="0"/>
            <c:bubble3D val="0"/>
            <c:extLst>
              <c:ext xmlns:c16="http://schemas.microsoft.com/office/drawing/2014/chart" uri="{C3380CC4-5D6E-409C-BE32-E72D297353CC}">
                <c16:uniqueId val="{00000000-7C36-497F-AB7B-B2A4BE917C65}"/>
              </c:ext>
            </c:extLst>
          </c:dPt>
          <c:dPt>
            <c:idx val="9"/>
            <c:invertIfNegative val="0"/>
            <c:bubble3D val="0"/>
            <c:extLst>
              <c:ext xmlns:c16="http://schemas.microsoft.com/office/drawing/2014/chart" uri="{C3380CC4-5D6E-409C-BE32-E72D297353CC}">
                <c16:uniqueId val="{00000001-7C36-497F-AB7B-B2A4BE917C65}"/>
              </c:ext>
            </c:extLst>
          </c:dPt>
          <c:dLbls>
            <c:delete val="1"/>
          </c:dLbls>
          <c:cat>
            <c:strRef>
              <c:f>'Figure 8.16'!$C$35:$O$35</c:f>
              <c:strCache>
                <c:ptCount val="13"/>
                <c:pt idx="0">
                  <c:v>2008-2009</c:v>
                </c:pt>
                <c:pt idx="1">
                  <c:v>2009-2010</c:v>
                </c:pt>
                <c:pt idx="2">
                  <c:v>2010-2011</c:v>
                </c:pt>
                <c:pt idx="3">
                  <c:v>2011-2012</c:v>
                </c:pt>
                <c:pt idx="4">
                  <c:v>2012-2013</c:v>
                </c:pt>
                <c:pt idx="5">
                  <c:v>2013-2014</c:v>
                </c:pt>
                <c:pt idx="6">
                  <c:v>2014-2015</c:v>
                </c:pt>
                <c:pt idx="7">
                  <c:v>2015-2016</c:v>
                </c:pt>
                <c:pt idx="8">
                  <c:v>2016-2017</c:v>
                </c:pt>
                <c:pt idx="9">
                  <c:v>2017-2018</c:v>
                </c:pt>
                <c:pt idx="10">
                  <c:v>2018-2019</c:v>
                </c:pt>
                <c:pt idx="11">
                  <c:v>2019-2020</c:v>
                </c:pt>
                <c:pt idx="12">
                  <c:v>2020-2021</c:v>
                </c:pt>
              </c:strCache>
            </c:strRef>
          </c:cat>
          <c:val>
            <c:numRef>
              <c:f>'Figure 8.16'!$C$36:$O$36</c:f>
              <c:numCache>
                <c:formatCode>_-* #\ ##0.00\ _€_-;\-* #\ ##0.00\ _€_-;_-* "-"??\ _€_-;_-@_-</c:formatCode>
                <c:ptCount val="13"/>
                <c:pt idx="0">
                  <c:v>5.0519770717963666E-2</c:v>
                </c:pt>
                <c:pt idx="1">
                  <c:v>6.1168858316930447E-2</c:v>
                </c:pt>
                <c:pt idx="2">
                  <c:v>7.9710877260906504E-2</c:v>
                </c:pt>
                <c:pt idx="3">
                  <c:v>7.3411386339073209E-2</c:v>
                </c:pt>
                <c:pt idx="4">
                  <c:v>5.8659562831889625E-2</c:v>
                </c:pt>
                <c:pt idx="5">
                  <c:v>7.6966433510861382E-2</c:v>
                </c:pt>
                <c:pt idx="6">
                  <c:v>0.11611416159509663</c:v>
                </c:pt>
                <c:pt idx="7">
                  <c:v>0.14342273636839889</c:v>
                </c:pt>
                <c:pt idx="8">
                  <c:v>0.17501690504196429</c:v>
                </c:pt>
                <c:pt idx="9">
                  <c:v>0.20020486736604148</c:v>
                </c:pt>
                <c:pt idx="10">
                  <c:v>0.23433550253276686</c:v>
                </c:pt>
                <c:pt idx="11">
                  <c:v>0.20619312764793157</c:v>
                </c:pt>
                <c:pt idx="12">
                  <c:v>0.20766498221022131</c:v>
                </c:pt>
              </c:numCache>
            </c:numRef>
          </c:val>
          <c:extLst>
            <c:ext xmlns:c16="http://schemas.microsoft.com/office/drawing/2014/chart" uri="{C3380CC4-5D6E-409C-BE32-E72D297353CC}">
              <c16:uniqueId val="{00000002-7C36-497F-AB7B-B2A4BE917C65}"/>
            </c:ext>
          </c:extLst>
        </c:ser>
        <c:ser>
          <c:idx val="1"/>
          <c:order val="1"/>
          <c:tx>
            <c:strRef>
              <c:f>'Figure 8.16'!$B$37</c:f>
              <c:strCache>
                <c:ptCount val="1"/>
                <c:pt idx="0">
                  <c:v>Ruptures conventionnelles</c:v>
                </c:pt>
              </c:strCache>
            </c:strRef>
          </c:tx>
          <c:spPr>
            <a:pattFill prst="dkUpDiag">
              <a:fgClr>
                <a:schemeClr val="accent6">
                  <a:lumMod val="60000"/>
                  <a:lumOff val="40000"/>
                </a:schemeClr>
              </a:fgClr>
              <a:bgClr>
                <a:schemeClr val="bg1"/>
              </a:bgClr>
            </a:pattFill>
            <a:ln>
              <a:solidFill>
                <a:schemeClr val="accent6">
                  <a:lumMod val="60000"/>
                  <a:lumOff val="40000"/>
                </a:schemeClr>
              </a:solidFill>
            </a:ln>
          </c:spPr>
          <c:invertIfNegative val="0"/>
          <c:dPt>
            <c:idx val="11"/>
            <c:invertIfNegative val="0"/>
            <c:bubble3D val="0"/>
            <c:extLst>
              <c:ext xmlns:c16="http://schemas.microsoft.com/office/drawing/2014/chart" uri="{C3380CC4-5D6E-409C-BE32-E72D297353CC}">
                <c16:uniqueId val="{00000003-7C36-497F-AB7B-B2A4BE917C65}"/>
              </c:ext>
            </c:extLst>
          </c:dPt>
          <c:dPt>
            <c:idx val="12"/>
            <c:invertIfNegative val="0"/>
            <c:bubble3D val="0"/>
            <c:extLst>
              <c:ext xmlns:c16="http://schemas.microsoft.com/office/drawing/2014/chart" uri="{C3380CC4-5D6E-409C-BE32-E72D297353CC}">
                <c16:uniqueId val="{00000004-7C36-497F-AB7B-B2A4BE917C65}"/>
              </c:ext>
            </c:extLst>
          </c:dPt>
          <c:dLbls>
            <c:dLbl>
              <c:idx val="11"/>
              <c:layout/>
              <c:tx>
                <c:rich>
                  <a:bodyPr/>
                  <a:lstStyle/>
                  <a:p>
                    <a:r>
                      <a:rPr lang="en-US"/>
                      <a:t>136</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C36-497F-AB7B-B2A4BE917C65}"/>
                </c:ext>
              </c:extLst>
            </c:dLbl>
            <c:dLbl>
              <c:idx val="12"/>
              <c:layout/>
              <c:tx>
                <c:rich>
                  <a:bodyPr/>
                  <a:lstStyle/>
                  <a:p>
                    <a:r>
                      <a:rPr lang="en-US"/>
                      <a:t>814</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C36-497F-AB7B-B2A4BE917C65}"/>
                </c:ext>
              </c:extLst>
            </c:dLbl>
            <c:spPr>
              <a:noFill/>
              <a:ln>
                <a:noFill/>
              </a:ln>
              <a:effectLst/>
            </c:spPr>
            <c:txPr>
              <a:bodyPr wrap="square" lIns="38100" tIns="19050" rIns="38100" bIns="19050" anchor="ctr">
                <a:spAutoFit/>
              </a:bodyPr>
              <a:lstStyle/>
              <a:p>
                <a:pPr>
                  <a:defRPr sz="800" b="1">
                    <a:solidFill>
                      <a:schemeClr val="tx1"/>
                    </a:solidFill>
                    <a:latin typeface="+mj-lt"/>
                  </a:defRPr>
                </a:pPr>
                <a:endParaRPr lang="fr-FR"/>
              </a:p>
            </c:txPr>
            <c:dLblPos val="ct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8.16'!$C$35:$O$35</c:f>
              <c:strCache>
                <c:ptCount val="13"/>
                <c:pt idx="0">
                  <c:v>2008-2009</c:v>
                </c:pt>
                <c:pt idx="1">
                  <c:v>2009-2010</c:v>
                </c:pt>
                <c:pt idx="2">
                  <c:v>2010-2011</c:v>
                </c:pt>
                <c:pt idx="3">
                  <c:v>2011-2012</c:v>
                </c:pt>
                <c:pt idx="4">
                  <c:v>2012-2013</c:v>
                </c:pt>
                <c:pt idx="5">
                  <c:v>2013-2014</c:v>
                </c:pt>
                <c:pt idx="6">
                  <c:v>2014-2015</c:v>
                </c:pt>
                <c:pt idx="7">
                  <c:v>2015-2016</c:v>
                </c:pt>
                <c:pt idx="8">
                  <c:v>2016-2017</c:v>
                </c:pt>
                <c:pt idx="9">
                  <c:v>2017-2018</c:v>
                </c:pt>
                <c:pt idx="10">
                  <c:v>2018-2019</c:v>
                </c:pt>
                <c:pt idx="11">
                  <c:v>2019-2020</c:v>
                </c:pt>
                <c:pt idx="12">
                  <c:v>2020-2021</c:v>
                </c:pt>
              </c:strCache>
            </c:strRef>
          </c:cat>
          <c:val>
            <c:numRef>
              <c:f>'Figure 8.16'!$C$37:$O$37</c:f>
              <c:numCache>
                <c:formatCode>_-* #\ ##0\ _€_-;\-* #\ ##0\ _€_-;_-* "-"??\ _€_-;_-@_-</c:formatCode>
                <c:ptCount val="13"/>
                <c:pt idx="0">
                  <c:v>0</c:v>
                </c:pt>
                <c:pt idx="1">
                  <c:v>0</c:v>
                </c:pt>
                <c:pt idx="2">
                  <c:v>0</c:v>
                </c:pt>
                <c:pt idx="3">
                  <c:v>0</c:v>
                </c:pt>
                <c:pt idx="4">
                  <c:v>0</c:v>
                </c:pt>
                <c:pt idx="5">
                  <c:v>0</c:v>
                </c:pt>
                <c:pt idx="6">
                  <c:v>0</c:v>
                </c:pt>
                <c:pt idx="7">
                  <c:v>0</c:v>
                </c:pt>
                <c:pt idx="8">
                  <c:v>0</c:v>
                </c:pt>
                <c:pt idx="9">
                  <c:v>0</c:v>
                </c:pt>
                <c:pt idx="10">
                  <c:v>0</c:v>
                </c:pt>
                <c:pt idx="11" formatCode="_-* #\ ##0.00\ _€_-;\-* #\ ##0.00\ _€_-;_-* &quot;-&quot;??\ _€_-;_-@_-">
                  <c:v>1.9180756060272707E-2</c:v>
                </c:pt>
                <c:pt idx="12" formatCode="_-* #\ ##0.00\ _€_-;\-* #\ ##0.00\ _€_-;_-* &quot;-&quot;??\ _€_-;_-@_-">
                  <c:v>0.11483647793418486</c:v>
                </c:pt>
              </c:numCache>
            </c:numRef>
          </c:val>
          <c:extLst>
            <c:ext xmlns:c16="http://schemas.microsoft.com/office/drawing/2014/chart" uri="{C3380CC4-5D6E-409C-BE32-E72D297353CC}">
              <c16:uniqueId val="{00000005-7C36-497F-AB7B-B2A4BE917C65}"/>
            </c:ext>
          </c:extLst>
        </c:ser>
        <c:dLbls>
          <c:dLblPos val="ctr"/>
          <c:showLegendKey val="0"/>
          <c:showVal val="1"/>
          <c:showCatName val="0"/>
          <c:showSerName val="0"/>
          <c:showPercent val="0"/>
          <c:showBubbleSize val="0"/>
        </c:dLbls>
        <c:gapWidth val="50"/>
        <c:overlap val="100"/>
        <c:axId val="101771136"/>
        <c:axId val="107417600"/>
      </c:barChart>
      <c:catAx>
        <c:axId val="101771136"/>
        <c:scaling>
          <c:orientation val="minMax"/>
        </c:scaling>
        <c:delete val="0"/>
        <c:axPos val="b"/>
        <c:title>
          <c:tx>
            <c:rich>
              <a:bodyPr/>
              <a:lstStyle/>
              <a:p>
                <a:pPr>
                  <a:defRPr sz="700">
                    <a:latin typeface="+mj-lt"/>
                    <a:cs typeface="Arial" panose="020B0604020202020204" pitchFamily="34" charset="0"/>
                  </a:defRPr>
                </a:pPr>
                <a:r>
                  <a:rPr lang="en-US" sz="700">
                    <a:latin typeface="+mj-lt"/>
                    <a:cs typeface="Arial" panose="020B0604020202020204" pitchFamily="34" charset="0"/>
                  </a:rPr>
                  <a:t>Année scolaire</a:t>
                </a:r>
              </a:p>
            </c:rich>
          </c:tx>
          <c:layout>
            <c:manualLayout>
              <c:xMode val="edge"/>
              <c:yMode val="edge"/>
              <c:x val="0.46114768440830139"/>
              <c:y val="0.88692228688805219"/>
            </c:manualLayout>
          </c:layout>
          <c:overlay val="0"/>
        </c:title>
        <c:numFmt formatCode="General" sourceLinked="1"/>
        <c:majorTickMark val="out"/>
        <c:minorTickMark val="none"/>
        <c:tickLblPos val="nextTo"/>
        <c:txPr>
          <a:bodyPr/>
          <a:lstStyle/>
          <a:p>
            <a:pPr>
              <a:defRPr sz="700">
                <a:latin typeface="+mn-lt"/>
                <a:cs typeface="Arial" panose="020B0604020202020204" pitchFamily="34" charset="0"/>
              </a:defRPr>
            </a:pPr>
            <a:endParaRPr lang="fr-FR"/>
          </a:p>
        </c:txPr>
        <c:crossAx val="107417600"/>
        <c:crosses val="autoZero"/>
        <c:auto val="1"/>
        <c:lblAlgn val="ctr"/>
        <c:lblOffset val="100"/>
        <c:noMultiLvlLbl val="0"/>
      </c:catAx>
      <c:valAx>
        <c:axId val="107417600"/>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t>
                </a:r>
              </a:p>
            </c:rich>
          </c:tx>
          <c:layout/>
          <c:overlay val="0"/>
        </c:title>
        <c:numFmt formatCode="_-* #\ ##0.00\ _€_-;\-* #\ ##0.00\ _€_-;_-* &quot;-&quot;??\ _€_-;_-@_-" sourceLinked="1"/>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fr-FR"/>
          </a:p>
        </c:txPr>
        <c:crossAx val="101771136"/>
        <c:crosses val="autoZero"/>
        <c:crossBetween val="between"/>
      </c:valAx>
      <c:spPr>
        <a:solidFill>
          <a:schemeClr val="accent2"/>
        </a:solidFill>
      </c:spPr>
    </c:plotArea>
    <c:legend>
      <c:legendPos val="b"/>
      <c:layout>
        <c:manualLayout>
          <c:xMode val="edge"/>
          <c:yMode val="edge"/>
          <c:x val="0.29552170732756766"/>
          <c:y val="0.93448219787743925"/>
          <c:w val="0.39779312422012825"/>
          <c:h val="5.3788371562250373E-2"/>
        </c:manualLayout>
      </c:layout>
      <c:overlay val="0"/>
      <c:txPr>
        <a:bodyPr/>
        <a:lstStyle/>
        <a:p>
          <a:pPr>
            <a:defRPr sz="700">
              <a:latin typeface="+mn-lt"/>
              <a:cs typeface="Arial" panose="020B0604020202020204" pitchFamily="34" charset="0"/>
            </a:defRPr>
          </a:pPr>
          <a:endParaRPr lang="fr-FR"/>
        </a:p>
      </c:txPr>
    </c:legend>
    <c:plotVisOnly val="1"/>
    <c:dispBlanksAs val="gap"/>
    <c:showDLblsOverMax val="0"/>
  </c:chart>
  <c:spPr>
    <a:solidFill>
      <a:schemeClr val="accent2"/>
    </a:solid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23253476294191E-2"/>
          <c:y val="5.0925925925925923E-2"/>
          <c:w val="0.89462109789467792"/>
          <c:h val="0.6669349275049663"/>
        </c:manualLayout>
      </c:layout>
      <c:barChart>
        <c:barDir val="col"/>
        <c:grouping val="stacked"/>
        <c:varyColors val="0"/>
        <c:ser>
          <c:idx val="0"/>
          <c:order val="0"/>
          <c:tx>
            <c:strRef>
              <c:f>'Figure 8.17'!$B$36</c:f>
              <c:strCache>
                <c:ptCount val="1"/>
                <c:pt idx="0">
                  <c:v>Stagiaires</c:v>
                </c:pt>
              </c:strCache>
            </c:strRef>
          </c:tx>
          <c:spPr>
            <a:solidFill>
              <a:schemeClr val="accent6"/>
            </a:solidFill>
            <a:ln>
              <a:solidFill>
                <a:schemeClr val="bg1"/>
              </a:solidFill>
            </a:ln>
          </c:spPr>
          <c:invertIfNegative val="0"/>
          <c:dPt>
            <c:idx val="8"/>
            <c:invertIfNegative val="0"/>
            <c:bubble3D val="0"/>
            <c:extLst>
              <c:ext xmlns:c16="http://schemas.microsoft.com/office/drawing/2014/chart" uri="{C3380CC4-5D6E-409C-BE32-E72D297353CC}">
                <c16:uniqueId val="{00000000-E1EF-45C9-B1FA-C6A112D2860C}"/>
              </c:ext>
            </c:extLst>
          </c:dPt>
          <c:dPt>
            <c:idx val="9"/>
            <c:invertIfNegative val="0"/>
            <c:bubble3D val="0"/>
            <c:extLst>
              <c:ext xmlns:c16="http://schemas.microsoft.com/office/drawing/2014/chart" uri="{C3380CC4-5D6E-409C-BE32-E72D297353CC}">
                <c16:uniqueId val="{00000001-E1EF-45C9-B1FA-C6A112D2860C}"/>
              </c:ext>
            </c:extLst>
          </c:dPt>
          <c:dLbls>
            <c:delete val="1"/>
          </c:dLbls>
          <c:cat>
            <c:strRef>
              <c:f>'Figure 8.17'!$C$35:$O$35</c:f>
              <c:strCache>
                <c:ptCount val="13"/>
                <c:pt idx="0">
                  <c:v>2008-2009</c:v>
                </c:pt>
                <c:pt idx="1">
                  <c:v>2009-2010</c:v>
                </c:pt>
                <c:pt idx="2">
                  <c:v>2010-2011</c:v>
                </c:pt>
                <c:pt idx="3">
                  <c:v>2011-2012</c:v>
                </c:pt>
                <c:pt idx="4">
                  <c:v>2012-2013</c:v>
                </c:pt>
                <c:pt idx="5">
                  <c:v>2013-2014</c:v>
                </c:pt>
                <c:pt idx="6">
                  <c:v>2014-2015</c:v>
                </c:pt>
                <c:pt idx="7">
                  <c:v>2015-2016</c:v>
                </c:pt>
                <c:pt idx="8">
                  <c:v>2016-2017</c:v>
                </c:pt>
                <c:pt idx="9">
                  <c:v>2017-2018</c:v>
                </c:pt>
                <c:pt idx="10">
                  <c:v>2018-2019</c:v>
                </c:pt>
                <c:pt idx="11">
                  <c:v>2019-2020</c:v>
                </c:pt>
                <c:pt idx="12">
                  <c:v>2020-2021</c:v>
                </c:pt>
              </c:strCache>
            </c:strRef>
          </c:cat>
          <c:val>
            <c:numRef>
              <c:f>'Figure 8.17'!$C$36:$O$36</c:f>
              <c:numCache>
                <c:formatCode>_-* #\ ##0.00\ _€_-;\-* #\ ##0.00\ _€_-;_-* "-"??\ _€_-;_-@_-</c:formatCode>
                <c:ptCount val="13"/>
                <c:pt idx="0">
                  <c:v>1.998584336095266E-2</c:v>
                </c:pt>
                <c:pt idx="1">
                  <c:v>1.9360785430588077E-2</c:v>
                </c:pt>
                <c:pt idx="2">
                  <c:v>2.3343899769265479E-2</c:v>
                </c:pt>
                <c:pt idx="3">
                  <c:v>1.2089573543934674E-2</c:v>
                </c:pt>
                <c:pt idx="4">
                  <c:v>1.3525513234420666E-2</c:v>
                </c:pt>
                <c:pt idx="5">
                  <c:v>2.5900750091609186E-2</c:v>
                </c:pt>
                <c:pt idx="6">
                  <c:v>6.729999913347641E-2</c:v>
                </c:pt>
                <c:pt idx="7">
                  <c:v>8.0872101844456465E-2</c:v>
                </c:pt>
                <c:pt idx="8">
                  <c:v>9.0065517692049804E-2</c:v>
                </c:pt>
                <c:pt idx="9">
                  <c:v>9.9325350570449639E-2</c:v>
                </c:pt>
                <c:pt idx="10">
                  <c:v>0.10702823432986946</c:v>
                </c:pt>
                <c:pt idx="11">
                  <c:v>9.0121346489075438E-2</c:v>
                </c:pt>
                <c:pt idx="12">
                  <c:v>9.7625113919479034E-2</c:v>
                </c:pt>
              </c:numCache>
            </c:numRef>
          </c:val>
          <c:extLst>
            <c:ext xmlns:c16="http://schemas.microsoft.com/office/drawing/2014/chart" uri="{C3380CC4-5D6E-409C-BE32-E72D297353CC}">
              <c16:uniqueId val="{00000002-E1EF-45C9-B1FA-C6A112D2860C}"/>
            </c:ext>
          </c:extLst>
        </c:ser>
        <c:ser>
          <c:idx val="1"/>
          <c:order val="1"/>
          <c:tx>
            <c:strRef>
              <c:f>'Figure 8.17'!$B$37</c:f>
              <c:strCache>
                <c:ptCount val="1"/>
                <c:pt idx="0">
                  <c:v>Titulaires &lt; 5 ans</c:v>
                </c:pt>
              </c:strCache>
            </c:strRef>
          </c:tx>
          <c:spPr>
            <a:solidFill>
              <a:schemeClr val="accent6">
                <a:lumMod val="60000"/>
                <a:lumOff val="40000"/>
              </a:schemeClr>
            </a:solidFill>
            <a:ln>
              <a:solidFill>
                <a:schemeClr val="bg1"/>
              </a:solidFill>
            </a:ln>
          </c:spPr>
          <c:invertIfNegative val="0"/>
          <c:dLbls>
            <c:delete val="1"/>
          </c:dLbls>
          <c:cat>
            <c:strRef>
              <c:f>'Figure 8.17'!$C$35:$O$35</c:f>
              <c:strCache>
                <c:ptCount val="13"/>
                <c:pt idx="0">
                  <c:v>2008-2009</c:v>
                </c:pt>
                <c:pt idx="1">
                  <c:v>2009-2010</c:v>
                </c:pt>
                <c:pt idx="2">
                  <c:v>2010-2011</c:v>
                </c:pt>
                <c:pt idx="3">
                  <c:v>2011-2012</c:v>
                </c:pt>
                <c:pt idx="4">
                  <c:v>2012-2013</c:v>
                </c:pt>
                <c:pt idx="5">
                  <c:v>2013-2014</c:v>
                </c:pt>
                <c:pt idx="6">
                  <c:v>2014-2015</c:v>
                </c:pt>
                <c:pt idx="7">
                  <c:v>2015-2016</c:v>
                </c:pt>
                <c:pt idx="8">
                  <c:v>2016-2017</c:v>
                </c:pt>
                <c:pt idx="9">
                  <c:v>2017-2018</c:v>
                </c:pt>
                <c:pt idx="10">
                  <c:v>2018-2019</c:v>
                </c:pt>
                <c:pt idx="11">
                  <c:v>2019-2020</c:v>
                </c:pt>
                <c:pt idx="12">
                  <c:v>2020-2021</c:v>
                </c:pt>
              </c:strCache>
            </c:strRef>
          </c:cat>
          <c:val>
            <c:numRef>
              <c:f>'Figure 8.17'!$C$37:$O$37</c:f>
              <c:numCache>
                <c:formatCode>_-* #\ ##0.00\ _€_-;\-* #\ ##0.00\ _€_-;_-* "-"??\ _€_-;_-@_-</c:formatCode>
                <c:ptCount val="13"/>
                <c:pt idx="0">
                  <c:v>1.3185104995072933E-2</c:v>
                </c:pt>
                <c:pt idx="1">
                  <c:v>8.6983238891047889E-3</c:v>
                </c:pt>
                <c:pt idx="2">
                  <c:v>9.8215188053616953E-3</c:v>
                </c:pt>
                <c:pt idx="3">
                  <c:v>1.0632998418159414E-2</c:v>
                </c:pt>
                <c:pt idx="4">
                  <c:v>7.4978388582114565E-3</c:v>
                </c:pt>
                <c:pt idx="5">
                  <c:v>7.6524943452481696E-3</c:v>
                </c:pt>
                <c:pt idx="6">
                  <c:v>1.1120386122913483E-2</c:v>
                </c:pt>
                <c:pt idx="7">
                  <c:v>2.261556122375951E-2</c:v>
                </c:pt>
                <c:pt idx="8">
                  <c:v>3.2389492166857027E-2</c:v>
                </c:pt>
                <c:pt idx="9">
                  <c:v>4.3234078626682208E-2</c:v>
                </c:pt>
                <c:pt idx="10">
                  <c:v>5.7034782767890972E-2</c:v>
                </c:pt>
                <c:pt idx="11">
                  <c:v>5.9516757775257959E-2</c:v>
                </c:pt>
                <c:pt idx="12">
                  <c:v>6.0098697297251549E-2</c:v>
                </c:pt>
              </c:numCache>
            </c:numRef>
          </c:val>
          <c:extLst>
            <c:ext xmlns:c16="http://schemas.microsoft.com/office/drawing/2014/chart" uri="{C3380CC4-5D6E-409C-BE32-E72D297353CC}">
              <c16:uniqueId val="{00000003-E1EF-45C9-B1FA-C6A112D2860C}"/>
            </c:ext>
          </c:extLst>
        </c:ser>
        <c:ser>
          <c:idx val="2"/>
          <c:order val="2"/>
          <c:tx>
            <c:strRef>
              <c:f>'Figure 8.17'!$B$38</c:f>
              <c:strCache>
                <c:ptCount val="1"/>
                <c:pt idx="0">
                  <c:v>Titulaires 5 ans +</c:v>
                </c:pt>
              </c:strCache>
            </c:strRef>
          </c:tx>
          <c:spPr>
            <a:solidFill>
              <a:schemeClr val="accent6">
                <a:lumMod val="40000"/>
                <a:lumOff val="60000"/>
              </a:schemeClr>
            </a:solidFill>
            <a:ln>
              <a:solidFill>
                <a:schemeClr val="bg1"/>
              </a:solidFill>
            </a:ln>
          </c:spPr>
          <c:invertIfNegative val="0"/>
          <c:dLbls>
            <c:delete val="1"/>
          </c:dLbls>
          <c:cat>
            <c:strRef>
              <c:f>'Figure 8.17'!$C$35:$O$35</c:f>
              <c:strCache>
                <c:ptCount val="13"/>
                <c:pt idx="0">
                  <c:v>2008-2009</c:v>
                </c:pt>
                <c:pt idx="1">
                  <c:v>2009-2010</c:v>
                </c:pt>
                <c:pt idx="2">
                  <c:v>2010-2011</c:v>
                </c:pt>
                <c:pt idx="3">
                  <c:v>2011-2012</c:v>
                </c:pt>
                <c:pt idx="4">
                  <c:v>2012-2013</c:v>
                </c:pt>
                <c:pt idx="5">
                  <c:v>2013-2014</c:v>
                </c:pt>
                <c:pt idx="6">
                  <c:v>2014-2015</c:v>
                </c:pt>
                <c:pt idx="7">
                  <c:v>2015-2016</c:v>
                </c:pt>
                <c:pt idx="8">
                  <c:v>2016-2017</c:v>
                </c:pt>
                <c:pt idx="9">
                  <c:v>2017-2018</c:v>
                </c:pt>
                <c:pt idx="10">
                  <c:v>2018-2019</c:v>
                </c:pt>
                <c:pt idx="11">
                  <c:v>2019-2020</c:v>
                </c:pt>
                <c:pt idx="12">
                  <c:v>2020-2021</c:v>
                </c:pt>
              </c:strCache>
            </c:strRef>
          </c:cat>
          <c:val>
            <c:numRef>
              <c:f>'Figure 8.17'!$C$38:$O$38</c:f>
              <c:numCache>
                <c:formatCode>_-* #\ ##0.00\ _€_-;\-* #\ ##0.00\ _€_-;_-* "-"??\ _€_-;_-@_-</c:formatCode>
                <c:ptCount val="13"/>
                <c:pt idx="0">
                  <c:v>1.7348822361938073E-2</c:v>
                </c:pt>
                <c:pt idx="1">
                  <c:v>3.3109748997237579E-2</c:v>
                </c:pt>
                <c:pt idx="2">
                  <c:v>4.6545458686279337E-2</c:v>
                </c:pt>
                <c:pt idx="3">
                  <c:v>5.068881437697912E-2</c:v>
                </c:pt>
                <c:pt idx="4">
                  <c:v>3.7636210739257506E-2</c:v>
                </c:pt>
                <c:pt idx="5">
                  <c:v>4.341318907400403E-2</c:v>
                </c:pt>
                <c:pt idx="6">
                  <c:v>3.7693776338706741E-2</c:v>
                </c:pt>
                <c:pt idx="7">
                  <c:v>3.9935073300182929E-2</c:v>
                </c:pt>
                <c:pt idx="8">
                  <c:v>5.2561895183057455E-2</c:v>
                </c:pt>
                <c:pt idx="9">
                  <c:v>5.7645438168909616E-2</c:v>
                </c:pt>
                <c:pt idx="10">
                  <c:v>7.0272485435006402E-2</c:v>
                </c:pt>
                <c:pt idx="11">
                  <c:v>7.5735779443870901E-2</c:v>
                </c:pt>
                <c:pt idx="12">
                  <c:v>0.1647776489276756</c:v>
                </c:pt>
              </c:numCache>
            </c:numRef>
          </c:val>
          <c:extLst>
            <c:ext xmlns:c16="http://schemas.microsoft.com/office/drawing/2014/chart" uri="{C3380CC4-5D6E-409C-BE32-E72D297353CC}">
              <c16:uniqueId val="{00000004-E1EF-45C9-B1FA-C6A112D2860C}"/>
            </c:ext>
          </c:extLst>
        </c:ser>
        <c:dLbls>
          <c:dLblPos val="ctr"/>
          <c:showLegendKey val="0"/>
          <c:showVal val="1"/>
          <c:showCatName val="0"/>
          <c:showSerName val="0"/>
          <c:showPercent val="0"/>
          <c:showBubbleSize val="0"/>
        </c:dLbls>
        <c:gapWidth val="50"/>
        <c:overlap val="100"/>
        <c:axId val="101771136"/>
        <c:axId val="107417600"/>
      </c:barChart>
      <c:catAx>
        <c:axId val="101771136"/>
        <c:scaling>
          <c:orientation val="minMax"/>
        </c:scaling>
        <c:delete val="0"/>
        <c:axPos val="b"/>
        <c:title>
          <c:tx>
            <c:rich>
              <a:bodyPr/>
              <a:lstStyle/>
              <a:p>
                <a:pPr>
                  <a:defRPr sz="800">
                    <a:latin typeface="+mj-lt"/>
                    <a:cs typeface="Arial" panose="020B0604020202020204" pitchFamily="34" charset="0"/>
                  </a:defRPr>
                </a:pPr>
                <a:r>
                  <a:rPr lang="en-US" sz="800">
                    <a:latin typeface="+mj-lt"/>
                    <a:cs typeface="Arial" panose="020B0604020202020204" pitchFamily="34" charset="0"/>
                  </a:rPr>
                  <a:t>Année scolaire</a:t>
                </a:r>
              </a:p>
            </c:rich>
          </c:tx>
          <c:layout>
            <c:manualLayout>
              <c:xMode val="edge"/>
              <c:yMode val="edge"/>
              <c:x val="0.46114768440830139"/>
              <c:y val="0.88692228688805219"/>
            </c:manualLayout>
          </c:layout>
          <c:overlay val="0"/>
        </c:title>
        <c:numFmt formatCode="General" sourceLinked="1"/>
        <c:majorTickMark val="out"/>
        <c:minorTickMark val="none"/>
        <c:tickLblPos val="nextTo"/>
        <c:txPr>
          <a:bodyPr/>
          <a:lstStyle/>
          <a:p>
            <a:pPr>
              <a:defRPr sz="700">
                <a:latin typeface="+mn-lt"/>
                <a:cs typeface="Arial" panose="020B0604020202020204" pitchFamily="34" charset="0"/>
              </a:defRPr>
            </a:pPr>
            <a:endParaRPr lang="fr-FR"/>
          </a:p>
        </c:txPr>
        <c:crossAx val="107417600"/>
        <c:crosses val="autoZero"/>
        <c:auto val="1"/>
        <c:lblAlgn val="ctr"/>
        <c:lblOffset val="100"/>
        <c:noMultiLvlLbl val="0"/>
      </c:catAx>
      <c:valAx>
        <c:axId val="107417600"/>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t>
                </a:r>
              </a:p>
            </c:rich>
          </c:tx>
          <c:overlay val="0"/>
        </c:title>
        <c:numFmt formatCode="_-* #\ ##0.00\ _€_-;\-* #\ ##0.00\ _€_-;_-* &quot;-&quot;??\ _€_-;_-@_-" sourceLinked="1"/>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fr-FR"/>
          </a:p>
        </c:txPr>
        <c:crossAx val="101771136"/>
        <c:crosses val="autoZero"/>
        <c:crossBetween val="between"/>
      </c:valAx>
      <c:spPr>
        <a:solidFill>
          <a:schemeClr val="accent2"/>
        </a:solidFill>
      </c:spPr>
    </c:plotArea>
    <c:legend>
      <c:legendPos val="b"/>
      <c:layout>
        <c:manualLayout>
          <c:xMode val="edge"/>
          <c:yMode val="edge"/>
          <c:x val="8.1717003367003382E-2"/>
          <c:y val="0.93448219787743925"/>
          <c:w val="0.87243956228956232"/>
          <c:h val="5.3788371562250373E-2"/>
        </c:manualLayout>
      </c:layout>
      <c:overlay val="0"/>
      <c:txPr>
        <a:bodyPr/>
        <a:lstStyle/>
        <a:p>
          <a:pPr>
            <a:defRPr sz="800">
              <a:latin typeface="+mn-lt"/>
              <a:cs typeface="Arial" panose="020B0604020202020204" pitchFamily="34" charset="0"/>
            </a:defRPr>
          </a:pPr>
          <a:endParaRPr lang="fr-FR"/>
        </a:p>
      </c:txPr>
    </c:legend>
    <c:plotVisOnly val="1"/>
    <c:dispBlanksAs val="gap"/>
    <c:showDLblsOverMax val="0"/>
  </c:chart>
  <c:spPr>
    <a:solidFill>
      <a:schemeClr val="accent2"/>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'Figure8-2 '!$C$37</c:f>
              <c:strCache>
                <c:ptCount val="1"/>
                <c:pt idx="0">
                  <c:v>Part de personnes ayant 15 ans de service actif</c:v>
                </c:pt>
              </c:strCache>
            </c:strRef>
          </c:tx>
          <c:invertIfNegative val="0"/>
          <c:cat>
            <c:numRef>
              <c:f>'Figure8-2 '!$A$38:$A$53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'Figure8-2 '!$C$38:$C$53</c:f>
              <c:numCache>
                <c:formatCode>0%</c:formatCode>
                <c:ptCount val="16"/>
                <c:pt idx="0">
                  <c:v>0.99470000000000003</c:v>
                </c:pt>
                <c:pt idx="1">
                  <c:v>0.97589999999999999</c:v>
                </c:pt>
                <c:pt idx="2">
                  <c:v>0.97650000000000003</c:v>
                </c:pt>
                <c:pt idx="3">
                  <c:v>0.97370000000000001</c:v>
                </c:pt>
                <c:pt idx="4">
                  <c:v>0.96819999999999995</c:v>
                </c:pt>
                <c:pt idx="5">
                  <c:v>0.95739999999999992</c:v>
                </c:pt>
                <c:pt idx="6">
                  <c:v>0.93569999999999998</c:v>
                </c:pt>
                <c:pt idx="7">
                  <c:v>0.9618000000000001</c:v>
                </c:pt>
                <c:pt idx="8">
                  <c:v>0.94980000000000009</c:v>
                </c:pt>
                <c:pt idx="9">
                  <c:v>0.9456</c:v>
                </c:pt>
                <c:pt idx="10">
                  <c:v>0.93730000000000002</c:v>
                </c:pt>
                <c:pt idx="11">
                  <c:v>0.9373999999999999</c:v>
                </c:pt>
                <c:pt idx="12">
                  <c:v>0.92299999999999993</c:v>
                </c:pt>
                <c:pt idx="13">
                  <c:v>0.91139999999999999</c:v>
                </c:pt>
                <c:pt idx="14">
                  <c:v>0.89219999999999999</c:v>
                </c:pt>
                <c:pt idx="15">
                  <c:v>0.8851</c:v>
                </c:pt>
              </c:numCache>
            </c:numRef>
          </c:val>
          <c:extLst>
            <c:ext xmlns:c16="http://schemas.microsoft.com/office/drawing/2014/chart" uri="{C3380CC4-5D6E-409C-BE32-E72D297353CC}">
              <c16:uniqueId val="{00000000-A6AE-44B5-82FE-C6AA67A26347}"/>
            </c:ext>
          </c:extLst>
        </c:ser>
        <c:dLbls>
          <c:showLegendKey val="0"/>
          <c:showVal val="0"/>
          <c:showCatName val="0"/>
          <c:showSerName val="0"/>
          <c:showPercent val="0"/>
          <c:showBubbleSize val="0"/>
        </c:dLbls>
        <c:gapWidth val="150"/>
        <c:axId val="55715712"/>
        <c:axId val="55717248"/>
      </c:barChart>
      <c:catAx>
        <c:axId val="55715712"/>
        <c:scaling>
          <c:orientation val="minMax"/>
        </c:scaling>
        <c:delete val="0"/>
        <c:axPos val="b"/>
        <c:numFmt formatCode="General" sourceLinked="1"/>
        <c:majorTickMark val="out"/>
        <c:minorTickMark val="none"/>
        <c:tickLblPos val="nextTo"/>
        <c:crossAx val="55717248"/>
        <c:crosses val="autoZero"/>
        <c:auto val="1"/>
        <c:lblAlgn val="ctr"/>
        <c:lblOffset val="100"/>
        <c:noMultiLvlLbl val="0"/>
      </c:catAx>
      <c:valAx>
        <c:axId val="55717248"/>
        <c:scaling>
          <c:orientation val="minMax"/>
          <c:max val="1"/>
          <c:min val="0.5"/>
        </c:scaling>
        <c:delete val="0"/>
        <c:axPos val="l"/>
        <c:majorGridlines/>
        <c:numFmt formatCode="0%" sourceLinked="1"/>
        <c:majorTickMark val="out"/>
        <c:minorTickMark val="none"/>
        <c:tickLblPos val="nextTo"/>
        <c:crossAx val="55715712"/>
        <c:crosses val="autoZero"/>
        <c:crossBetween val="between"/>
        <c:majorUnit val="0.1"/>
      </c:valAx>
      <c:spPr>
        <a:solidFill>
          <a:schemeClr val="accent2"/>
        </a:solidFill>
      </c:spPr>
    </c:plotArea>
    <c:plotVisOnly val="1"/>
    <c:dispBlanksAs val="gap"/>
    <c:showDLblsOverMax val="0"/>
  </c:chart>
  <c:spPr>
    <a:solidFill>
      <a:schemeClr val="accent2"/>
    </a:solidFill>
    <a:ln>
      <a:noFill/>
    </a:ln>
  </c:spPr>
  <c:txPr>
    <a:bodyPr/>
    <a:lstStyle/>
    <a:p>
      <a:pPr>
        <a:defRPr sz="700">
          <a:latin typeface="+mn-lt"/>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521289138949116E-2"/>
          <c:y val="5.6166493339275994E-2"/>
          <c:w val="0.77114610673665773"/>
          <c:h val="0.87859489261955492"/>
        </c:manualLayout>
      </c:layout>
      <c:barChart>
        <c:barDir val="col"/>
        <c:grouping val="percentStacked"/>
        <c:varyColors val="0"/>
        <c:ser>
          <c:idx val="1"/>
          <c:order val="0"/>
          <c:tx>
            <c:strRef>
              <c:f>'Figure8-3'!$B$40</c:f>
              <c:strCache>
                <c:ptCount val="1"/>
                <c:pt idx="0">
                  <c:v>50-54 ans</c:v>
                </c:pt>
              </c:strCache>
            </c:strRef>
          </c:tx>
          <c:spPr>
            <a:solidFill>
              <a:srgbClr val="7030A0"/>
            </a:solidFill>
            <a:ln>
              <a:noFill/>
            </a:ln>
            <a:effectLst/>
          </c:spPr>
          <c:invertIfNegative val="0"/>
          <c:cat>
            <c:numRef>
              <c:f>'Figure8-3'!$A$41:$A$59</c:f>
              <c:numCache>
                <c:formatCode>General</c:formatCode>
                <c:ptCount val="19"/>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numCache>
            </c:numRef>
          </c:cat>
          <c:val>
            <c:numRef>
              <c:f>'Figure8-3'!$B$41:$B$59</c:f>
              <c:numCache>
                <c:formatCode>General</c:formatCode>
                <c:ptCount val="19"/>
                <c:pt idx="0">
                  <c:v>17.399999999999999</c:v>
                </c:pt>
                <c:pt idx="1">
                  <c:v>16.3</c:v>
                </c:pt>
                <c:pt idx="2">
                  <c:v>17.5</c:v>
                </c:pt>
                <c:pt idx="3">
                  <c:v>17.8</c:v>
                </c:pt>
                <c:pt idx="4">
                  <c:v>17</c:v>
                </c:pt>
                <c:pt idx="5">
                  <c:v>16.100000000000001</c:v>
                </c:pt>
                <c:pt idx="6">
                  <c:v>16.399999999999999</c:v>
                </c:pt>
                <c:pt idx="7">
                  <c:v>15.1</c:v>
                </c:pt>
                <c:pt idx="8">
                  <c:v>12.7</c:v>
                </c:pt>
                <c:pt idx="9">
                  <c:v>10.6</c:v>
                </c:pt>
                <c:pt idx="10">
                  <c:v>9.4</c:v>
                </c:pt>
                <c:pt idx="11">
                  <c:v>9.1999999999999993</c:v>
                </c:pt>
                <c:pt idx="12">
                  <c:v>8.1999999999999993</c:v>
                </c:pt>
                <c:pt idx="13">
                  <c:v>7.7</c:v>
                </c:pt>
                <c:pt idx="14">
                  <c:v>6.8</c:v>
                </c:pt>
                <c:pt idx="15">
                  <c:v>4.0999999999999996</c:v>
                </c:pt>
                <c:pt idx="16">
                  <c:v>1.6</c:v>
                </c:pt>
                <c:pt idx="17">
                  <c:v>2.1</c:v>
                </c:pt>
                <c:pt idx="18">
                  <c:v>1.9</c:v>
                </c:pt>
              </c:numCache>
            </c:numRef>
          </c:val>
          <c:extLst>
            <c:ext xmlns:c16="http://schemas.microsoft.com/office/drawing/2014/chart" uri="{C3380CC4-5D6E-409C-BE32-E72D297353CC}">
              <c16:uniqueId val="{00000000-BC34-4112-A729-6270D3136139}"/>
            </c:ext>
          </c:extLst>
        </c:ser>
        <c:ser>
          <c:idx val="2"/>
          <c:order val="1"/>
          <c:tx>
            <c:strRef>
              <c:f>'Figure8-3'!$C$40</c:f>
              <c:strCache>
                <c:ptCount val="1"/>
                <c:pt idx="0">
                  <c:v>55 ans</c:v>
                </c:pt>
              </c:strCache>
            </c:strRef>
          </c:tx>
          <c:spPr>
            <a:solidFill>
              <a:schemeClr val="accent1"/>
            </a:solidFill>
            <a:ln>
              <a:noFill/>
            </a:ln>
            <a:effectLst/>
          </c:spPr>
          <c:invertIfNegative val="0"/>
          <c:cat>
            <c:numRef>
              <c:f>'Figure8-3'!$A$41:$A$59</c:f>
              <c:numCache>
                <c:formatCode>General</c:formatCode>
                <c:ptCount val="19"/>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numCache>
            </c:numRef>
          </c:cat>
          <c:val>
            <c:numRef>
              <c:f>'Figure8-3'!$C$41:$C$59</c:f>
              <c:numCache>
                <c:formatCode>General</c:formatCode>
                <c:ptCount val="19"/>
                <c:pt idx="0">
                  <c:v>46.3</c:v>
                </c:pt>
                <c:pt idx="1">
                  <c:v>47.7</c:v>
                </c:pt>
                <c:pt idx="2">
                  <c:v>47.1</c:v>
                </c:pt>
                <c:pt idx="3">
                  <c:v>43.4</c:v>
                </c:pt>
                <c:pt idx="4">
                  <c:v>40</c:v>
                </c:pt>
                <c:pt idx="5">
                  <c:v>36.1</c:v>
                </c:pt>
                <c:pt idx="6">
                  <c:v>33.5</c:v>
                </c:pt>
                <c:pt idx="7">
                  <c:v>27.7</c:v>
                </c:pt>
                <c:pt idx="8">
                  <c:v>21.4</c:v>
                </c:pt>
                <c:pt idx="9">
                  <c:v>20.3</c:v>
                </c:pt>
                <c:pt idx="10">
                  <c:v>15.7</c:v>
                </c:pt>
                <c:pt idx="11">
                  <c:v>7.3</c:v>
                </c:pt>
                <c:pt idx="12">
                  <c:v>3</c:v>
                </c:pt>
                <c:pt idx="13">
                  <c:v>1.7</c:v>
                </c:pt>
                <c:pt idx="14">
                  <c:v>1.7</c:v>
                </c:pt>
                <c:pt idx="15">
                  <c:v>0.9</c:v>
                </c:pt>
                <c:pt idx="16">
                  <c:v>0.9</c:v>
                </c:pt>
                <c:pt idx="17">
                  <c:v>1.1000000000000001</c:v>
                </c:pt>
                <c:pt idx="18">
                  <c:v>0.8</c:v>
                </c:pt>
              </c:numCache>
            </c:numRef>
          </c:val>
          <c:extLst>
            <c:ext xmlns:c16="http://schemas.microsoft.com/office/drawing/2014/chart" uri="{C3380CC4-5D6E-409C-BE32-E72D297353CC}">
              <c16:uniqueId val="{00000001-BC34-4112-A729-6270D3136139}"/>
            </c:ext>
          </c:extLst>
        </c:ser>
        <c:ser>
          <c:idx val="3"/>
          <c:order val="2"/>
          <c:tx>
            <c:strRef>
              <c:f>'Figure8-3'!$D$40</c:f>
              <c:strCache>
                <c:ptCount val="1"/>
                <c:pt idx="0">
                  <c:v>56 ans</c:v>
                </c:pt>
              </c:strCache>
            </c:strRef>
          </c:tx>
          <c:spPr>
            <a:solidFill>
              <a:srgbClr val="00B0F0"/>
            </a:solidFill>
            <a:ln>
              <a:noFill/>
            </a:ln>
            <a:effectLst/>
          </c:spPr>
          <c:invertIfNegative val="0"/>
          <c:cat>
            <c:numRef>
              <c:f>'Figure8-3'!$A$41:$A$59</c:f>
              <c:numCache>
                <c:formatCode>General</c:formatCode>
                <c:ptCount val="19"/>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numCache>
            </c:numRef>
          </c:cat>
          <c:val>
            <c:numRef>
              <c:f>'Figure8-3'!$D$41:$D$59</c:f>
              <c:numCache>
                <c:formatCode>General</c:formatCode>
                <c:ptCount val="19"/>
                <c:pt idx="0">
                  <c:v>14</c:v>
                </c:pt>
                <c:pt idx="1">
                  <c:v>13.8</c:v>
                </c:pt>
                <c:pt idx="2">
                  <c:v>12</c:v>
                </c:pt>
                <c:pt idx="3">
                  <c:v>13.5</c:v>
                </c:pt>
                <c:pt idx="4">
                  <c:v>14.4</c:v>
                </c:pt>
                <c:pt idx="5">
                  <c:v>16.600000000000001</c:v>
                </c:pt>
                <c:pt idx="6">
                  <c:v>13.9</c:v>
                </c:pt>
                <c:pt idx="7">
                  <c:v>12</c:v>
                </c:pt>
                <c:pt idx="8">
                  <c:v>14.2</c:v>
                </c:pt>
                <c:pt idx="9">
                  <c:v>11.9</c:v>
                </c:pt>
                <c:pt idx="10">
                  <c:v>10.6</c:v>
                </c:pt>
                <c:pt idx="11">
                  <c:v>12.7</c:v>
                </c:pt>
                <c:pt idx="12">
                  <c:v>12</c:v>
                </c:pt>
                <c:pt idx="13">
                  <c:v>7.2</c:v>
                </c:pt>
                <c:pt idx="14">
                  <c:v>3.9</c:v>
                </c:pt>
                <c:pt idx="15">
                  <c:v>2.5</c:v>
                </c:pt>
                <c:pt idx="16">
                  <c:v>2.2999999999999998</c:v>
                </c:pt>
                <c:pt idx="17">
                  <c:v>2</c:v>
                </c:pt>
                <c:pt idx="18">
                  <c:v>0.6</c:v>
                </c:pt>
              </c:numCache>
            </c:numRef>
          </c:val>
          <c:extLst>
            <c:ext xmlns:c16="http://schemas.microsoft.com/office/drawing/2014/chart" uri="{C3380CC4-5D6E-409C-BE32-E72D297353CC}">
              <c16:uniqueId val="{00000002-BC34-4112-A729-6270D3136139}"/>
            </c:ext>
          </c:extLst>
        </c:ser>
        <c:ser>
          <c:idx val="4"/>
          <c:order val="3"/>
          <c:tx>
            <c:strRef>
              <c:f>'Figure8-3'!$E$40</c:f>
              <c:strCache>
                <c:ptCount val="1"/>
                <c:pt idx="0">
                  <c:v>57 ans</c:v>
                </c:pt>
              </c:strCache>
            </c:strRef>
          </c:tx>
          <c:spPr>
            <a:solidFill>
              <a:schemeClr val="accent5"/>
            </a:solidFill>
            <a:ln>
              <a:noFill/>
            </a:ln>
            <a:effectLst/>
          </c:spPr>
          <c:invertIfNegative val="0"/>
          <c:cat>
            <c:numRef>
              <c:f>'Figure8-3'!$A$41:$A$59</c:f>
              <c:numCache>
                <c:formatCode>General</c:formatCode>
                <c:ptCount val="19"/>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numCache>
            </c:numRef>
          </c:cat>
          <c:val>
            <c:numRef>
              <c:f>'Figure8-3'!$E$41:$E$59</c:f>
              <c:numCache>
                <c:formatCode>General</c:formatCode>
                <c:ptCount val="19"/>
                <c:pt idx="0">
                  <c:v>7.7</c:v>
                </c:pt>
                <c:pt idx="1">
                  <c:v>6.6</c:v>
                </c:pt>
                <c:pt idx="2">
                  <c:v>6.8</c:v>
                </c:pt>
                <c:pt idx="3">
                  <c:v>7.2</c:v>
                </c:pt>
                <c:pt idx="4">
                  <c:v>8.6999999999999993</c:v>
                </c:pt>
                <c:pt idx="5">
                  <c:v>8.4</c:v>
                </c:pt>
                <c:pt idx="6">
                  <c:v>8.6999999999999993</c:v>
                </c:pt>
                <c:pt idx="7">
                  <c:v>11.6</c:v>
                </c:pt>
                <c:pt idx="8">
                  <c:v>12.7</c:v>
                </c:pt>
                <c:pt idx="9">
                  <c:v>12.1</c:v>
                </c:pt>
                <c:pt idx="10">
                  <c:v>12</c:v>
                </c:pt>
                <c:pt idx="11">
                  <c:v>11.3</c:v>
                </c:pt>
                <c:pt idx="12">
                  <c:v>10.4</c:v>
                </c:pt>
                <c:pt idx="13">
                  <c:v>12.6</c:v>
                </c:pt>
                <c:pt idx="14">
                  <c:v>13.9</c:v>
                </c:pt>
                <c:pt idx="15">
                  <c:v>12</c:v>
                </c:pt>
                <c:pt idx="16">
                  <c:v>10.6</c:v>
                </c:pt>
                <c:pt idx="17">
                  <c:v>7.8</c:v>
                </c:pt>
                <c:pt idx="18">
                  <c:v>0</c:v>
                </c:pt>
              </c:numCache>
            </c:numRef>
          </c:val>
          <c:extLst>
            <c:ext xmlns:c16="http://schemas.microsoft.com/office/drawing/2014/chart" uri="{C3380CC4-5D6E-409C-BE32-E72D297353CC}">
              <c16:uniqueId val="{00000003-BC34-4112-A729-6270D3136139}"/>
            </c:ext>
          </c:extLst>
        </c:ser>
        <c:ser>
          <c:idx val="5"/>
          <c:order val="4"/>
          <c:tx>
            <c:strRef>
              <c:f>'Figure8-3'!$F$40</c:f>
              <c:strCache>
                <c:ptCount val="1"/>
                <c:pt idx="0">
                  <c:v>58 ans</c:v>
                </c:pt>
              </c:strCache>
            </c:strRef>
          </c:tx>
          <c:spPr>
            <a:solidFill>
              <a:schemeClr val="accent4"/>
            </a:solidFill>
            <a:ln>
              <a:noFill/>
            </a:ln>
            <a:effectLst/>
          </c:spPr>
          <c:invertIfNegative val="0"/>
          <c:cat>
            <c:numRef>
              <c:f>'Figure8-3'!$A$41:$A$59</c:f>
              <c:numCache>
                <c:formatCode>General</c:formatCode>
                <c:ptCount val="19"/>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numCache>
            </c:numRef>
          </c:cat>
          <c:val>
            <c:numRef>
              <c:f>'Figure8-3'!$F$41:$F$59</c:f>
              <c:numCache>
                <c:formatCode>General</c:formatCode>
                <c:ptCount val="19"/>
                <c:pt idx="0">
                  <c:v>4.0999999999999996</c:v>
                </c:pt>
                <c:pt idx="1">
                  <c:v>4</c:v>
                </c:pt>
                <c:pt idx="2">
                  <c:v>4.5</c:v>
                </c:pt>
                <c:pt idx="3">
                  <c:v>5.4</c:v>
                </c:pt>
                <c:pt idx="4">
                  <c:v>5.3</c:v>
                </c:pt>
                <c:pt idx="5">
                  <c:v>5.2</c:v>
                </c:pt>
                <c:pt idx="6">
                  <c:v>6.5</c:v>
                </c:pt>
                <c:pt idx="7">
                  <c:v>7.7</c:v>
                </c:pt>
                <c:pt idx="8">
                  <c:v>8.6</c:v>
                </c:pt>
                <c:pt idx="9">
                  <c:v>10</c:v>
                </c:pt>
                <c:pt idx="10">
                  <c:v>13.5</c:v>
                </c:pt>
                <c:pt idx="11">
                  <c:v>11.6</c:v>
                </c:pt>
                <c:pt idx="12">
                  <c:v>13.5</c:v>
                </c:pt>
                <c:pt idx="13">
                  <c:v>13.3</c:v>
                </c:pt>
                <c:pt idx="14">
                  <c:v>9.1999999999999993</c:v>
                </c:pt>
                <c:pt idx="15">
                  <c:v>8.6</c:v>
                </c:pt>
                <c:pt idx="16">
                  <c:v>6.6</c:v>
                </c:pt>
                <c:pt idx="17">
                  <c:v>0</c:v>
                </c:pt>
                <c:pt idx="18">
                  <c:v>0</c:v>
                </c:pt>
              </c:numCache>
            </c:numRef>
          </c:val>
          <c:extLst>
            <c:ext xmlns:c16="http://schemas.microsoft.com/office/drawing/2014/chart" uri="{C3380CC4-5D6E-409C-BE32-E72D297353CC}">
              <c16:uniqueId val="{00000004-BC34-4112-A729-6270D3136139}"/>
            </c:ext>
          </c:extLst>
        </c:ser>
        <c:ser>
          <c:idx val="6"/>
          <c:order val="5"/>
          <c:tx>
            <c:strRef>
              <c:f>'Figure8-3'!$G$40</c:f>
              <c:strCache>
                <c:ptCount val="1"/>
                <c:pt idx="0">
                  <c:v>59 ans</c:v>
                </c:pt>
              </c:strCache>
            </c:strRef>
          </c:tx>
          <c:spPr>
            <a:solidFill>
              <a:schemeClr val="accent3">
                <a:lumMod val="75000"/>
              </a:schemeClr>
            </a:solidFill>
            <a:ln>
              <a:noFill/>
            </a:ln>
            <a:effectLst/>
          </c:spPr>
          <c:invertIfNegative val="0"/>
          <c:cat>
            <c:numRef>
              <c:f>'Figure8-3'!$A$41:$A$59</c:f>
              <c:numCache>
                <c:formatCode>General</c:formatCode>
                <c:ptCount val="19"/>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numCache>
            </c:numRef>
          </c:cat>
          <c:val>
            <c:numRef>
              <c:f>'Figure8-3'!$G$41:$G$59</c:f>
              <c:numCache>
                <c:formatCode>General</c:formatCode>
                <c:ptCount val="19"/>
                <c:pt idx="0">
                  <c:v>3.1</c:v>
                </c:pt>
                <c:pt idx="1">
                  <c:v>3.3</c:v>
                </c:pt>
                <c:pt idx="2">
                  <c:v>3.4</c:v>
                </c:pt>
                <c:pt idx="3">
                  <c:v>3.4</c:v>
                </c:pt>
                <c:pt idx="4">
                  <c:v>3.4</c:v>
                </c:pt>
                <c:pt idx="5">
                  <c:v>4.0999999999999996</c:v>
                </c:pt>
                <c:pt idx="6">
                  <c:v>4.3</c:v>
                </c:pt>
                <c:pt idx="7">
                  <c:v>5.7</c:v>
                </c:pt>
                <c:pt idx="8">
                  <c:v>6.2</c:v>
                </c:pt>
                <c:pt idx="9">
                  <c:v>7.3</c:v>
                </c:pt>
                <c:pt idx="10">
                  <c:v>8.4</c:v>
                </c:pt>
                <c:pt idx="11">
                  <c:v>13.7</c:v>
                </c:pt>
                <c:pt idx="12">
                  <c:v>14.6</c:v>
                </c:pt>
                <c:pt idx="13">
                  <c:v>10.4</c:v>
                </c:pt>
                <c:pt idx="14">
                  <c:v>9.9</c:v>
                </c:pt>
                <c:pt idx="15">
                  <c:v>6.7</c:v>
                </c:pt>
                <c:pt idx="16">
                  <c:v>0</c:v>
                </c:pt>
                <c:pt idx="17">
                  <c:v>0</c:v>
                </c:pt>
                <c:pt idx="18">
                  <c:v>0</c:v>
                </c:pt>
              </c:numCache>
            </c:numRef>
          </c:val>
          <c:extLst>
            <c:ext xmlns:c16="http://schemas.microsoft.com/office/drawing/2014/chart" uri="{C3380CC4-5D6E-409C-BE32-E72D297353CC}">
              <c16:uniqueId val="{00000005-BC34-4112-A729-6270D3136139}"/>
            </c:ext>
          </c:extLst>
        </c:ser>
        <c:ser>
          <c:idx val="7"/>
          <c:order val="6"/>
          <c:tx>
            <c:strRef>
              <c:f>'Figure8-3'!$H$40</c:f>
              <c:strCache>
                <c:ptCount val="1"/>
                <c:pt idx="0">
                  <c:v>60 ans</c:v>
                </c:pt>
              </c:strCache>
            </c:strRef>
          </c:tx>
          <c:spPr>
            <a:solidFill>
              <a:schemeClr val="tx2">
                <a:lumMod val="20000"/>
                <a:lumOff val="80000"/>
              </a:schemeClr>
            </a:solidFill>
            <a:ln>
              <a:noFill/>
            </a:ln>
            <a:effectLst/>
          </c:spPr>
          <c:invertIfNegative val="0"/>
          <c:cat>
            <c:numRef>
              <c:f>'Figure8-3'!$A$41:$A$59</c:f>
              <c:numCache>
                <c:formatCode>General</c:formatCode>
                <c:ptCount val="19"/>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numCache>
            </c:numRef>
          </c:cat>
          <c:val>
            <c:numRef>
              <c:f>'Figure8-3'!$H$41:$H$59</c:f>
              <c:numCache>
                <c:formatCode>General</c:formatCode>
                <c:ptCount val="19"/>
                <c:pt idx="0">
                  <c:v>3.2</c:v>
                </c:pt>
                <c:pt idx="1">
                  <c:v>3.5</c:v>
                </c:pt>
                <c:pt idx="2">
                  <c:v>3.1</c:v>
                </c:pt>
                <c:pt idx="3">
                  <c:v>3.3</c:v>
                </c:pt>
                <c:pt idx="4">
                  <c:v>3.9</c:v>
                </c:pt>
                <c:pt idx="5">
                  <c:v>4.4000000000000004</c:v>
                </c:pt>
                <c:pt idx="6">
                  <c:v>4.3</c:v>
                </c:pt>
                <c:pt idx="7">
                  <c:v>4.7</c:v>
                </c:pt>
                <c:pt idx="8">
                  <c:v>5.7</c:v>
                </c:pt>
                <c:pt idx="9">
                  <c:v>6.7</c:v>
                </c:pt>
                <c:pt idx="10">
                  <c:v>8.1</c:v>
                </c:pt>
                <c:pt idx="11">
                  <c:v>10.5</c:v>
                </c:pt>
                <c:pt idx="12">
                  <c:v>10.1</c:v>
                </c:pt>
                <c:pt idx="13">
                  <c:v>11.6</c:v>
                </c:pt>
                <c:pt idx="14">
                  <c:v>7.4</c:v>
                </c:pt>
                <c:pt idx="15">
                  <c:v>0</c:v>
                </c:pt>
                <c:pt idx="16">
                  <c:v>0</c:v>
                </c:pt>
                <c:pt idx="17">
                  <c:v>0</c:v>
                </c:pt>
                <c:pt idx="18">
                  <c:v>0</c:v>
                </c:pt>
              </c:numCache>
            </c:numRef>
          </c:val>
          <c:extLst>
            <c:ext xmlns:c16="http://schemas.microsoft.com/office/drawing/2014/chart" uri="{C3380CC4-5D6E-409C-BE32-E72D297353CC}">
              <c16:uniqueId val="{00000006-BC34-4112-A729-6270D3136139}"/>
            </c:ext>
          </c:extLst>
        </c:ser>
        <c:ser>
          <c:idx val="8"/>
          <c:order val="7"/>
          <c:tx>
            <c:strRef>
              <c:f>'Figure8-3'!$I$40</c:f>
              <c:strCache>
                <c:ptCount val="1"/>
                <c:pt idx="0">
                  <c:v>Plus de 60 ans</c:v>
                </c:pt>
              </c:strCache>
            </c:strRef>
          </c:tx>
          <c:spPr>
            <a:solidFill>
              <a:schemeClr val="tx2"/>
            </a:solidFill>
            <a:ln>
              <a:noFill/>
            </a:ln>
            <a:effectLst/>
          </c:spPr>
          <c:invertIfNegative val="0"/>
          <c:cat>
            <c:numRef>
              <c:f>'Figure8-3'!$A$41:$A$59</c:f>
              <c:numCache>
                <c:formatCode>General</c:formatCode>
                <c:ptCount val="19"/>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numCache>
            </c:numRef>
          </c:cat>
          <c:val>
            <c:numRef>
              <c:f>'Figure8-3'!$I$41:$I$59</c:f>
              <c:numCache>
                <c:formatCode>General</c:formatCode>
                <c:ptCount val="19"/>
                <c:pt idx="0">
                  <c:v>4.2</c:v>
                </c:pt>
                <c:pt idx="1">
                  <c:v>4.8</c:v>
                </c:pt>
                <c:pt idx="2">
                  <c:v>5.6</c:v>
                </c:pt>
                <c:pt idx="3">
                  <c:v>6</c:v>
                </c:pt>
                <c:pt idx="4">
                  <c:v>7.3</c:v>
                </c:pt>
                <c:pt idx="5">
                  <c:v>9.1999999999999993</c:v>
                </c:pt>
                <c:pt idx="6">
                  <c:v>12.2</c:v>
                </c:pt>
                <c:pt idx="7">
                  <c:v>15.2</c:v>
                </c:pt>
                <c:pt idx="8">
                  <c:v>17</c:v>
                </c:pt>
                <c:pt idx="9">
                  <c:v>18.5</c:v>
                </c:pt>
                <c:pt idx="10">
                  <c:v>17.600000000000001</c:v>
                </c:pt>
                <c:pt idx="11">
                  <c:v>15.4</c:v>
                </c:pt>
                <c:pt idx="12">
                  <c:v>12.8</c:v>
                </c:pt>
                <c:pt idx="13">
                  <c:v>6.3</c:v>
                </c:pt>
                <c:pt idx="14">
                  <c:v>0</c:v>
                </c:pt>
                <c:pt idx="15">
                  <c:v>0</c:v>
                </c:pt>
                <c:pt idx="16">
                  <c:v>0</c:v>
                </c:pt>
                <c:pt idx="17">
                  <c:v>0</c:v>
                </c:pt>
                <c:pt idx="18">
                  <c:v>0</c:v>
                </c:pt>
              </c:numCache>
            </c:numRef>
          </c:val>
          <c:extLst>
            <c:ext xmlns:c16="http://schemas.microsoft.com/office/drawing/2014/chart" uri="{C3380CC4-5D6E-409C-BE32-E72D297353CC}">
              <c16:uniqueId val="{00000007-BC34-4112-A729-6270D3136139}"/>
            </c:ext>
          </c:extLst>
        </c:ser>
        <c:ser>
          <c:idx val="9"/>
          <c:order val="8"/>
          <c:tx>
            <c:strRef>
              <c:f>'Figure8-3'!$J$40</c:f>
              <c:strCache>
                <c:ptCount val="1"/>
                <c:pt idx="0">
                  <c:v>Encore en activité</c:v>
                </c:pt>
              </c:strCache>
            </c:strRef>
          </c:tx>
          <c:spPr>
            <a:solidFill>
              <a:schemeClr val="accent3"/>
            </a:solidFill>
            <a:ln>
              <a:noFill/>
            </a:ln>
            <a:effectLst/>
          </c:spPr>
          <c:invertIfNegative val="0"/>
          <c:cat>
            <c:numRef>
              <c:f>'Figure8-3'!$A$41:$A$59</c:f>
              <c:numCache>
                <c:formatCode>General</c:formatCode>
                <c:ptCount val="19"/>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numCache>
            </c:numRef>
          </c:cat>
          <c:val>
            <c:numRef>
              <c:f>'Figure8-3'!$J$41:$J$59</c:f>
              <c:numCache>
                <c:formatCode>General</c:formatCode>
                <c:ptCount val="19"/>
                <c:pt idx="0">
                  <c:v>0</c:v>
                </c:pt>
                <c:pt idx="1">
                  <c:v>0</c:v>
                </c:pt>
                <c:pt idx="2">
                  <c:v>0</c:v>
                </c:pt>
                <c:pt idx="3">
                  <c:v>0</c:v>
                </c:pt>
                <c:pt idx="4">
                  <c:v>0</c:v>
                </c:pt>
                <c:pt idx="5">
                  <c:v>0</c:v>
                </c:pt>
                <c:pt idx="6">
                  <c:v>0</c:v>
                </c:pt>
                <c:pt idx="7">
                  <c:v>0.2</c:v>
                </c:pt>
                <c:pt idx="8">
                  <c:v>1.4</c:v>
                </c:pt>
                <c:pt idx="9">
                  <c:v>2.7</c:v>
                </c:pt>
                <c:pt idx="10">
                  <c:v>4.8</c:v>
                </c:pt>
                <c:pt idx="11">
                  <c:v>8.4</c:v>
                </c:pt>
                <c:pt idx="12">
                  <c:v>15.4</c:v>
                </c:pt>
                <c:pt idx="13">
                  <c:v>29.1</c:v>
                </c:pt>
                <c:pt idx="14">
                  <c:v>47.3</c:v>
                </c:pt>
                <c:pt idx="15">
                  <c:v>65</c:v>
                </c:pt>
                <c:pt idx="16">
                  <c:v>78</c:v>
                </c:pt>
                <c:pt idx="17">
                  <c:v>87</c:v>
                </c:pt>
                <c:pt idx="18">
                  <c:v>96.7</c:v>
                </c:pt>
              </c:numCache>
            </c:numRef>
          </c:val>
          <c:extLst>
            <c:ext xmlns:c16="http://schemas.microsoft.com/office/drawing/2014/chart" uri="{C3380CC4-5D6E-409C-BE32-E72D297353CC}">
              <c16:uniqueId val="{00000008-BC34-4112-A729-6270D3136139}"/>
            </c:ext>
          </c:extLst>
        </c:ser>
        <c:dLbls>
          <c:showLegendKey val="0"/>
          <c:showVal val="0"/>
          <c:showCatName val="0"/>
          <c:showSerName val="0"/>
          <c:showPercent val="0"/>
          <c:showBubbleSize val="0"/>
        </c:dLbls>
        <c:gapWidth val="150"/>
        <c:overlap val="100"/>
        <c:serLines>
          <c:spPr>
            <a:ln w="9525" cap="flat" cmpd="sng" algn="ctr">
              <a:solidFill>
                <a:schemeClr val="tx1">
                  <a:shade val="95000"/>
                  <a:satMod val="105000"/>
                </a:schemeClr>
              </a:solidFill>
              <a:prstDash val="solid"/>
              <a:round/>
            </a:ln>
            <a:effectLst/>
          </c:spPr>
        </c:serLines>
        <c:axId val="55965568"/>
        <c:axId val="55967104"/>
      </c:barChart>
      <c:catAx>
        <c:axId val="55965568"/>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mn-lt"/>
                <a:ea typeface="Calibri"/>
                <a:cs typeface="Calibri"/>
              </a:defRPr>
            </a:pPr>
            <a:endParaRPr lang="fr-FR"/>
          </a:p>
        </c:txPr>
        <c:crossAx val="55967104"/>
        <c:crosses val="autoZero"/>
        <c:auto val="1"/>
        <c:lblAlgn val="ctr"/>
        <c:lblOffset val="100"/>
        <c:noMultiLvlLbl val="0"/>
      </c:catAx>
      <c:valAx>
        <c:axId val="55967104"/>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mn-lt"/>
                <a:ea typeface="Calibri"/>
                <a:cs typeface="Calibri"/>
              </a:defRPr>
            </a:pPr>
            <a:endParaRPr lang="fr-FR"/>
          </a:p>
        </c:txPr>
        <c:crossAx val="55965568"/>
        <c:crosses val="autoZero"/>
        <c:crossBetween val="between"/>
      </c:valAx>
      <c:spPr>
        <a:solidFill>
          <a:schemeClr val="accent2"/>
        </a:solidFill>
        <a:ln>
          <a:solidFill>
            <a:prstClr val="black"/>
          </a:solidFill>
        </a:ln>
        <a:effectLst/>
      </c:spPr>
    </c:plotArea>
    <c:legend>
      <c:legendPos val="r"/>
      <c:layout>
        <c:manualLayout>
          <c:xMode val="edge"/>
          <c:yMode val="edge"/>
          <c:x val="0.83165249969996302"/>
          <c:y val="0.26351386685029393"/>
          <c:w val="0.15360738456400702"/>
          <c:h val="0.4405413011586479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mn-lt"/>
              <a:ea typeface="Calibri"/>
              <a:cs typeface="Calibri"/>
            </a:defRPr>
          </a:pPr>
          <a:endParaRPr lang="fr-FR"/>
        </a:p>
      </c:txPr>
    </c:legend>
    <c:plotVisOnly val="1"/>
    <c:dispBlanksAs val="gap"/>
    <c:showDLblsOverMax val="0"/>
  </c:chart>
  <c:spPr>
    <a:solidFill>
      <a:schemeClr val="accent2"/>
    </a:solidFill>
    <a:ln w="9525" cap="flat" cmpd="sng" algn="ctr">
      <a:noFill/>
      <a:prstDash val="solid"/>
      <a:round/>
    </a:ln>
    <a:effectLst/>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87445392484813E-2"/>
          <c:y val="2.9371745198516853E-2"/>
          <c:w val="0.67862463356383396"/>
          <c:h val="0.90435403907844858"/>
        </c:manualLayout>
      </c:layout>
      <c:lineChart>
        <c:grouping val="standard"/>
        <c:varyColors val="0"/>
        <c:ser>
          <c:idx val="0"/>
          <c:order val="0"/>
          <c:tx>
            <c:strRef>
              <c:f>'Figure8-4'!$B$33</c:f>
              <c:strCache>
                <c:ptCount val="1"/>
                <c:pt idx="0">
                  <c:v>Nombre de départs à la retraite</c:v>
                </c:pt>
              </c:strCache>
            </c:strRef>
          </c:tx>
          <c:spPr>
            <a:ln>
              <a:solidFill>
                <a:srgbClr val="00B050"/>
              </a:solidFill>
            </a:ln>
          </c:spPr>
          <c:marker>
            <c:symbol val="none"/>
          </c:marker>
          <c:cat>
            <c:numRef>
              <c:f>'Figure8-4'!$A$34:$A$50</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'Figure8-4'!$B$34:$B$50</c:f>
              <c:numCache>
                <c:formatCode>_-* #\ ##0\ _€_-;\-* #\ ##0\ _€_-;_-* "-"??\ _€_-;_-@_-</c:formatCode>
                <c:ptCount val="12"/>
                <c:pt idx="0">
                  <c:v>1483</c:v>
                </c:pt>
                <c:pt idx="1">
                  <c:v>1596</c:v>
                </c:pt>
                <c:pt idx="2">
                  <c:v>1663</c:v>
                </c:pt>
                <c:pt idx="3">
                  <c:v>1081</c:v>
                </c:pt>
                <c:pt idx="4">
                  <c:v>1252</c:v>
                </c:pt>
                <c:pt idx="5">
                  <c:v>1051</c:v>
                </c:pt>
                <c:pt idx="6">
                  <c:v>1023</c:v>
                </c:pt>
                <c:pt idx="7">
                  <c:v>1103</c:v>
                </c:pt>
                <c:pt idx="8">
                  <c:v>1159</c:v>
                </c:pt>
                <c:pt idx="9">
                  <c:v>1052</c:v>
                </c:pt>
                <c:pt idx="10">
                  <c:v>961</c:v>
                </c:pt>
                <c:pt idx="11" formatCode="General">
                  <c:v>992</c:v>
                </c:pt>
              </c:numCache>
            </c:numRef>
          </c:val>
          <c:smooth val="0"/>
          <c:extLst>
            <c:ext xmlns:c16="http://schemas.microsoft.com/office/drawing/2014/chart" uri="{C3380CC4-5D6E-409C-BE32-E72D297353CC}">
              <c16:uniqueId val="{00000000-0D70-4677-932F-DC47FB345AFC}"/>
            </c:ext>
          </c:extLst>
        </c:ser>
        <c:ser>
          <c:idx val="1"/>
          <c:order val="1"/>
          <c:tx>
            <c:strRef>
              <c:f>'Figure8-4'!$C$33</c:f>
              <c:strCache>
                <c:ptCount val="1"/>
                <c:pt idx="0">
                  <c:v>Nombre d'assimilés titulaires atteignant l'âge d'ouverture des droits</c:v>
                </c:pt>
              </c:strCache>
            </c:strRef>
          </c:tx>
          <c:spPr>
            <a:ln>
              <a:solidFill>
                <a:schemeClr val="accent3">
                  <a:lumMod val="60000"/>
                  <a:lumOff val="40000"/>
                </a:schemeClr>
              </a:solidFill>
            </a:ln>
          </c:spPr>
          <c:marker>
            <c:symbol val="none"/>
          </c:marker>
          <c:cat>
            <c:numRef>
              <c:f>'Figure8-4'!$A$34:$A$50</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'Figure8-4'!$C$34:$C$50</c:f>
              <c:numCache>
                <c:formatCode>_-* #\ ##0\ _€_-;\-* #\ ##0\ _€_-;_-* "-"??\ _€_-;_-@_-</c:formatCode>
                <c:ptCount val="12"/>
                <c:pt idx="0">
                  <c:v>1648</c:v>
                </c:pt>
                <c:pt idx="1">
                  <c:v>1901</c:v>
                </c:pt>
                <c:pt idx="2">
                  <c:v>1496</c:v>
                </c:pt>
                <c:pt idx="3">
                  <c:v>977</c:v>
                </c:pt>
                <c:pt idx="4">
                  <c:v>2149</c:v>
                </c:pt>
                <c:pt idx="5">
                  <c:v>1165</c:v>
                </c:pt>
                <c:pt idx="6">
                  <c:v>994</c:v>
                </c:pt>
                <c:pt idx="7">
                  <c:v>1392</c:v>
                </c:pt>
                <c:pt idx="8">
                  <c:v>1131</c:v>
                </c:pt>
                <c:pt idx="9">
                  <c:v>1400</c:v>
                </c:pt>
                <c:pt idx="10">
                  <c:v>1351</c:v>
                </c:pt>
                <c:pt idx="11" formatCode="General">
                  <c:v>1345</c:v>
                </c:pt>
              </c:numCache>
            </c:numRef>
          </c:val>
          <c:smooth val="0"/>
          <c:extLst>
            <c:ext xmlns:c16="http://schemas.microsoft.com/office/drawing/2014/chart" uri="{C3380CC4-5D6E-409C-BE32-E72D297353CC}">
              <c16:uniqueId val="{00000001-0D70-4677-932F-DC47FB345AFC}"/>
            </c:ext>
          </c:extLst>
        </c:ser>
        <c:dLbls>
          <c:showLegendKey val="0"/>
          <c:showVal val="0"/>
          <c:showCatName val="0"/>
          <c:showSerName val="0"/>
          <c:showPercent val="0"/>
          <c:showBubbleSize val="0"/>
        </c:dLbls>
        <c:smooth val="0"/>
        <c:axId val="56014336"/>
        <c:axId val="56015872"/>
      </c:lineChart>
      <c:catAx>
        <c:axId val="56014336"/>
        <c:scaling>
          <c:orientation val="minMax"/>
        </c:scaling>
        <c:delete val="0"/>
        <c:axPos val="b"/>
        <c:numFmt formatCode="General" sourceLinked="1"/>
        <c:majorTickMark val="out"/>
        <c:minorTickMark val="none"/>
        <c:tickLblPos val="nextTo"/>
        <c:txPr>
          <a:bodyPr rot="0" vert="horz"/>
          <a:lstStyle/>
          <a:p>
            <a:pPr>
              <a:defRPr/>
            </a:pPr>
            <a:endParaRPr lang="fr-FR"/>
          </a:p>
        </c:txPr>
        <c:crossAx val="56015872"/>
        <c:crosses val="autoZero"/>
        <c:auto val="1"/>
        <c:lblAlgn val="ctr"/>
        <c:lblOffset val="100"/>
        <c:noMultiLvlLbl val="0"/>
      </c:catAx>
      <c:valAx>
        <c:axId val="56015872"/>
        <c:scaling>
          <c:orientation val="minMax"/>
        </c:scaling>
        <c:delete val="0"/>
        <c:axPos val="l"/>
        <c:majorGridlines/>
        <c:numFmt formatCode="_-* #\ ##0\ _€_-;\-* #\ ##0\ _€_-;_-* &quot;-&quot;??\ _€_-;_-@_-" sourceLinked="1"/>
        <c:majorTickMark val="out"/>
        <c:minorTickMark val="none"/>
        <c:tickLblPos val="nextTo"/>
        <c:txPr>
          <a:bodyPr rot="0" vert="horz"/>
          <a:lstStyle/>
          <a:p>
            <a:pPr>
              <a:defRPr/>
            </a:pPr>
            <a:endParaRPr lang="fr-FR"/>
          </a:p>
        </c:txPr>
        <c:crossAx val="56014336"/>
        <c:crosses val="autoZero"/>
        <c:crossBetween val="between"/>
      </c:valAx>
      <c:spPr>
        <a:solidFill>
          <a:schemeClr val="accent2"/>
        </a:solidFill>
      </c:spPr>
    </c:plotArea>
    <c:legend>
      <c:legendPos val="r"/>
      <c:layout>
        <c:manualLayout>
          <c:xMode val="edge"/>
          <c:yMode val="edge"/>
          <c:x val="0.78210028464002379"/>
          <c:y val="0.34435297713125862"/>
          <c:w val="0.20493213804717816"/>
          <c:h val="0.45541434797223396"/>
        </c:manualLayout>
      </c:layout>
      <c:overlay val="0"/>
    </c:legend>
    <c:plotVisOnly val="1"/>
    <c:dispBlanksAs val="gap"/>
    <c:showDLblsOverMax val="0"/>
  </c:chart>
  <c:spPr>
    <a:solidFill>
      <a:schemeClr val="accent2"/>
    </a:solidFill>
    <a:ln>
      <a:noFill/>
    </a:ln>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7.113052839778175E-2"/>
          <c:w val="0.71693145681306636"/>
          <c:h val="0.80590880829880374"/>
        </c:manualLayout>
      </c:layout>
      <c:barChart>
        <c:barDir val="col"/>
        <c:grouping val="percentStacked"/>
        <c:varyColors val="0"/>
        <c:ser>
          <c:idx val="1"/>
          <c:order val="0"/>
          <c:tx>
            <c:strRef>
              <c:f>'Figure8-5 '!$B$39</c:f>
              <c:strCache>
                <c:ptCount val="1"/>
                <c:pt idx="0">
                  <c:v>50-54 ans</c:v>
                </c:pt>
              </c:strCache>
            </c:strRef>
          </c:tx>
          <c:spPr>
            <a:solidFill>
              <a:srgbClr val="7030A0"/>
            </a:solidFill>
            <a:ln>
              <a:solidFill>
                <a:prstClr val="black"/>
              </a:solidFill>
            </a:ln>
          </c:spPr>
          <c:invertIfNegative val="0"/>
          <c:cat>
            <c:numRef>
              <c:f>'Figure8-5 '!$A$40:$A$52</c:f>
              <c:numCache>
                <c:formatCode>General</c:formatCode>
                <c:ptCount val="13"/>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numCache>
            </c:numRef>
          </c:cat>
          <c:val>
            <c:numRef>
              <c:f>'Figure8-5 '!$B$40:$B$52</c:f>
              <c:numCache>
                <c:formatCode>0.0</c:formatCode>
                <c:ptCount val="13"/>
                <c:pt idx="0">
                  <c:v>10.55</c:v>
                </c:pt>
                <c:pt idx="1">
                  <c:v>13.03</c:v>
                </c:pt>
                <c:pt idx="2">
                  <c:v>15.12</c:v>
                </c:pt>
                <c:pt idx="3">
                  <c:v>12.67</c:v>
                </c:pt>
                <c:pt idx="4">
                  <c:v>12.55</c:v>
                </c:pt>
                <c:pt idx="5">
                  <c:v>11.61</c:v>
                </c:pt>
                <c:pt idx="6">
                  <c:v>11.5</c:v>
                </c:pt>
                <c:pt idx="7">
                  <c:v>10.06</c:v>
                </c:pt>
                <c:pt idx="8">
                  <c:v>8.4499999999999993</c:v>
                </c:pt>
                <c:pt idx="9">
                  <c:v>4.3899999999999997</c:v>
                </c:pt>
                <c:pt idx="10">
                  <c:v>3.57</c:v>
                </c:pt>
                <c:pt idx="11">
                  <c:v>2.4</c:v>
                </c:pt>
                <c:pt idx="12" formatCode="General">
                  <c:v>3.36</c:v>
                </c:pt>
              </c:numCache>
            </c:numRef>
          </c:val>
          <c:extLst>
            <c:ext xmlns:c16="http://schemas.microsoft.com/office/drawing/2014/chart" uri="{C3380CC4-5D6E-409C-BE32-E72D297353CC}">
              <c16:uniqueId val="{00000000-C602-41CB-8C62-BEC7792A6138}"/>
            </c:ext>
          </c:extLst>
        </c:ser>
        <c:ser>
          <c:idx val="2"/>
          <c:order val="1"/>
          <c:tx>
            <c:strRef>
              <c:f>'Figure8-5 '!$C$39</c:f>
              <c:strCache>
                <c:ptCount val="1"/>
                <c:pt idx="0">
                  <c:v>55 ans</c:v>
                </c:pt>
              </c:strCache>
            </c:strRef>
          </c:tx>
          <c:spPr>
            <a:solidFill>
              <a:schemeClr val="accent1"/>
            </a:solidFill>
            <a:ln>
              <a:solidFill>
                <a:prstClr val="black"/>
              </a:solidFill>
            </a:ln>
          </c:spPr>
          <c:invertIfNegative val="0"/>
          <c:cat>
            <c:numRef>
              <c:f>'Figure8-5 '!$A$40:$A$52</c:f>
              <c:numCache>
                <c:formatCode>General</c:formatCode>
                <c:ptCount val="13"/>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numCache>
            </c:numRef>
          </c:cat>
          <c:val>
            <c:numRef>
              <c:f>'Figure8-5 '!$C$40:$C$52</c:f>
              <c:numCache>
                <c:formatCode>0.0</c:formatCode>
                <c:ptCount val="13"/>
                <c:pt idx="0">
                  <c:v>29.17</c:v>
                </c:pt>
                <c:pt idx="1">
                  <c:v>25</c:v>
                </c:pt>
                <c:pt idx="2">
                  <c:v>18.64</c:v>
                </c:pt>
                <c:pt idx="3">
                  <c:v>19.239999999999998</c:v>
                </c:pt>
                <c:pt idx="4">
                  <c:v>11.53</c:v>
                </c:pt>
                <c:pt idx="5">
                  <c:v>5.58</c:v>
                </c:pt>
                <c:pt idx="6">
                  <c:v>3.04</c:v>
                </c:pt>
                <c:pt idx="7">
                  <c:v>2.97</c:v>
                </c:pt>
                <c:pt idx="8">
                  <c:v>2.5099999999999998</c:v>
                </c:pt>
                <c:pt idx="9">
                  <c:v>3.66</c:v>
                </c:pt>
                <c:pt idx="10">
                  <c:v>3.1</c:v>
                </c:pt>
                <c:pt idx="11">
                  <c:v>2.2000000000000002</c:v>
                </c:pt>
                <c:pt idx="12" formatCode="General">
                  <c:v>1.1399999999999999</c:v>
                </c:pt>
              </c:numCache>
            </c:numRef>
          </c:val>
          <c:extLst>
            <c:ext xmlns:c16="http://schemas.microsoft.com/office/drawing/2014/chart" uri="{C3380CC4-5D6E-409C-BE32-E72D297353CC}">
              <c16:uniqueId val="{00000001-C602-41CB-8C62-BEC7792A6138}"/>
            </c:ext>
          </c:extLst>
        </c:ser>
        <c:ser>
          <c:idx val="3"/>
          <c:order val="2"/>
          <c:tx>
            <c:strRef>
              <c:f>'Figure8-5 '!$D$39</c:f>
              <c:strCache>
                <c:ptCount val="1"/>
                <c:pt idx="0">
                  <c:v>56 ans</c:v>
                </c:pt>
              </c:strCache>
            </c:strRef>
          </c:tx>
          <c:spPr>
            <a:solidFill>
              <a:srgbClr val="00B0F0"/>
            </a:solidFill>
            <a:ln>
              <a:solidFill>
                <a:prstClr val="black"/>
              </a:solidFill>
            </a:ln>
          </c:spPr>
          <c:invertIfNegative val="0"/>
          <c:cat>
            <c:numRef>
              <c:f>'Figure8-5 '!$A$40:$A$52</c:f>
              <c:numCache>
                <c:formatCode>General</c:formatCode>
                <c:ptCount val="13"/>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numCache>
            </c:numRef>
          </c:cat>
          <c:val>
            <c:numRef>
              <c:f>'Figure8-5 '!$D$40:$D$52</c:f>
              <c:numCache>
                <c:formatCode>0.0</c:formatCode>
                <c:ptCount val="13"/>
                <c:pt idx="0">
                  <c:v>11.2</c:v>
                </c:pt>
                <c:pt idx="1">
                  <c:v>9.56</c:v>
                </c:pt>
                <c:pt idx="2">
                  <c:v>10.5</c:v>
                </c:pt>
                <c:pt idx="3">
                  <c:v>10.23</c:v>
                </c:pt>
                <c:pt idx="4">
                  <c:v>10</c:v>
                </c:pt>
                <c:pt idx="5">
                  <c:v>12.61</c:v>
                </c:pt>
                <c:pt idx="6">
                  <c:v>10.09</c:v>
                </c:pt>
                <c:pt idx="7">
                  <c:v>7.44</c:v>
                </c:pt>
                <c:pt idx="8">
                  <c:v>4.01</c:v>
                </c:pt>
                <c:pt idx="9">
                  <c:v>5.0599999999999996</c:v>
                </c:pt>
                <c:pt idx="10">
                  <c:v>3.16</c:v>
                </c:pt>
                <c:pt idx="11">
                  <c:v>2.67</c:v>
                </c:pt>
                <c:pt idx="12" formatCode="General">
                  <c:v>1.21</c:v>
                </c:pt>
              </c:numCache>
            </c:numRef>
          </c:val>
          <c:extLst>
            <c:ext xmlns:c16="http://schemas.microsoft.com/office/drawing/2014/chart" uri="{C3380CC4-5D6E-409C-BE32-E72D297353CC}">
              <c16:uniqueId val="{00000002-C602-41CB-8C62-BEC7792A6138}"/>
            </c:ext>
          </c:extLst>
        </c:ser>
        <c:ser>
          <c:idx val="4"/>
          <c:order val="3"/>
          <c:tx>
            <c:strRef>
              <c:f>'Figure8-5 '!$E$39</c:f>
              <c:strCache>
                <c:ptCount val="1"/>
                <c:pt idx="0">
                  <c:v>57 ans</c:v>
                </c:pt>
              </c:strCache>
            </c:strRef>
          </c:tx>
          <c:spPr>
            <a:solidFill>
              <a:schemeClr val="accent5"/>
            </a:solidFill>
            <a:ln>
              <a:solidFill>
                <a:prstClr val="black"/>
              </a:solidFill>
            </a:ln>
          </c:spPr>
          <c:invertIfNegative val="0"/>
          <c:cat>
            <c:numRef>
              <c:f>'Figure8-5 '!$A$40:$A$52</c:f>
              <c:numCache>
                <c:formatCode>General</c:formatCode>
                <c:ptCount val="13"/>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numCache>
            </c:numRef>
          </c:cat>
          <c:val>
            <c:numRef>
              <c:f>'Figure8-5 '!$E$40:$E$52</c:f>
              <c:numCache>
                <c:formatCode>0.0</c:formatCode>
                <c:ptCount val="13"/>
                <c:pt idx="0">
                  <c:v>7.24</c:v>
                </c:pt>
                <c:pt idx="1">
                  <c:v>11.59</c:v>
                </c:pt>
                <c:pt idx="2">
                  <c:v>8.44</c:v>
                </c:pt>
                <c:pt idx="3">
                  <c:v>8.8800000000000008</c:v>
                </c:pt>
                <c:pt idx="4">
                  <c:v>8.1</c:v>
                </c:pt>
                <c:pt idx="5">
                  <c:v>7.87</c:v>
                </c:pt>
                <c:pt idx="6">
                  <c:v>10.39</c:v>
                </c:pt>
                <c:pt idx="7">
                  <c:v>12.04</c:v>
                </c:pt>
                <c:pt idx="8">
                  <c:v>14.1</c:v>
                </c:pt>
                <c:pt idx="9">
                  <c:v>11.98</c:v>
                </c:pt>
                <c:pt idx="10">
                  <c:v>9.49</c:v>
                </c:pt>
                <c:pt idx="11">
                  <c:v>6.47</c:v>
                </c:pt>
                <c:pt idx="12" formatCode="General">
                  <c:v>0</c:v>
                </c:pt>
              </c:numCache>
            </c:numRef>
          </c:val>
          <c:extLst>
            <c:ext xmlns:c16="http://schemas.microsoft.com/office/drawing/2014/chart" uri="{C3380CC4-5D6E-409C-BE32-E72D297353CC}">
              <c16:uniqueId val="{00000003-C602-41CB-8C62-BEC7792A6138}"/>
            </c:ext>
          </c:extLst>
        </c:ser>
        <c:ser>
          <c:idx val="5"/>
          <c:order val="4"/>
          <c:tx>
            <c:strRef>
              <c:f>'Figure8-5 '!$F$39</c:f>
              <c:strCache>
                <c:ptCount val="1"/>
                <c:pt idx="0">
                  <c:v>58 ans</c:v>
                </c:pt>
              </c:strCache>
            </c:strRef>
          </c:tx>
          <c:spPr>
            <a:solidFill>
              <a:schemeClr val="accent4"/>
            </a:solidFill>
            <a:ln>
              <a:solidFill>
                <a:schemeClr val="tx1"/>
              </a:solidFill>
            </a:ln>
          </c:spPr>
          <c:invertIfNegative val="0"/>
          <c:cat>
            <c:numRef>
              <c:f>'Figure8-5 '!$A$40:$A$52</c:f>
              <c:numCache>
                <c:formatCode>General</c:formatCode>
                <c:ptCount val="13"/>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numCache>
            </c:numRef>
          </c:cat>
          <c:val>
            <c:numRef>
              <c:f>'Figure8-5 '!$F$40:$F$52</c:f>
              <c:numCache>
                <c:formatCode>0.0</c:formatCode>
                <c:ptCount val="13"/>
                <c:pt idx="0">
                  <c:v>6.87</c:v>
                </c:pt>
                <c:pt idx="1">
                  <c:v>5.72</c:v>
                </c:pt>
                <c:pt idx="2">
                  <c:v>7.47</c:v>
                </c:pt>
                <c:pt idx="3">
                  <c:v>6.1</c:v>
                </c:pt>
                <c:pt idx="4">
                  <c:v>9.34</c:v>
                </c:pt>
                <c:pt idx="5">
                  <c:v>9.6300000000000008</c:v>
                </c:pt>
                <c:pt idx="6">
                  <c:v>9.27</c:v>
                </c:pt>
                <c:pt idx="7">
                  <c:v>9.49</c:v>
                </c:pt>
                <c:pt idx="8">
                  <c:v>7.73</c:v>
                </c:pt>
                <c:pt idx="9">
                  <c:v>7.32</c:v>
                </c:pt>
                <c:pt idx="10">
                  <c:v>5.72</c:v>
                </c:pt>
                <c:pt idx="11">
                  <c:v>0</c:v>
                </c:pt>
                <c:pt idx="12" formatCode="General">
                  <c:v>0</c:v>
                </c:pt>
              </c:numCache>
            </c:numRef>
          </c:val>
          <c:extLst>
            <c:ext xmlns:c16="http://schemas.microsoft.com/office/drawing/2014/chart" uri="{C3380CC4-5D6E-409C-BE32-E72D297353CC}">
              <c16:uniqueId val="{00000004-C602-41CB-8C62-BEC7792A6138}"/>
            </c:ext>
          </c:extLst>
        </c:ser>
        <c:ser>
          <c:idx val="6"/>
          <c:order val="5"/>
          <c:tx>
            <c:strRef>
              <c:f>'Figure8-5 '!$G$39</c:f>
              <c:strCache>
                <c:ptCount val="1"/>
                <c:pt idx="0">
                  <c:v>59 ans</c:v>
                </c:pt>
              </c:strCache>
            </c:strRef>
          </c:tx>
          <c:spPr>
            <a:solidFill>
              <a:schemeClr val="accent3">
                <a:lumMod val="75000"/>
              </a:schemeClr>
            </a:solidFill>
            <a:ln>
              <a:solidFill>
                <a:srgbClr val="000000"/>
              </a:solidFill>
            </a:ln>
          </c:spPr>
          <c:invertIfNegative val="0"/>
          <c:cat>
            <c:numRef>
              <c:f>'Figure8-5 '!$A$40:$A$52</c:f>
              <c:numCache>
                <c:formatCode>General</c:formatCode>
                <c:ptCount val="13"/>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numCache>
            </c:numRef>
          </c:cat>
          <c:val>
            <c:numRef>
              <c:f>'Figure8-5 '!$G$40:$G$52</c:f>
              <c:numCache>
                <c:formatCode>0.0</c:formatCode>
                <c:ptCount val="13"/>
                <c:pt idx="0">
                  <c:v>4.5599999999999996</c:v>
                </c:pt>
                <c:pt idx="1">
                  <c:v>4.59</c:v>
                </c:pt>
                <c:pt idx="2">
                  <c:v>6.56</c:v>
                </c:pt>
                <c:pt idx="3">
                  <c:v>5.83</c:v>
                </c:pt>
                <c:pt idx="4">
                  <c:v>7.15</c:v>
                </c:pt>
                <c:pt idx="5">
                  <c:v>8.25</c:v>
                </c:pt>
                <c:pt idx="6">
                  <c:v>9.8699999999999992</c:v>
                </c:pt>
                <c:pt idx="7">
                  <c:v>6.8</c:v>
                </c:pt>
                <c:pt idx="8">
                  <c:v>6.3</c:v>
                </c:pt>
                <c:pt idx="9">
                  <c:v>4.3899999999999997</c:v>
                </c:pt>
                <c:pt idx="10">
                  <c:v>0</c:v>
                </c:pt>
                <c:pt idx="11">
                  <c:v>0</c:v>
                </c:pt>
                <c:pt idx="12" formatCode="General">
                  <c:v>0</c:v>
                </c:pt>
              </c:numCache>
            </c:numRef>
          </c:val>
          <c:extLst>
            <c:ext xmlns:c16="http://schemas.microsoft.com/office/drawing/2014/chart" uri="{C3380CC4-5D6E-409C-BE32-E72D297353CC}">
              <c16:uniqueId val="{00000005-C602-41CB-8C62-BEC7792A6138}"/>
            </c:ext>
          </c:extLst>
        </c:ser>
        <c:ser>
          <c:idx val="0"/>
          <c:order val="6"/>
          <c:tx>
            <c:strRef>
              <c:f>'Figure8-5 '!$H$39</c:f>
              <c:strCache>
                <c:ptCount val="1"/>
                <c:pt idx="0">
                  <c:v>60 ans</c:v>
                </c:pt>
              </c:strCache>
            </c:strRef>
          </c:tx>
          <c:spPr>
            <a:solidFill>
              <a:schemeClr val="tx2">
                <a:lumMod val="20000"/>
                <a:lumOff val="80000"/>
              </a:schemeClr>
            </a:solidFill>
            <a:ln>
              <a:solidFill>
                <a:schemeClr val="tx1"/>
              </a:solidFill>
            </a:ln>
          </c:spPr>
          <c:invertIfNegative val="0"/>
          <c:cat>
            <c:numRef>
              <c:f>'Figure8-5 '!$A$40:$A$52</c:f>
              <c:numCache>
                <c:formatCode>General</c:formatCode>
                <c:ptCount val="13"/>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numCache>
            </c:numRef>
          </c:cat>
          <c:val>
            <c:numRef>
              <c:f>'Figure8-5 '!$H$40:$H$52</c:f>
              <c:numCache>
                <c:formatCode>0.0</c:formatCode>
                <c:ptCount val="13"/>
                <c:pt idx="0">
                  <c:v>7.33</c:v>
                </c:pt>
                <c:pt idx="1">
                  <c:v>6.09</c:v>
                </c:pt>
                <c:pt idx="2">
                  <c:v>5.83</c:v>
                </c:pt>
                <c:pt idx="3">
                  <c:v>6.23</c:v>
                </c:pt>
                <c:pt idx="4">
                  <c:v>7.45</c:v>
                </c:pt>
                <c:pt idx="5">
                  <c:v>9.09</c:v>
                </c:pt>
                <c:pt idx="6">
                  <c:v>7.34</c:v>
                </c:pt>
                <c:pt idx="7">
                  <c:v>7.72</c:v>
                </c:pt>
                <c:pt idx="8">
                  <c:v>4.9400000000000004</c:v>
                </c:pt>
                <c:pt idx="9">
                  <c:v>0</c:v>
                </c:pt>
                <c:pt idx="10">
                  <c:v>0</c:v>
                </c:pt>
                <c:pt idx="11">
                  <c:v>0</c:v>
                </c:pt>
                <c:pt idx="12" formatCode="General">
                  <c:v>0</c:v>
                </c:pt>
              </c:numCache>
            </c:numRef>
          </c:val>
          <c:extLst>
            <c:ext xmlns:c16="http://schemas.microsoft.com/office/drawing/2014/chart" uri="{C3380CC4-5D6E-409C-BE32-E72D297353CC}">
              <c16:uniqueId val="{00000006-C602-41CB-8C62-BEC7792A6138}"/>
            </c:ext>
          </c:extLst>
        </c:ser>
        <c:ser>
          <c:idx val="7"/>
          <c:order val="7"/>
          <c:tx>
            <c:strRef>
              <c:f>'Figure8-5 '!$I$39</c:f>
              <c:strCache>
                <c:ptCount val="1"/>
                <c:pt idx="0">
                  <c:v>Plus de 60 ans</c:v>
                </c:pt>
              </c:strCache>
            </c:strRef>
          </c:tx>
          <c:spPr>
            <a:solidFill>
              <a:schemeClr val="tx2"/>
            </a:solidFill>
            <a:ln>
              <a:solidFill>
                <a:schemeClr val="tx1"/>
              </a:solidFill>
              <a:prstDash val="solid"/>
            </a:ln>
          </c:spPr>
          <c:invertIfNegative val="0"/>
          <c:cat>
            <c:numRef>
              <c:f>'Figure8-5 '!$A$40:$A$52</c:f>
              <c:numCache>
                <c:formatCode>General</c:formatCode>
                <c:ptCount val="13"/>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numCache>
            </c:numRef>
          </c:cat>
          <c:val>
            <c:numRef>
              <c:f>'Figure8-5 '!$I$40:$I$52</c:f>
              <c:numCache>
                <c:formatCode>0.0</c:formatCode>
                <c:ptCount val="13"/>
                <c:pt idx="0">
                  <c:v>23</c:v>
                </c:pt>
                <c:pt idx="1">
                  <c:v>24.31</c:v>
                </c:pt>
                <c:pt idx="2">
                  <c:v>25.74</c:v>
                </c:pt>
                <c:pt idx="3">
                  <c:v>26.76</c:v>
                </c:pt>
                <c:pt idx="4">
                  <c:v>26.79</c:v>
                </c:pt>
                <c:pt idx="5">
                  <c:v>21.39</c:v>
                </c:pt>
                <c:pt idx="6">
                  <c:v>14.99</c:v>
                </c:pt>
                <c:pt idx="7">
                  <c:v>4.1100000000000003</c:v>
                </c:pt>
                <c:pt idx="8">
                  <c:v>0</c:v>
                </c:pt>
                <c:pt idx="9">
                  <c:v>0</c:v>
                </c:pt>
                <c:pt idx="10">
                  <c:v>0</c:v>
                </c:pt>
                <c:pt idx="11">
                  <c:v>0</c:v>
                </c:pt>
                <c:pt idx="12" formatCode="General">
                  <c:v>0</c:v>
                </c:pt>
              </c:numCache>
            </c:numRef>
          </c:val>
          <c:extLst>
            <c:ext xmlns:c16="http://schemas.microsoft.com/office/drawing/2014/chart" uri="{C3380CC4-5D6E-409C-BE32-E72D297353CC}">
              <c16:uniqueId val="{00000007-C602-41CB-8C62-BEC7792A6138}"/>
            </c:ext>
          </c:extLst>
        </c:ser>
        <c:ser>
          <c:idx val="8"/>
          <c:order val="8"/>
          <c:tx>
            <c:strRef>
              <c:f>'Figure8-5 '!$J$39</c:f>
              <c:strCache>
                <c:ptCount val="1"/>
                <c:pt idx="0">
                  <c:v>Encore en activité</c:v>
                </c:pt>
              </c:strCache>
            </c:strRef>
          </c:tx>
          <c:spPr>
            <a:solidFill>
              <a:schemeClr val="accent3"/>
            </a:solidFill>
            <a:ln>
              <a:solidFill>
                <a:schemeClr val="tx1"/>
              </a:solidFill>
            </a:ln>
          </c:spPr>
          <c:invertIfNegative val="0"/>
          <c:cat>
            <c:numRef>
              <c:f>'Figure8-5 '!$A$40:$A$52</c:f>
              <c:numCache>
                <c:formatCode>General</c:formatCode>
                <c:ptCount val="13"/>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numCache>
            </c:numRef>
          </c:cat>
          <c:val>
            <c:numRef>
              <c:f>'Figure8-5 '!$J$40:$J$52</c:f>
              <c:numCache>
                <c:formatCode>0.0</c:formatCode>
                <c:ptCount val="13"/>
                <c:pt idx="0">
                  <c:v>0.09</c:v>
                </c:pt>
                <c:pt idx="1">
                  <c:v>0.11</c:v>
                </c:pt>
                <c:pt idx="2">
                  <c:v>1.7</c:v>
                </c:pt>
                <c:pt idx="3">
                  <c:v>4.07</c:v>
                </c:pt>
                <c:pt idx="4">
                  <c:v>7.08</c:v>
                </c:pt>
                <c:pt idx="5">
                  <c:v>13.98</c:v>
                </c:pt>
                <c:pt idx="6">
                  <c:v>23.52</c:v>
                </c:pt>
                <c:pt idx="7">
                  <c:v>39.380000000000003</c:v>
                </c:pt>
                <c:pt idx="8">
                  <c:v>51.97</c:v>
                </c:pt>
                <c:pt idx="9">
                  <c:v>63.18</c:v>
                </c:pt>
                <c:pt idx="10">
                  <c:v>74.95</c:v>
                </c:pt>
                <c:pt idx="11">
                  <c:v>86.27</c:v>
                </c:pt>
                <c:pt idx="12" formatCode="General">
                  <c:v>94.3</c:v>
                </c:pt>
              </c:numCache>
            </c:numRef>
          </c:val>
          <c:extLst>
            <c:ext xmlns:c16="http://schemas.microsoft.com/office/drawing/2014/chart" uri="{C3380CC4-5D6E-409C-BE32-E72D297353CC}">
              <c16:uniqueId val="{00000008-C602-41CB-8C62-BEC7792A6138}"/>
            </c:ext>
          </c:extLst>
        </c:ser>
        <c:dLbls>
          <c:showLegendKey val="0"/>
          <c:showVal val="0"/>
          <c:showCatName val="0"/>
          <c:showSerName val="0"/>
          <c:showPercent val="0"/>
          <c:showBubbleSize val="0"/>
        </c:dLbls>
        <c:gapWidth val="150"/>
        <c:overlap val="100"/>
        <c:serLines/>
        <c:axId val="56327552"/>
        <c:axId val="56341632"/>
      </c:barChart>
      <c:catAx>
        <c:axId val="56327552"/>
        <c:scaling>
          <c:orientation val="minMax"/>
        </c:scaling>
        <c:delete val="0"/>
        <c:axPos val="b"/>
        <c:numFmt formatCode="General" sourceLinked="1"/>
        <c:majorTickMark val="out"/>
        <c:minorTickMark val="none"/>
        <c:tickLblPos val="nextTo"/>
        <c:txPr>
          <a:bodyPr rot="0" vert="horz"/>
          <a:lstStyle/>
          <a:p>
            <a:pPr>
              <a:defRPr/>
            </a:pPr>
            <a:endParaRPr lang="fr-FR"/>
          </a:p>
        </c:txPr>
        <c:crossAx val="56341632"/>
        <c:crosses val="autoZero"/>
        <c:auto val="1"/>
        <c:lblAlgn val="ctr"/>
        <c:lblOffset val="100"/>
        <c:noMultiLvlLbl val="0"/>
      </c:catAx>
      <c:valAx>
        <c:axId val="56341632"/>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56327552"/>
        <c:crosses val="autoZero"/>
        <c:crossBetween val="between"/>
      </c:valAx>
      <c:spPr>
        <a:solidFill>
          <a:schemeClr val="accent2"/>
        </a:solidFill>
        <a:ln w="12700">
          <a:solidFill>
            <a:srgbClr val="000000"/>
          </a:solidFill>
        </a:ln>
      </c:spPr>
    </c:plotArea>
    <c:legend>
      <c:legendPos val="r"/>
      <c:layout>
        <c:manualLayout>
          <c:xMode val="edge"/>
          <c:yMode val="edge"/>
          <c:x val="0.79773671148249325"/>
          <c:y val="0.19205324053594425"/>
          <c:w val="0.1720756334029675"/>
          <c:h val="0.65033236014037565"/>
        </c:manualLayout>
      </c:layout>
      <c:overlay val="0"/>
      <c:spPr>
        <a:noFill/>
        <a:ln>
          <a:noFill/>
        </a:ln>
      </c:spPr>
    </c:legend>
    <c:plotVisOnly val="1"/>
    <c:dispBlanksAs val="gap"/>
    <c:showDLblsOverMax val="0"/>
  </c:chart>
  <c:spPr>
    <a:solidFill>
      <a:schemeClr val="accent2"/>
    </a:solidFill>
    <a:ln>
      <a:noFill/>
    </a:ln>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22927554409677E-2"/>
          <c:y val="5.8795081170409248E-2"/>
          <c:w val="0.69504112090011672"/>
          <c:h val="0.8349718090794207"/>
        </c:manualLayout>
      </c:layout>
      <c:lineChart>
        <c:grouping val="standard"/>
        <c:varyColors val="0"/>
        <c:ser>
          <c:idx val="0"/>
          <c:order val="0"/>
          <c:tx>
            <c:strRef>
              <c:f>'Figure8-6 '!$B$33</c:f>
              <c:strCache>
                <c:ptCount val="1"/>
                <c:pt idx="0">
                  <c:v>Nombre de départs à la retraite</c:v>
                </c:pt>
              </c:strCache>
            </c:strRef>
          </c:tx>
          <c:spPr>
            <a:ln>
              <a:solidFill>
                <a:srgbClr val="00B050"/>
              </a:solidFill>
            </a:ln>
          </c:spPr>
          <c:marker>
            <c:symbol val="none"/>
          </c:marker>
          <c:cat>
            <c:numRef>
              <c:f>'Figure8-6 '!$A$34:$A$51</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'Figure8-6 '!$B$34:$B$51</c:f>
              <c:numCache>
                <c:formatCode>General</c:formatCode>
                <c:ptCount val="18"/>
                <c:pt idx="0">
                  <c:v>14579</c:v>
                </c:pt>
                <c:pt idx="1">
                  <c:v>14897</c:v>
                </c:pt>
                <c:pt idx="2">
                  <c:v>14133</c:v>
                </c:pt>
                <c:pt idx="3">
                  <c:v>15712</c:v>
                </c:pt>
                <c:pt idx="4">
                  <c:v>17341</c:v>
                </c:pt>
                <c:pt idx="5">
                  <c:v>16632</c:v>
                </c:pt>
                <c:pt idx="6">
                  <c:v>14412</c:v>
                </c:pt>
                <c:pt idx="7">
                  <c:v>14175</c:v>
                </c:pt>
                <c:pt idx="8">
                  <c:v>13935</c:v>
                </c:pt>
                <c:pt idx="9">
                  <c:v>9452</c:v>
                </c:pt>
                <c:pt idx="10">
                  <c:v>10658</c:v>
                </c:pt>
                <c:pt idx="11">
                  <c:v>8761</c:v>
                </c:pt>
                <c:pt idx="12">
                  <c:v>8345</c:v>
                </c:pt>
                <c:pt idx="13">
                  <c:v>8446</c:v>
                </c:pt>
                <c:pt idx="14">
                  <c:v>7896</c:v>
                </c:pt>
                <c:pt idx="15">
                  <c:v>8230</c:v>
                </c:pt>
                <c:pt idx="16">
                  <c:v>7439</c:v>
                </c:pt>
                <c:pt idx="17">
                  <c:v>7668</c:v>
                </c:pt>
              </c:numCache>
            </c:numRef>
          </c:val>
          <c:smooth val="0"/>
          <c:extLst>
            <c:ext xmlns:c16="http://schemas.microsoft.com/office/drawing/2014/chart" uri="{C3380CC4-5D6E-409C-BE32-E72D297353CC}">
              <c16:uniqueId val="{00000000-1B05-47BA-BD28-C91550AC8329}"/>
            </c:ext>
          </c:extLst>
        </c:ser>
        <c:ser>
          <c:idx val="1"/>
          <c:order val="1"/>
          <c:tx>
            <c:strRef>
              <c:f>'Figure8-6 '!$C$33</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'Figure8-6 '!$A$34:$A$51</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'Figure8-6 '!$C$34:$C$51</c:f>
              <c:numCache>
                <c:formatCode>General</c:formatCode>
                <c:ptCount val="18"/>
                <c:pt idx="0">
                  <c:v>13959</c:v>
                </c:pt>
                <c:pt idx="1">
                  <c:v>14462</c:v>
                </c:pt>
                <c:pt idx="2">
                  <c:v>13566</c:v>
                </c:pt>
                <c:pt idx="3">
                  <c:v>17732</c:v>
                </c:pt>
                <c:pt idx="4">
                  <c:v>19887</c:v>
                </c:pt>
                <c:pt idx="5">
                  <c:v>18504</c:v>
                </c:pt>
                <c:pt idx="6">
                  <c:v>17980</c:v>
                </c:pt>
                <c:pt idx="7">
                  <c:v>16056</c:v>
                </c:pt>
                <c:pt idx="8">
                  <c:v>11209</c:v>
                </c:pt>
                <c:pt idx="9">
                  <c:v>6647</c:v>
                </c:pt>
                <c:pt idx="10">
                  <c:v>12738</c:v>
                </c:pt>
                <c:pt idx="11">
                  <c:v>7379</c:v>
                </c:pt>
                <c:pt idx="12">
                  <c:v>6523</c:v>
                </c:pt>
                <c:pt idx="13">
                  <c:v>9312</c:v>
                </c:pt>
                <c:pt idx="14">
                  <c:v>7640</c:v>
                </c:pt>
                <c:pt idx="15">
                  <c:v>9684</c:v>
                </c:pt>
                <c:pt idx="16">
                  <c:v>9393</c:v>
                </c:pt>
                <c:pt idx="17">
                  <c:v>9172</c:v>
                </c:pt>
              </c:numCache>
            </c:numRef>
          </c:val>
          <c:smooth val="0"/>
          <c:extLst>
            <c:ext xmlns:c16="http://schemas.microsoft.com/office/drawing/2014/chart" uri="{C3380CC4-5D6E-409C-BE32-E72D297353CC}">
              <c16:uniqueId val="{00000001-1B05-47BA-BD28-C91550AC8329}"/>
            </c:ext>
          </c:extLst>
        </c:ser>
        <c:dLbls>
          <c:showLegendKey val="0"/>
          <c:showVal val="0"/>
          <c:showCatName val="0"/>
          <c:showSerName val="0"/>
          <c:showPercent val="0"/>
          <c:showBubbleSize val="0"/>
        </c:dLbls>
        <c:smooth val="0"/>
        <c:axId val="56261632"/>
        <c:axId val="56263424"/>
      </c:lineChart>
      <c:catAx>
        <c:axId val="56261632"/>
        <c:scaling>
          <c:orientation val="minMax"/>
        </c:scaling>
        <c:delete val="0"/>
        <c:axPos val="b"/>
        <c:numFmt formatCode="General" sourceLinked="1"/>
        <c:majorTickMark val="out"/>
        <c:minorTickMark val="none"/>
        <c:tickLblPos val="nextTo"/>
        <c:txPr>
          <a:bodyPr rot="0" vert="horz"/>
          <a:lstStyle/>
          <a:p>
            <a:pPr>
              <a:defRPr/>
            </a:pPr>
            <a:endParaRPr lang="fr-FR"/>
          </a:p>
        </c:txPr>
        <c:crossAx val="56263424"/>
        <c:crosses val="autoZero"/>
        <c:auto val="1"/>
        <c:lblAlgn val="ctr"/>
        <c:lblOffset val="100"/>
        <c:noMultiLvlLbl val="0"/>
      </c:catAx>
      <c:valAx>
        <c:axId val="56263424"/>
        <c:scaling>
          <c:orientation val="minMax"/>
          <c:max val="22000"/>
          <c:min val="4000"/>
        </c:scaling>
        <c:delete val="0"/>
        <c:axPos val="l"/>
        <c:majorGridlines/>
        <c:numFmt formatCode="General" sourceLinked="1"/>
        <c:majorTickMark val="out"/>
        <c:minorTickMark val="none"/>
        <c:tickLblPos val="nextTo"/>
        <c:txPr>
          <a:bodyPr rot="0" vert="horz"/>
          <a:lstStyle/>
          <a:p>
            <a:pPr>
              <a:defRPr/>
            </a:pPr>
            <a:endParaRPr lang="fr-FR"/>
          </a:p>
        </c:txPr>
        <c:crossAx val="56261632"/>
        <c:crosses val="autoZero"/>
        <c:crossBetween val="between"/>
      </c:valAx>
      <c:spPr>
        <a:solidFill>
          <a:schemeClr val="accent2"/>
        </a:solidFill>
        <a:ln>
          <a:noFill/>
        </a:ln>
      </c:spPr>
    </c:plotArea>
    <c:legend>
      <c:legendPos val="r"/>
      <c:layout>
        <c:manualLayout>
          <c:xMode val="edge"/>
          <c:yMode val="edge"/>
          <c:x val="0.77599575416622457"/>
          <c:y val="0.36616715587826354"/>
          <c:w val="0.21106294448572344"/>
          <c:h val="0.47040527318605491"/>
        </c:manualLayout>
      </c:layout>
      <c:overlay val="0"/>
      <c:spPr>
        <a:solidFill>
          <a:schemeClr val="accent2"/>
        </a:solidFill>
      </c:spPr>
    </c:legend>
    <c:plotVisOnly val="1"/>
    <c:dispBlanksAs val="gap"/>
    <c:showDLblsOverMax val="0"/>
  </c:chart>
  <c:spPr>
    <a:solidFill>
      <a:schemeClr val="accent2"/>
    </a:solidFill>
    <a:ln>
      <a:noFill/>
    </a:ln>
  </c:spPr>
  <c:txPr>
    <a:bodyPr/>
    <a:lstStyle/>
    <a:p>
      <a:pPr>
        <a:defRPr sz="60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3.1884840672483289E-2"/>
          <c:w val="0.78981307771311193"/>
          <c:h val="0.88900890311410441"/>
        </c:manualLayout>
      </c:layout>
      <c:barChart>
        <c:barDir val="col"/>
        <c:grouping val="percentStacked"/>
        <c:varyColors val="0"/>
        <c:ser>
          <c:idx val="1"/>
          <c:order val="0"/>
          <c:tx>
            <c:strRef>
              <c:f>'Figure8-7'!$B$40</c:f>
              <c:strCache>
                <c:ptCount val="1"/>
                <c:pt idx="0">
                  <c:v>56-59 ans</c:v>
                </c:pt>
              </c:strCache>
            </c:strRef>
          </c:tx>
          <c:spPr>
            <a:solidFill>
              <a:schemeClr val="accent5"/>
            </a:solidFill>
            <a:ln>
              <a:solidFill>
                <a:prstClr val="black"/>
              </a:solidFill>
            </a:ln>
          </c:spPr>
          <c:invertIfNegative val="0"/>
          <c:cat>
            <c:numRef>
              <c:f>'Figure8-7'!$A$41:$A$61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'Figure8-7'!$B$41:$B$61</c:f>
              <c:numCache>
                <c:formatCode>0.0</c:formatCode>
                <c:ptCount val="21"/>
                <c:pt idx="0">
                  <c:v>8.0221300138312586</c:v>
                </c:pt>
                <c:pt idx="1">
                  <c:v>8.6481113320079519</c:v>
                </c:pt>
                <c:pt idx="2">
                  <c:v>7.5745033112582778</c:v>
                </c:pt>
                <c:pt idx="3">
                  <c:v>7.4860005894488655</c:v>
                </c:pt>
                <c:pt idx="4">
                  <c:v>7.5854465270121283</c:v>
                </c:pt>
                <c:pt idx="5">
                  <c:v>8.2382284029929718</c:v>
                </c:pt>
                <c:pt idx="6">
                  <c:v>6.93</c:v>
                </c:pt>
                <c:pt idx="7">
                  <c:v>7.94</c:v>
                </c:pt>
                <c:pt idx="8">
                  <c:v>7.93</c:v>
                </c:pt>
                <c:pt idx="9">
                  <c:v>7.35</c:v>
                </c:pt>
                <c:pt idx="10">
                  <c:v>6.49</c:v>
                </c:pt>
                <c:pt idx="11">
                  <c:v>6.17</c:v>
                </c:pt>
                <c:pt idx="12">
                  <c:v>6.01</c:v>
                </c:pt>
                <c:pt idx="13">
                  <c:v>5.61</c:v>
                </c:pt>
                <c:pt idx="14">
                  <c:v>5.93</c:v>
                </c:pt>
                <c:pt idx="15">
                  <c:v>5.3</c:v>
                </c:pt>
                <c:pt idx="16">
                  <c:v>2.2200000000000002</c:v>
                </c:pt>
                <c:pt idx="17">
                  <c:v>2.0099999999999998</c:v>
                </c:pt>
                <c:pt idx="18">
                  <c:v>2.08</c:v>
                </c:pt>
                <c:pt idx="19">
                  <c:v>2.58</c:v>
                </c:pt>
                <c:pt idx="20">
                  <c:v>2.2400000000000002</c:v>
                </c:pt>
              </c:numCache>
            </c:numRef>
          </c:val>
          <c:extLst>
            <c:ext xmlns:c16="http://schemas.microsoft.com/office/drawing/2014/chart" uri="{C3380CC4-5D6E-409C-BE32-E72D297353CC}">
              <c16:uniqueId val="{00000000-9B3B-4BFC-BB28-7F64BC220222}"/>
            </c:ext>
          </c:extLst>
        </c:ser>
        <c:ser>
          <c:idx val="2"/>
          <c:order val="1"/>
          <c:tx>
            <c:strRef>
              <c:f>'Figure8-7'!$C$40</c:f>
              <c:strCache>
                <c:ptCount val="1"/>
                <c:pt idx="0">
                  <c:v>60 ans</c:v>
                </c:pt>
              </c:strCache>
            </c:strRef>
          </c:tx>
          <c:spPr>
            <a:solidFill>
              <a:schemeClr val="accent4"/>
            </a:solidFill>
            <a:ln>
              <a:solidFill>
                <a:prstClr val="black"/>
              </a:solidFill>
            </a:ln>
          </c:spPr>
          <c:invertIfNegative val="0"/>
          <c:cat>
            <c:numRef>
              <c:f>'Figure8-7'!$A$41:$A$61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'Figure8-7'!$C$41:$C$61</c:f>
              <c:numCache>
                <c:formatCode>0.0</c:formatCode>
                <c:ptCount val="21"/>
                <c:pt idx="0">
                  <c:v>75.050537291201195</c:v>
                </c:pt>
                <c:pt idx="1">
                  <c:v>74.065606361829026</c:v>
                </c:pt>
                <c:pt idx="2">
                  <c:v>76.456953642384107</c:v>
                </c:pt>
                <c:pt idx="3">
                  <c:v>76.982021809608014</c:v>
                </c:pt>
                <c:pt idx="4">
                  <c:v>73.230429988974649</c:v>
                </c:pt>
                <c:pt idx="5">
                  <c:v>68.7929861688459</c:v>
                </c:pt>
                <c:pt idx="6">
                  <c:v>66.89</c:v>
                </c:pt>
                <c:pt idx="7">
                  <c:v>62.5</c:v>
                </c:pt>
                <c:pt idx="8">
                  <c:v>59.54</c:v>
                </c:pt>
                <c:pt idx="9">
                  <c:v>55.2</c:v>
                </c:pt>
                <c:pt idx="10">
                  <c:v>54.24</c:v>
                </c:pt>
                <c:pt idx="11">
                  <c:v>48.38</c:v>
                </c:pt>
                <c:pt idx="12">
                  <c:v>32.46</c:v>
                </c:pt>
                <c:pt idx="13">
                  <c:v>14.12</c:v>
                </c:pt>
                <c:pt idx="14">
                  <c:v>13.4</c:v>
                </c:pt>
                <c:pt idx="15">
                  <c:v>11.13</c:v>
                </c:pt>
                <c:pt idx="16">
                  <c:v>11.03</c:v>
                </c:pt>
                <c:pt idx="17">
                  <c:v>10.92</c:v>
                </c:pt>
                <c:pt idx="18">
                  <c:v>7.82</c:v>
                </c:pt>
                <c:pt idx="19">
                  <c:v>5.68</c:v>
                </c:pt>
                <c:pt idx="20">
                  <c:v>3.12</c:v>
                </c:pt>
              </c:numCache>
            </c:numRef>
          </c:val>
          <c:extLst>
            <c:ext xmlns:c16="http://schemas.microsoft.com/office/drawing/2014/chart" uri="{C3380CC4-5D6E-409C-BE32-E72D297353CC}">
              <c16:uniqueId val="{00000001-9B3B-4BFC-BB28-7F64BC220222}"/>
            </c:ext>
          </c:extLst>
        </c:ser>
        <c:ser>
          <c:idx val="3"/>
          <c:order val="2"/>
          <c:tx>
            <c:strRef>
              <c:f>'Figure8-7'!$D$40</c:f>
              <c:strCache>
                <c:ptCount val="1"/>
                <c:pt idx="0">
                  <c:v>61 ans</c:v>
                </c:pt>
              </c:strCache>
            </c:strRef>
          </c:tx>
          <c:spPr>
            <a:solidFill>
              <a:schemeClr val="accent3">
                <a:lumMod val="75000"/>
              </a:schemeClr>
            </a:solidFill>
            <a:ln>
              <a:solidFill>
                <a:prstClr val="black"/>
              </a:solidFill>
            </a:ln>
          </c:spPr>
          <c:invertIfNegative val="0"/>
          <c:cat>
            <c:numRef>
              <c:f>'Figure8-7'!$A$41:$A$61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'Figure8-7'!$D$41:$D$61</c:f>
              <c:numCache>
                <c:formatCode>0.0</c:formatCode>
                <c:ptCount val="21"/>
                <c:pt idx="0">
                  <c:v>6.6922012980104268</c:v>
                </c:pt>
                <c:pt idx="1">
                  <c:v>7.1868787276341957</c:v>
                </c:pt>
                <c:pt idx="2">
                  <c:v>6.2996688741721858</c:v>
                </c:pt>
                <c:pt idx="3">
                  <c:v>5.6881815502505155</c:v>
                </c:pt>
                <c:pt idx="4">
                  <c:v>7.9676589489158403</c:v>
                </c:pt>
                <c:pt idx="5">
                  <c:v>10.498072708034162</c:v>
                </c:pt>
                <c:pt idx="6">
                  <c:v>12.06</c:v>
                </c:pt>
                <c:pt idx="7">
                  <c:v>12.49</c:v>
                </c:pt>
                <c:pt idx="8">
                  <c:v>11.78</c:v>
                </c:pt>
                <c:pt idx="9">
                  <c:v>15.06</c:v>
                </c:pt>
                <c:pt idx="10">
                  <c:v>13.58</c:v>
                </c:pt>
                <c:pt idx="11">
                  <c:v>15.27</c:v>
                </c:pt>
                <c:pt idx="12">
                  <c:v>24.92</c:v>
                </c:pt>
                <c:pt idx="13">
                  <c:v>37.35</c:v>
                </c:pt>
                <c:pt idx="14">
                  <c:v>28.21</c:v>
                </c:pt>
                <c:pt idx="15">
                  <c:v>7.26</c:v>
                </c:pt>
                <c:pt idx="16">
                  <c:v>7.41</c:v>
                </c:pt>
                <c:pt idx="17">
                  <c:v>5.28</c:v>
                </c:pt>
                <c:pt idx="18">
                  <c:v>4.58</c:v>
                </c:pt>
                <c:pt idx="19">
                  <c:v>2.62</c:v>
                </c:pt>
                <c:pt idx="20">
                  <c:v>0</c:v>
                </c:pt>
              </c:numCache>
            </c:numRef>
          </c:val>
          <c:extLst>
            <c:ext xmlns:c16="http://schemas.microsoft.com/office/drawing/2014/chart" uri="{C3380CC4-5D6E-409C-BE32-E72D297353CC}">
              <c16:uniqueId val="{00000002-9B3B-4BFC-BB28-7F64BC220222}"/>
            </c:ext>
          </c:extLst>
        </c:ser>
        <c:ser>
          <c:idx val="4"/>
          <c:order val="3"/>
          <c:tx>
            <c:strRef>
              <c:f>'Figure8-7'!$E$40</c:f>
              <c:strCache>
                <c:ptCount val="1"/>
                <c:pt idx="0">
                  <c:v>62 ans</c:v>
                </c:pt>
              </c:strCache>
            </c:strRef>
          </c:tx>
          <c:spPr>
            <a:solidFill>
              <a:schemeClr val="tx2">
                <a:lumMod val="20000"/>
                <a:lumOff val="80000"/>
              </a:schemeClr>
            </a:solidFill>
            <a:ln>
              <a:solidFill>
                <a:prstClr val="black"/>
              </a:solidFill>
            </a:ln>
          </c:spPr>
          <c:invertIfNegative val="0"/>
          <c:cat>
            <c:numRef>
              <c:f>'Figure8-7'!$A$41:$A$61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'Figure8-7'!$E$41:$E$61</c:f>
              <c:numCache>
                <c:formatCode>0.0</c:formatCode>
                <c:ptCount val="21"/>
                <c:pt idx="0">
                  <c:v>3.6918821151186298</c:v>
                </c:pt>
                <c:pt idx="1">
                  <c:v>3.3300198807157058</c:v>
                </c:pt>
                <c:pt idx="2">
                  <c:v>2.9635761589403975</c:v>
                </c:pt>
                <c:pt idx="3">
                  <c:v>3.2346006483937519</c:v>
                </c:pt>
                <c:pt idx="4">
                  <c:v>3.8294744579198827</c:v>
                </c:pt>
                <c:pt idx="5">
                  <c:v>4.5121306023732144</c:v>
                </c:pt>
                <c:pt idx="6">
                  <c:v>5.62</c:v>
                </c:pt>
                <c:pt idx="7">
                  <c:v>6.42</c:v>
                </c:pt>
                <c:pt idx="8">
                  <c:v>8.44</c:v>
                </c:pt>
                <c:pt idx="9">
                  <c:v>8.43</c:v>
                </c:pt>
                <c:pt idx="10">
                  <c:v>9.1300000000000008</c:v>
                </c:pt>
                <c:pt idx="11">
                  <c:v>9.66</c:v>
                </c:pt>
                <c:pt idx="12">
                  <c:v>11.55</c:v>
                </c:pt>
                <c:pt idx="13">
                  <c:v>14.25</c:v>
                </c:pt>
                <c:pt idx="14">
                  <c:v>21.03</c:v>
                </c:pt>
                <c:pt idx="15">
                  <c:v>40.479999999999997</c:v>
                </c:pt>
                <c:pt idx="16">
                  <c:v>38.61</c:v>
                </c:pt>
                <c:pt idx="17">
                  <c:v>37.700000000000003</c:v>
                </c:pt>
                <c:pt idx="18">
                  <c:v>30.2</c:v>
                </c:pt>
                <c:pt idx="19">
                  <c:v>0</c:v>
                </c:pt>
                <c:pt idx="20">
                  <c:v>0</c:v>
                </c:pt>
              </c:numCache>
            </c:numRef>
          </c:val>
          <c:extLst>
            <c:ext xmlns:c16="http://schemas.microsoft.com/office/drawing/2014/chart" uri="{C3380CC4-5D6E-409C-BE32-E72D297353CC}">
              <c16:uniqueId val="{00000003-9B3B-4BFC-BB28-7F64BC220222}"/>
            </c:ext>
          </c:extLst>
        </c:ser>
        <c:ser>
          <c:idx val="5"/>
          <c:order val="4"/>
          <c:tx>
            <c:strRef>
              <c:f>'Figure8-7'!$F$40</c:f>
              <c:strCache>
                <c:ptCount val="1"/>
                <c:pt idx="0">
                  <c:v>63 ans et plus</c:v>
                </c:pt>
              </c:strCache>
            </c:strRef>
          </c:tx>
          <c:spPr>
            <a:solidFill>
              <a:schemeClr val="tx2"/>
            </a:solidFill>
            <a:ln>
              <a:solidFill>
                <a:schemeClr val="tx1"/>
              </a:solidFill>
            </a:ln>
          </c:spPr>
          <c:invertIfNegative val="0"/>
          <c:cat>
            <c:numRef>
              <c:f>'Figure8-7'!$A$41:$A$61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'Figure8-7'!$F$41:$F$61</c:f>
              <c:numCache>
                <c:formatCode>0.0</c:formatCode>
                <c:ptCount val="21"/>
                <c:pt idx="0">
                  <c:v>6.5432492818384942</c:v>
                </c:pt>
                <c:pt idx="1">
                  <c:v>6.7693836978131205</c:v>
                </c:pt>
                <c:pt idx="2">
                  <c:v>6.7052980132450326</c:v>
                </c:pt>
                <c:pt idx="3">
                  <c:v>6.6091954022988508</c:v>
                </c:pt>
                <c:pt idx="4">
                  <c:v>7.3869900771775079</c:v>
                </c:pt>
                <c:pt idx="5">
                  <c:v>7.9585821177537595</c:v>
                </c:pt>
                <c:pt idx="6">
                  <c:v>8.5</c:v>
                </c:pt>
                <c:pt idx="7">
                  <c:v>10.66</c:v>
                </c:pt>
                <c:pt idx="8">
                  <c:v>12.31</c:v>
                </c:pt>
                <c:pt idx="9">
                  <c:v>13.96</c:v>
                </c:pt>
                <c:pt idx="10">
                  <c:v>16.559999999999999</c:v>
                </c:pt>
                <c:pt idx="11">
                  <c:v>20.49</c:v>
                </c:pt>
                <c:pt idx="12">
                  <c:v>24.72</c:v>
                </c:pt>
                <c:pt idx="13">
                  <c:v>27.36</c:v>
                </c:pt>
                <c:pt idx="14">
                  <c:v>26.47</c:v>
                </c:pt>
                <c:pt idx="15">
                  <c:v>23.84</c:v>
                </c:pt>
                <c:pt idx="16">
                  <c:v>20.09</c:v>
                </c:pt>
                <c:pt idx="17">
                  <c:v>10.78</c:v>
                </c:pt>
                <c:pt idx="18">
                  <c:v>0</c:v>
                </c:pt>
                <c:pt idx="19">
                  <c:v>0</c:v>
                </c:pt>
                <c:pt idx="20">
                  <c:v>0</c:v>
                </c:pt>
              </c:numCache>
            </c:numRef>
          </c:val>
          <c:extLst>
            <c:ext xmlns:c16="http://schemas.microsoft.com/office/drawing/2014/chart" uri="{C3380CC4-5D6E-409C-BE32-E72D297353CC}">
              <c16:uniqueId val="{00000004-9B3B-4BFC-BB28-7F64BC220222}"/>
            </c:ext>
          </c:extLst>
        </c:ser>
        <c:ser>
          <c:idx val="6"/>
          <c:order val="5"/>
          <c:tx>
            <c:strRef>
              <c:f>'Figure8-7'!$G$40</c:f>
              <c:strCache>
                <c:ptCount val="1"/>
                <c:pt idx="0">
                  <c:v>Encore en activité</c:v>
                </c:pt>
              </c:strCache>
            </c:strRef>
          </c:tx>
          <c:spPr>
            <a:solidFill>
              <a:schemeClr val="accent3"/>
            </a:solidFill>
            <a:ln>
              <a:solidFill>
                <a:srgbClr val="000000"/>
              </a:solidFill>
            </a:ln>
          </c:spPr>
          <c:invertIfNegative val="0"/>
          <c:cat>
            <c:numRef>
              <c:f>'Figure8-7'!$A$41:$A$61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'Figure8-7'!$G$41:$G$61</c:f>
              <c:numCache>
                <c:formatCode>0.0</c:formatCode>
                <c:ptCount val="21"/>
                <c:pt idx="0">
                  <c:v>0</c:v>
                </c:pt>
                <c:pt idx="1">
                  <c:v>0</c:v>
                </c:pt>
                <c:pt idx="2">
                  <c:v>0</c:v>
                </c:pt>
                <c:pt idx="3">
                  <c:v>0</c:v>
                </c:pt>
                <c:pt idx="4">
                  <c:v>0</c:v>
                </c:pt>
                <c:pt idx="5">
                  <c:v>0</c:v>
                </c:pt>
                <c:pt idx="6">
                  <c:v>0</c:v>
                </c:pt>
                <c:pt idx="7">
                  <c:v>0</c:v>
                </c:pt>
                <c:pt idx="8">
                  <c:v>0</c:v>
                </c:pt>
                <c:pt idx="9">
                  <c:v>0</c:v>
                </c:pt>
                <c:pt idx="10">
                  <c:v>0</c:v>
                </c:pt>
                <c:pt idx="11">
                  <c:v>0.02</c:v>
                </c:pt>
                <c:pt idx="12">
                  <c:v>0.34</c:v>
                </c:pt>
                <c:pt idx="13">
                  <c:v>1.3</c:v>
                </c:pt>
                <c:pt idx="14">
                  <c:v>4.97</c:v>
                </c:pt>
                <c:pt idx="15">
                  <c:v>11.99</c:v>
                </c:pt>
                <c:pt idx="16">
                  <c:v>20.63</c:v>
                </c:pt>
                <c:pt idx="17">
                  <c:v>33.31</c:v>
                </c:pt>
                <c:pt idx="18">
                  <c:v>55.32</c:v>
                </c:pt>
                <c:pt idx="19">
                  <c:v>89.12</c:v>
                </c:pt>
                <c:pt idx="20">
                  <c:v>94.63</c:v>
                </c:pt>
              </c:numCache>
            </c:numRef>
          </c:val>
          <c:extLst>
            <c:ext xmlns:c16="http://schemas.microsoft.com/office/drawing/2014/chart" uri="{C3380CC4-5D6E-409C-BE32-E72D297353CC}">
              <c16:uniqueId val="{00000005-9B3B-4BFC-BB28-7F64BC220222}"/>
            </c:ext>
          </c:extLst>
        </c:ser>
        <c:dLbls>
          <c:showLegendKey val="0"/>
          <c:showVal val="0"/>
          <c:showCatName val="0"/>
          <c:showSerName val="0"/>
          <c:showPercent val="0"/>
          <c:showBubbleSize val="0"/>
        </c:dLbls>
        <c:gapWidth val="150"/>
        <c:overlap val="100"/>
        <c:serLines/>
        <c:axId val="74932992"/>
        <c:axId val="74934528"/>
      </c:barChart>
      <c:catAx>
        <c:axId val="74932992"/>
        <c:scaling>
          <c:orientation val="minMax"/>
        </c:scaling>
        <c:delete val="0"/>
        <c:axPos val="b"/>
        <c:numFmt formatCode="General" sourceLinked="1"/>
        <c:majorTickMark val="out"/>
        <c:minorTickMark val="none"/>
        <c:tickLblPos val="nextTo"/>
        <c:txPr>
          <a:bodyPr rot="0" vert="horz"/>
          <a:lstStyle/>
          <a:p>
            <a:pPr>
              <a:defRPr/>
            </a:pPr>
            <a:endParaRPr lang="fr-FR"/>
          </a:p>
        </c:txPr>
        <c:crossAx val="74934528"/>
        <c:crosses val="autoZero"/>
        <c:auto val="1"/>
        <c:lblAlgn val="ctr"/>
        <c:lblOffset val="100"/>
        <c:noMultiLvlLbl val="0"/>
      </c:catAx>
      <c:valAx>
        <c:axId val="74934528"/>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74932992"/>
        <c:crosses val="autoZero"/>
        <c:crossBetween val="between"/>
      </c:valAx>
      <c:spPr>
        <a:solidFill>
          <a:schemeClr val="accent2"/>
        </a:solidFill>
        <a:ln w="12700">
          <a:solidFill>
            <a:srgbClr val="000000"/>
          </a:solidFill>
        </a:ln>
      </c:spPr>
    </c:plotArea>
    <c:legend>
      <c:legendPos val="r"/>
      <c:layout>
        <c:manualLayout>
          <c:xMode val="edge"/>
          <c:yMode val="edge"/>
          <c:x val="0.85414947054032031"/>
          <c:y val="0.30728542327731423"/>
          <c:w val="0.13579204000362022"/>
          <c:h val="0.42251733458690799"/>
        </c:manualLayout>
      </c:layout>
      <c:overlay val="0"/>
      <c:spPr>
        <a:noFill/>
        <a:ln>
          <a:noFill/>
        </a:ln>
      </c:spPr>
    </c:legend>
    <c:plotVisOnly val="1"/>
    <c:dispBlanksAs val="gap"/>
    <c:showDLblsOverMax val="0"/>
  </c:chart>
  <c:spPr>
    <a:solidFill>
      <a:schemeClr val="accent2"/>
    </a:solidFill>
    <a:ln>
      <a:noFill/>
    </a:ln>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33575009352568E-2"/>
          <c:y val="5.4942903193655974E-2"/>
          <c:w val="0.7079290311653117"/>
          <c:h val="0.83403368323982463"/>
        </c:manualLayout>
      </c:layout>
      <c:lineChart>
        <c:grouping val="standard"/>
        <c:varyColors val="0"/>
        <c:ser>
          <c:idx val="0"/>
          <c:order val="0"/>
          <c:tx>
            <c:strRef>
              <c:f>'Figure8-8'!$B$34</c:f>
              <c:strCache>
                <c:ptCount val="1"/>
                <c:pt idx="0">
                  <c:v>Nombre de départs à la retraite</c:v>
                </c:pt>
              </c:strCache>
            </c:strRef>
          </c:tx>
          <c:spPr>
            <a:ln>
              <a:solidFill>
                <a:srgbClr val="00B050"/>
              </a:solidFill>
            </a:ln>
          </c:spPr>
          <c:marker>
            <c:symbol val="none"/>
          </c:marker>
          <c:cat>
            <c:numRef>
              <c:f>'Figure8-8'!$A$35:$A$51</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'Figure8-8'!$B$35:$B$51</c:f>
              <c:numCache>
                <c:formatCode>General</c:formatCode>
                <c:ptCount val="17"/>
                <c:pt idx="0">
                  <c:v>1632</c:v>
                </c:pt>
                <c:pt idx="1">
                  <c:v>1776</c:v>
                </c:pt>
                <c:pt idx="2">
                  <c:v>2574</c:v>
                </c:pt>
                <c:pt idx="3">
                  <c:v>3023</c:v>
                </c:pt>
                <c:pt idx="4">
                  <c:v>3020</c:v>
                </c:pt>
                <c:pt idx="5">
                  <c:v>2857</c:v>
                </c:pt>
                <c:pt idx="6">
                  <c:v>3102</c:v>
                </c:pt>
                <c:pt idx="7">
                  <c:v>2774</c:v>
                </c:pt>
                <c:pt idx="8">
                  <c:v>2121</c:v>
                </c:pt>
                <c:pt idx="9">
                  <c:v>2527</c:v>
                </c:pt>
                <c:pt idx="10">
                  <c:v>2244</c:v>
                </c:pt>
                <c:pt idx="11">
                  <c:v>2209</c:v>
                </c:pt>
                <c:pt idx="12">
                  <c:v>2295</c:v>
                </c:pt>
                <c:pt idx="13">
                  <c:v>2067</c:v>
                </c:pt>
                <c:pt idx="14">
                  <c:v>2225</c:v>
                </c:pt>
                <c:pt idx="15">
                  <c:v>2033</c:v>
                </c:pt>
                <c:pt idx="16">
                  <c:v>2260</c:v>
                </c:pt>
              </c:numCache>
            </c:numRef>
          </c:val>
          <c:smooth val="0"/>
          <c:extLst>
            <c:ext xmlns:c16="http://schemas.microsoft.com/office/drawing/2014/chart" uri="{C3380CC4-5D6E-409C-BE32-E72D297353CC}">
              <c16:uniqueId val="{00000000-3B0A-4DB3-A23C-4F05CFA87146}"/>
            </c:ext>
          </c:extLst>
        </c:ser>
        <c:ser>
          <c:idx val="1"/>
          <c:order val="1"/>
          <c:tx>
            <c:strRef>
              <c:f>'Figure8-8'!$E$33:$E$34</c:f>
              <c:strCache>
                <c:ptCount val="2"/>
                <c:pt idx="1">
                  <c:v>Nombre d'assimilés titulaires atteignant l'âge d'ouverture des droits</c:v>
                </c:pt>
              </c:strCache>
            </c:strRef>
          </c:tx>
          <c:spPr>
            <a:ln>
              <a:solidFill>
                <a:schemeClr val="accent3">
                  <a:lumMod val="60000"/>
                  <a:lumOff val="40000"/>
                </a:schemeClr>
              </a:solidFill>
            </a:ln>
          </c:spPr>
          <c:marker>
            <c:symbol val="none"/>
          </c:marker>
          <c:cat>
            <c:numRef>
              <c:f>'Figure8-8'!$A$35:$A$51</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'Figure8-8'!$C$35:$C$51</c:f>
              <c:numCache>
                <c:formatCode>General</c:formatCode>
                <c:ptCount val="17"/>
                <c:pt idx="0">
                  <c:v>1896</c:v>
                </c:pt>
                <c:pt idx="1">
                  <c:v>1903</c:v>
                </c:pt>
                <c:pt idx="2">
                  <c:v>2791</c:v>
                </c:pt>
                <c:pt idx="3">
                  <c:v>3387</c:v>
                </c:pt>
                <c:pt idx="4">
                  <c:v>3472</c:v>
                </c:pt>
                <c:pt idx="5">
                  <c:v>3538</c:v>
                </c:pt>
                <c:pt idx="6">
                  <c:v>3435</c:v>
                </c:pt>
                <c:pt idx="7">
                  <c:v>2509</c:v>
                </c:pt>
                <c:pt idx="8">
                  <c:v>1524</c:v>
                </c:pt>
                <c:pt idx="9">
                  <c:v>3058</c:v>
                </c:pt>
                <c:pt idx="10">
                  <c:v>1826</c:v>
                </c:pt>
                <c:pt idx="11">
                  <c:v>1742</c:v>
                </c:pt>
                <c:pt idx="12">
                  <c:v>2424</c:v>
                </c:pt>
                <c:pt idx="13">
                  <c:v>2058</c:v>
                </c:pt>
                <c:pt idx="14">
                  <c:v>2608</c:v>
                </c:pt>
                <c:pt idx="15">
                  <c:v>2528</c:v>
                </c:pt>
                <c:pt idx="16">
                  <c:v>2561</c:v>
                </c:pt>
              </c:numCache>
            </c:numRef>
          </c:val>
          <c:smooth val="0"/>
          <c:extLst>
            <c:ext xmlns:c16="http://schemas.microsoft.com/office/drawing/2014/chart" uri="{C3380CC4-5D6E-409C-BE32-E72D297353CC}">
              <c16:uniqueId val="{00000001-3B0A-4DB3-A23C-4F05CFA87146}"/>
            </c:ext>
          </c:extLst>
        </c:ser>
        <c:dLbls>
          <c:showLegendKey val="0"/>
          <c:showVal val="0"/>
          <c:showCatName val="0"/>
          <c:showSerName val="0"/>
          <c:showPercent val="0"/>
          <c:showBubbleSize val="0"/>
        </c:dLbls>
        <c:smooth val="0"/>
        <c:axId val="74947968"/>
        <c:axId val="64160896"/>
      </c:lineChart>
      <c:catAx>
        <c:axId val="74947968"/>
        <c:scaling>
          <c:orientation val="minMax"/>
        </c:scaling>
        <c:delete val="0"/>
        <c:axPos val="b"/>
        <c:numFmt formatCode="General" sourceLinked="1"/>
        <c:majorTickMark val="out"/>
        <c:minorTickMark val="none"/>
        <c:tickLblPos val="nextTo"/>
        <c:txPr>
          <a:bodyPr rot="0" vert="horz"/>
          <a:lstStyle/>
          <a:p>
            <a:pPr>
              <a:defRPr/>
            </a:pPr>
            <a:endParaRPr lang="fr-FR"/>
          </a:p>
        </c:txPr>
        <c:crossAx val="64160896"/>
        <c:crosses val="autoZero"/>
        <c:auto val="1"/>
        <c:lblAlgn val="ctr"/>
        <c:lblOffset val="100"/>
        <c:noMultiLvlLbl val="0"/>
      </c:catAx>
      <c:valAx>
        <c:axId val="64160896"/>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74947968"/>
        <c:crosses val="autoZero"/>
        <c:crossBetween val="between"/>
      </c:valAx>
      <c:spPr>
        <a:solidFill>
          <a:schemeClr val="accent2"/>
        </a:solidFill>
      </c:spPr>
    </c:plotArea>
    <c:legend>
      <c:legendPos val="r"/>
      <c:layout>
        <c:manualLayout>
          <c:xMode val="edge"/>
          <c:yMode val="edge"/>
          <c:x val="0.78497628726287261"/>
          <c:y val="0.18006565656565657"/>
          <c:w val="0.20211720867208671"/>
          <c:h val="0.60138383838383835"/>
        </c:manualLayout>
      </c:layout>
      <c:overlay val="0"/>
    </c:legend>
    <c:plotVisOnly val="1"/>
    <c:dispBlanksAs val="gap"/>
    <c:showDLblsOverMax val="0"/>
  </c:chart>
  <c:spPr>
    <a:solidFill>
      <a:schemeClr val="accent2"/>
    </a:solidFill>
    <a:ln>
      <a:noFill/>
    </a:ln>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4.9600299999627041E-2"/>
          <c:w val="0.71693145681306636"/>
          <c:h val="0.87911181394326932"/>
        </c:manualLayout>
      </c:layout>
      <c:barChart>
        <c:barDir val="col"/>
        <c:grouping val="percentStacked"/>
        <c:varyColors val="0"/>
        <c:ser>
          <c:idx val="1"/>
          <c:order val="0"/>
          <c:tx>
            <c:strRef>
              <c:f>'Figure8-9'!$B$40</c:f>
              <c:strCache>
                <c:ptCount val="1"/>
                <c:pt idx="0">
                  <c:v>56-59 ans</c:v>
                </c:pt>
              </c:strCache>
            </c:strRef>
          </c:tx>
          <c:spPr>
            <a:solidFill>
              <a:schemeClr val="accent5"/>
            </a:solidFill>
            <a:ln>
              <a:solidFill>
                <a:prstClr val="black"/>
              </a:solidFill>
            </a:ln>
          </c:spPr>
          <c:invertIfNegative val="0"/>
          <c:cat>
            <c:numRef>
              <c:f>'Figure8-9'!$A$41:$A$61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'Figure8-9'!$B$41:$B$61</c:f>
              <c:numCache>
                <c:formatCode>0.0</c:formatCode>
                <c:ptCount val="21"/>
                <c:pt idx="0">
                  <c:v>10.820451843043994</c:v>
                </c:pt>
                <c:pt idx="1">
                  <c:v>11.591355599214145</c:v>
                </c:pt>
                <c:pt idx="2">
                  <c:v>8.9792785878741377</c:v>
                </c:pt>
                <c:pt idx="3">
                  <c:v>7.451471509079524</c:v>
                </c:pt>
                <c:pt idx="4">
                  <c:v>7.2796934865900385</c:v>
                </c:pt>
                <c:pt idx="5">
                  <c:v>7.5200000000000005</c:v>
                </c:pt>
                <c:pt idx="6">
                  <c:v>4.63</c:v>
                </c:pt>
                <c:pt idx="7">
                  <c:v>5.08</c:v>
                </c:pt>
                <c:pt idx="8">
                  <c:v>5.71</c:v>
                </c:pt>
                <c:pt idx="9">
                  <c:v>7.48</c:v>
                </c:pt>
                <c:pt idx="10">
                  <c:v>7.45</c:v>
                </c:pt>
                <c:pt idx="11">
                  <c:v>6.72</c:v>
                </c:pt>
                <c:pt idx="12">
                  <c:v>6.02</c:v>
                </c:pt>
                <c:pt idx="13">
                  <c:v>6.63</c:v>
                </c:pt>
                <c:pt idx="14">
                  <c:v>7.32</c:v>
                </c:pt>
                <c:pt idx="15">
                  <c:v>4.67</c:v>
                </c:pt>
                <c:pt idx="16">
                  <c:v>3.78</c:v>
                </c:pt>
                <c:pt idx="17">
                  <c:v>3.01</c:v>
                </c:pt>
                <c:pt idx="18">
                  <c:v>3.37</c:v>
                </c:pt>
                <c:pt idx="19">
                  <c:v>3.36</c:v>
                </c:pt>
                <c:pt idx="20">
                  <c:v>3.76</c:v>
                </c:pt>
              </c:numCache>
            </c:numRef>
          </c:val>
          <c:extLst>
            <c:ext xmlns:c16="http://schemas.microsoft.com/office/drawing/2014/chart" uri="{C3380CC4-5D6E-409C-BE32-E72D297353CC}">
              <c16:uniqueId val="{00000000-CD6D-4B71-A97F-B6E944AA0DB3}"/>
            </c:ext>
          </c:extLst>
        </c:ser>
        <c:ser>
          <c:idx val="2"/>
          <c:order val="1"/>
          <c:tx>
            <c:strRef>
              <c:f>'Figure8-9'!$C$40</c:f>
              <c:strCache>
                <c:ptCount val="1"/>
                <c:pt idx="0">
                  <c:v>60 ans</c:v>
                </c:pt>
              </c:strCache>
            </c:strRef>
          </c:tx>
          <c:spPr>
            <a:solidFill>
              <a:schemeClr val="accent4"/>
            </a:solidFill>
            <a:ln>
              <a:solidFill>
                <a:prstClr val="black"/>
              </a:solidFill>
            </a:ln>
          </c:spPr>
          <c:invertIfNegative val="0"/>
          <c:cat>
            <c:numRef>
              <c:f>'Figure8-9'!$A$41:$A$61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'Figure8-9'!$C$41:$C$61</c:f>
              <c:numCache>
                <c:formatCode>0.0</c:formatCode>
                <c:ptCount val="21"/>
                <c:pt idx="0">
                  <c:v>56.837098692033294</c:v>
                </c:pt>
                <c:pt idx="1">
                  <c:v>56.581532416502945</c:v>
                </c:pt>
                <c:pt idx="2">
                  <c:v>61.857252494244051</c:v>
                </c:pt>
                <c:pt idx="3">
                  <c:v>62.867877269881021</c:v>
                </c:pt>
                <c:pt idx="4">
                  <c:v>59.441707717569791</c:v>
                </c:pt>
                <c:pt idx="5">
                  <c:v>55.04</c:v>
                </c:pt>
                <c:pt idx="6">
                  <c:v>60.62</c:v>
                </c:pt>
                <c:pt idx="7">
                  <c:v>58.31</c:v>
                </c:pt>
                <c:pt idx="8">
                  <c:v>56.47</c:v>
                </c:pt>
                <c:pt idx="9">
                  <c:v>47.83</c:v>
                </c:pt>
                <c:pt idx="10">
                  <c:v>46.67</c:v>
                </c:pt>
                <c:pt idx="11">
                  <c:v>41.94</c:v>
                </c:pt>
                <c:pt idx="12">
                  <c:v>30.61</c:v>
                </c:pt>
                <c:pt idx="13">
                  <c:v>11.17</c:v>
                </c:pt>
                <c:pt idx="14">
                  <c:v>9.34</c:v>
                </c:pt>
                <c:pt idx="15">
                  <c:v>9.5399999999999991</c:v>
                </c:pt>
                <c:pt idx="16">
                  <c:v>7.94</c:v>
                </c:pt>
                <c:pt idx="17">
                  <c:v>7.8</c:v>
                </c:pt>
                <c:pt idx="18">
                  <c:v>4.5599999999999996</c:v>
                </c:pt>
                <c:pt idx="19">
                  <c:v>4.12</c:v>
                </c:pt>
                <c:pt idx="20">
                  <c:v>2.35</c:v>
                </c:pt>
              </c:numCache>
            </c:numRef>
          </c:val>
          <c:extLst>
            <c:ext xmlns:c16="http://schemas.microsoft.com/office/drawing/2014/chart" uri="{C3380CC4-5D6E-409C-BE32-E72D297353CC}">
              <c16:uniqueId val="{00000001-CD6D-4B71-A97F-B6E944AA0DB3}"/>
            </c:ext>
          </c:extLst>
        </c:ser>
        <c:ser>
          <c:idx val="3"/>
          <c:order val="2"/>
          <c:tx>
            <c:strRef>
              <c:f>'Figure8-9'!$D$40</c:f>
              <c:strCache>
                <c:ptCount val="1"/>
                <c:pt idx="0">
                  <c:v>61 ans</c:v>
                </c:pt>
              </c:strCache>
            </c:strRef>
          </c:tx>
          <c:spPr>
            <a:solidFill>
              <a:schemeClr val="accent3">
                <a:lumMod val="75000"/>
              </a:schemeClr>
            </a:solidFill>
            <a:ln>
              <a:solidFill>
                <a:prstClr val="black"/>
              </a:solidFill>
            </a:ln>
          </c:spPr>
          <c:invertIfNegative val="0"/>
          <c:cat>
            <c:numRef>
              <c:f>'Figure8-9'!$A$41:$A$61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'Figure8-9'!$D$41:$D$61</c:f>
              <c:numCache>
                <c:formatCode>0.0</c:formatCode>
                <c:ptCount val="21"/>
                <c:pt idx="0">
                  <c:v>11.296076099881095</c:v>
                </c:pt>
                <c:pt idx="1">
                  <c:v>9.5284872298624759</c:v>
                </c:pt>
                <c:pt idx="2">
                  <c:v>7.4443591711435149</c:v>
                </c:pt>
                <c:pt idx="3">
                  <c:v>6.8879148403256112</c:v>
                </c:pt>
                <c:pt idx="4">
                  <c:v>10.23535851122058</c:v>
                </c:pt>
                <c:pt idx="5">
                  <c:v>14.666666666666666</c:v>
                </c:pt>
                <c:pt idx="6">
                  <c:v>11.36</c:v>
                </c:pt>
                <c:pt idx="7">
                  <c:v>11.14</c:v>
                </c:pt>
                <c:pt idx="8">
                  <c:v>10.98</c:v>
                </c:pt>
                <c:pt idx="9">
                  <c:v>14.16</c:v>
                </c:pt>
                <c:pt idx="10">
                  <c:v>12.09</c:v>
                </c:pt>
                <c:pt idx="11">
                  <c:v>14.76</c:v>
                </c:pt>
                <c:pt idx="12">
                  <c:v>21.66</c:v>
                </c:pt>
                <c:pt idx="13">
                  <c:v>35.979999999999997</c:v>
                </c:pt>
                <c:pt idx="14">
                  <c:v>26.47</c:v>
                </c:pt>
                <c:pt idx="15">
                  <c:v>4.83</c:v>
                </c:pt>
                <c:pt idx="16">
                  <c:v>4.37</c:v>
                </c:pt>
                <c:pt idx="17">
                  <c:v>4.83</c:v>
                </c:pt>
                <c:pt idx="18">
                  <c:v>3.8</c:v>
                </c:pt>
                <c:pt idx="19">
                  <c:v>2.8</c:v>
                </c:pt>
                <c:pt idx="20">
                  <c:v>0</c:v>
                </c:pt>
              </c:numCache>
            </c:numRef>
          </c:val>
          <c:extLst>
            <c:ext xmlns:c16="http://schemas.microsoft.com/office/drawing/2014/chart" uri="{C3380CC4-5D6E-409C-BE32-E72D297353CC}">
              <c16:uniqueId val="{00000002-CD6D-4B71-A97F-B6E944AA0DB3}"/>
            </c:ext>
          </c:extLst>
        </c:ser>
        <c:ser>
          <c:idx val="4"/>
          <c:order val="3"/>
          <c:tx>
            <c:strRef>
              <c:f>'Figure8-9'!$E$40</c:f>
              <c:strCache>
                <c:ptCount val="1"/>
                <c:pt idx="0">
                  <c:v>62 ans</c:v>
                </c:pt>
              </c:strCache>
            </c:strRef>
          </c:tx>
          <c:spPr>
            <a:solidFill>
              <a:schemeClr val="tx2">
                <a:lumMod val="20000"/>
                <a:lumOff val="80000"/>
              </a:schemeClr>
            </a:solidFill>
            <a:ln>
              <a:solidFill>
                <a:prstClr val="black"/>
              </a:solidFill>
            </a:ln>
          </c:spPr>
          <c:invertIfNegative val="0"/>
          <c:cat>
            <c:numRef>
              <c:f>'Figure8-9'!$A$41:$A$61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'Figure8-9'!$E$41:$E$61</c:f>
              <c:numCache>
                <c:formatCode>0.0</c:formatCode>
                <c:ptCount val="21"/>
                <c:pt idx="0">
                  <c:v>5.5885850178359098</c:v>
                </c:pt>
                <c:pt idx="1">
                  <c:v>5.4027504911591357</c:v>
                </c:pt>
                <c:pt idx="2">
                  <c:v>4.6047582501918649</c:v>
                </c:pt>
                <c:pt idx="3">
                  <c:v>5.3850970569818415</c:v>
                </c:pt>
                <c:pt idx="4">
                  <c:v>6.8418171866447732</c:v>
                </c:pt>
                <c:pt idx="5">
                  <c:v>6.1333333333333329</c:v>
                </c:pt>
                <c:pt idx="6">
                  <c:v>7.85</c:v>
                </c:pt>
                <c:pt idx="7">
                  <c:v>8.34</c:v>
                </c:pt>
                <c:pt idx="8">
                  <c:v>9.34</c:v>
                </c:pt>
                <c:pt idx="9">
                  <c:v>9.0399999999999991</c:v>
                </c:pt>
                <c:pt idx="10">
                  <c:v>10.87</c:v>
                </c:pt>
                <c:pt idx="11">
                  <c:v>11.18</c:v>
                </c:pt>
                <c:pt idx="12">
                  <c:v>11.76</c:v>
                </c:pt>
                <c:pt idx="13">
                  <c:v>12.62</c:v>
                </c:pt>
                <c:pt idx="14">
                  <c:v>20.28</c:v>
                </c:pt>
                <c:pt idx="15">
                  <c:v>41.14</c:v>
                </c:pt>
                <c:pt idx="16">
                  <c:v>38.85</c:v>
                </c:pt>
                <c:pt idx="17">
                  <c:v>30.9</c:v>
                </c:pt>
                <c:pt idx="18">
                  <c:v>25.6</c:v>
                </c:pt>
                <c:pt idx="19">
                  <c:v>0</c:v>
                </c:pt>
                <c:pt idx="20">
                  <c:v>0</c:v>
                </c:pt>
              </c:numCache>
            </c:numRef>
          </c:val>
          <c:extLst>
            <c:ext xmlns:c16="http://schemas.microsoft.com/office/drawing/2014/chart" uri="{C3380CC4-5D6E-409C-BE32-E72D297353CC}">
              <c16:uniqueId val="{00000003-CD6D-4B71-A97F-B6E944AA0DB3}"/>
            </c:ext>
          </c:extLst>
        </c:ser>
        <c:ser>
          <c:idx val="5"/>
          <c:order val="4"/>
          <c:tx>
            <c:strRef>
              <c:f>'Figure8-9'!$F$40</c:f>
              <c:strCache>
                <c:ptCount val="1"/>
                <c:pt idx="0">
                  <c:v>63 ans et plus</c:v>
                </c:pt>
              </c:strCache>
            </c:strRef>
          </c:tx>
          <c:spPr>
            <a:solidFill>
              <a:schemeClr val="tx2"/>
            </a:solidFill>
            <a:ln>
              <a:solidFill>
                <a:schemeClr val="tx1"/>
              </a:solidFill>
            </a:ln>
          </c:spPr>
          <c:invertIfNegative val="0"/>
          <c:cat>
            <c:numRef>
              <c:f>'Figure8-9'!$A$41:$A$61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'Figure8-9'!$F$41:$F$61</c:f>
              <c:numCache>
                <c:formatCode>0.0</c:formatCode>
                <c:ptCount val="21"/>
                <c:pt idx="0">
                  <c:v>15.457788347205708</c:v>
                </c:pt>
                <c:pt idx="1">
                  <c:v>16.895874263261295</c:v>
                </c:pt>
                <c:pt idx="2">
                  <c:v>17.114351496546433</c:v>
                </c:pt>
                <c:pt idx="3">
                  <c:v>17.407639323731996</c:v>
                </c:pt>
                <c:pt idx="4">
                  <c:v>16.201423097974821</c:v>
                </c:pt>
                <c:pt idx="5">
                  <c:v>16.64</c:v>
                </c:pt>
                <c:pt idx="6">
                  <c:v>15.53</c:v>
                </c:pt>
                <c:pt idx="7">
                  <c:v>17.13</c:v>
                </c:pt>
                <c:pt idx="8">
                  <c:v>17.5</c:v>
                </c:pt>
                <c:pt idx="9">
                  <c:v>21.49</c:v>
                </c:pt>
                <c:pt idx="10">
                  <c:v>22.93</c:v>
                </c:pt>
                <c:pt idx="11">
                  <c:v>25.4</c:v>
                </c:pt>
                <c:pt idx="12">
                  <c:v>29.92</c:v>
                </c:pt>
                <c:pt idx="13">
                  <c:v>32.9</c:v>
                </c:pt>
                <c:pt idx="14">
                  <c:v>30.25</c:v>
                </c:pt>
                <c:pt idx="15">
                  <c:v>26.46</c:v>
                </c:pt>
                <c:pt idx="16">
                  <c:v>21.74</c:v>
                </c:pt>
                <c:pt idx="17">
                  <c:v>14.2</c:v>
                </c:pt>
                <c:pt idx="18">
                  <c:v>0</c:v>
                </c:pt>
                <c:pt idx="19">
                  <c:v>0</c:v>
                </c:pt>
                <c:pt idx="20">
                  <c:v>0</c:v>
                </c:pt>
              </c:numCache>
            </c:numRef>
          </c:val>
          <c:extLst>
            <c:ext xmlns:c16="http://schemas.microsoft.com/office/drawing/2014/chart" uri="{C3380CC4-5D6E-409C-BE32-E72D297353CC}">
              <c16:uniqueId val="{00000004-CD6D-4B71-A97F-B6E944AA0DB3}"/>
            </c:ext>
          </c:extLst>
        </c:ser>
        <c:ser>
          <c:idx val="6"/>
          <c:order val="5"/>
          <c:tx>
            <c:strRef>
              <c:f>'Figure8-9'!$G$40</c:f>
              <c:strCache>
                <c:ptCount val="1"/>
                <c:pt idx="0">
                  <c:v>Encore en activité</c:v>
                </c:pt>
              </c:strCache>
            </c:strRef>
          </c:tx>
          <c:spPr>
            <a:solidFill>
              <a:schemeClr val="accent3"/>
            </a:solidFill>
            <a:ln>
              <a:solidFill>
                <a:srgbClr val="000000"/>
              </a:solidFill>
            </a:ln>
          </c:spPr>
          <c:invertIfNegative val="0"/>
          <c:cat>
            <c:numRef>
              <c:f>'Figure8-9'!$A$41:$A$61</c:f>
              <c:numCache>
                <c:formatCode>General</c:formatCode>
                <c:ptCount val="2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numCache>
            </c:numRef>
          </c:cat>
          <c:val>
            <c:numRef>
              <c:f>'Figure8-9'!$G$41:$G$61</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0.03</c:v>
                </c:pt>
                <c:pt idx="13">
                  <c:v>0.71</c:v>
                </c:pt>
                <c:pt idx="14">
                  <c:v>6.35</c:v>
                </c:pt>
                <c:pt idx="15">
                  <c:v>13.37</c:v>
                </c:pt>
                <c:pt idx="16">
                  <c:v>23.31</c:v>
                </c:pt>
                <c:pt idx="17">
                  <c:v>39.25</c:v>
                </c:pt>
                <c:pt idx="18">
                  <c:v>62.67</c:v>
                </c:pt>
                <c:pt idx="19">
                  <c:v>89.72</c:v>
                </c:pt>
                <c:pt idx="20">
                  <c:v>93.89</c:v>
                </c:pt>
              </c:numCache>
            </c:numRef>
          </c:val>
          <c:extLst>
            <c:ext xmlns:c16="http://schemas.microsoft.com/office/drawing/2014/chart" uri="{C3380CC4-5D6E-409C-BE32-E72D297353CC}">
              <c16:uniqueId val="{00000005-CD6D-4B71-A97F-B6E944AA0DB3}"/>
            </c:ext>
          </c:extLst>
        </c:ser>
        <c:dLbls>
          <c:showLegendKey val="0"/>
          <c:showVal val="0"/>
          <c:showCatName val="0"/>
          <c:showSerName val="0"/>
          <c:showPercent val="0"/>
          <c:showBubbleSize val="0"/>
        </c:dLbls>
        <c:gapWidth val="150"/>
        <c:overlap val="100"/>
        <c:serLines/>
        <c:axId val="56147328"/>
        <c:axId val="56149120"/>
      </c:barChart>
      <c:catAx>
        <c:axId val="56147328"/>
        <c:scaling>
          <c:orientation val="minMax"/>
        </c:scaling>
        <c:delete val="0"/>
        <c:axPos val="b"/>
        <c:numFmt formatCode="General" sourceLinked="1"/>
        <c:majorTickMark val="out"/>
        <c:minorTickMark val="none"/>
        <c:tickLblPos val="nextTo"/>
        <c:txPr>
          <a:bodyPr rot="0" vert="horz"/>
          <a:lstStyle/>
          <a:p>
            <a:pPr>
              <a:defRPr/>
            </a:pPr>
            <a:endParaRPr lang="fr-FR"/>
          </a:p>
        </c:txPr>
        <c:crossAx val="56149120"/>
        <c:crosses val="autoZero"/>
        <c:auto val="1"/>
        <c:lblAlgn val="ctr"/>
        <c:lblOffset val="100"/>
        <c:noMultiLvlLbl val="0"/>
      </c:catAx>
      <c:valAx>
        <c:axId val="56149120"/>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56147328"/>
        <c:crosses val="autoZero"/>
        <c:crossBetween val="between"/>
      </c:valAx>
      <c:spPr>
        <a:solidFill>
          <a:schemeClr val="accent2"/>
        </a:solidFill>
        <a:ln w="12700">
          <a:solidFill>
            <a:srgbClr val="000000"/>
          </a:solidFill>
        </a:ln>
      </c:spPr>
    </c:plotArea>
    <c:legend>
      <c:legendPos val="r"/>
      <c:layout>
        <c:manualLayout>
          <c:xMode val="edge"/>
          <c:yMode val="edge"/>
          <c:x val="0.7882685512367491"/>
          <c:y val="0.19072877572546423"/>
          <c:w val="0.19523404097456021"/>
          <c:h val="0.5774845340594108"/>
        </c:manualLayout>
      </c:layout>
      <c:overlay val="0"/>
      <c:spPr>
        <a:noFill/>
        <a:ln>
          <a:noFill/>
        </a:ln>
      </c:spPr>
    </c:legend>
    <c:plotVisOnly val="1"/>
    <c:dispBlanksAs val="gap"/>
    <c:showDLblsOverMax val="0"/>
  </c:chart>
  <c:spPr>
    <a:solidFill>
      <a:schemeClr val="accent2"/>
    </a:solidFill>
    <a:ln>
      <a:noFill/>
    </a:ln>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0</xdr:rowOff>
    </xdr:from>
    <xdr:to>
      <xdr:col>6</xdr:col>
      <xdr:colOff>486516</xdr:colOff>
      <xdr:row>18</xdr:row>
      <xdr:rowOff>9883</xdr:rowOff>
    </xdr:to>
    <xdr:graphicFrame macro="">
      <xdr:nvGraphicFramePr>
        <xdr:cNvPr id="1025" name="Graphique 1">
          <a:extLst>
            <a:ext uri="{FF2B5EF4-FFF2-40B4-BE49-F238E27FC236}">
              <a16:creationId xmlns:a16="http://schemas.microsoft.com/office/drawing/2014/main" id="{00000000-0008-0000-02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xdr:row>
      <xdr:rowOff>38100</xdr:rowOff>
    </xdr:from>
    <xdr:to>
      <xdr:col>4</xdr:col>
      <xdr:colOff>440012</xdr:colOff>
      <xdr:row>19</xdr:row>
      <xdr:rowOff>94218</xdr:rowOff>
    </xdr:to>
    <xdr:graphicFrame macro="">
      <xdr:nvGraphicFramePr>
        <xdr:cNvPr id="9217" name="Graphique 2">
          <a:extLst>
            <a:ext uri="{FF2B5EF4-FFF2-40B4-BE49-F238E27FC236}">
              <a16:creationId xmlns:a16="http://schemas.microsoft.com/office/drawing/2014/main" id="{00000000-0008-0000-0A00-000001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1</xdr:row>
      <xdr:rowOff>47625</xdr:rowOff>
    </xdr:from>
    <xdr:to>
      <xdr:col>5</xdr:col>
      <xdr:colOff>347750</xdr:colOff>
      <xdr:row>13</xdr:row>
      <xdr:rowOff>46425</xdr:rowOff>
    </xdr:to>
    <xdr:graphicFrame macro="">
      <xdr:nvGraphicFramePr>
        <xdr:cNvPr id="10241" name="Graphique 1">
          <a:extLst>
            <a:ext uri="{FF2B5EF4-FFF2-40B4-BE49-F238E27FC236}">
              <a16:creationId xmlns:a16="http://schemas.microsoft.com/office/drawing/2014/main" id="{00000000-0008-0000-0B00-000001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5</xdr:col>
      <xdr:colOff>217575</xdr:colOff>
      <xdr:row>13</xdr:row>
      <xdr:rowOff>132150</xdr:rowOff>
    </xdr:to>
    <xdr:graphicFrame macro="">
      <xdr:nvGraphicFramePr>
        <xdr:cNvPr id="11265" name="Graphique 1">
          <a:extLst>
            <a:ext uri="{FF2B5EF4-FFF2-40B4-BE49-F238E27FC236}">
              <a16:creationId xmlns:a16="http://schemas.microsoft.com/office/drawing/2014/main" id="{00000000-0008-0000-0C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16810</xdr:colOff>
      <xdr:row>3</xdr:row>
      <xdr:rowOff>886946</xdr:rowOff>
    </xdr:from>
    <xdr:to>
      <xdr:col>14</xdr:col>
      <xdr:colOff>556374</xdr:colOff>
      <xdr:row>40</xdr:row>
      <xdr:rowOff>124946</xdr:rowOff>
    </xdr:to>
    <xdr:graphicFrame macro="">
      <xdr:nvGraphicFramePr>
        <xdr:cNvPr id="12289" name="Graphique 4">
          <a:extLst>
            <a:ext uri="{FF2B5EF4-FFF2-40B4-BE49-F238E27FC236}">
              <a16:creationId xmlns:a16="http://schemas.microsoft.com/office/drawing/2014/main" id="{00000000-0008-0000-0D00-000001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359710</xdr:colOff>
      <xdr:row>3</xdr:row>
      <xdr:rowOff>180975</xdr:rowOff>
    </xdr:from>
    <xdr:to>
      <xdr:col>19</xdr:col>
      <xdr:colOff>114</xdr:colOff>
      <xdr:row>40</xdr:row>
      <xdr:rowOff>92561</xdr:rowOff>
    </xdr:to>
    <xdr:graphicFrame macro="">
      <xdr:nvGraphicFramePr>
        <xdr:cNvPr id="3" name="Graphique 4">
          <a:extLst>
            <a:ext uri="{FF2B5EF4-FFF2-40B4-BE49-F238E27FC236}">
              <a16:creationId xmlns:a16="http://schemas.microsoft.com/office/drawing/2014/main" id="{2C7C9C13-9054-4C4B-9E64-59BA0D477C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1010478</xdr:colOff>
      <xdr:row>43</xdr:row>
      <xdr:rowOff>108858</xdr:rowOff>
    </xdr:from>
    <xdr:to>
      <xdr:col>13</xdr:col>
      <xdr:colOff>278130</xdr:colOff>
      <xdr:row>67</xdr:row>
      <xdr:rowOff>136072</xdr:rowOff>
    </xdr:to>
    <xdr:graphicFrame macro="">
      <xdr:nvGraphicFramePr>
        <xdr:cNvPr id="13313" name="Graphique 8">
          <a:extLst>
            <a:ext uri="{FF2B5EF4-FFF2-40B4-BE49-F238E27FC236}">
              <a16:creationId xmlns:a16="http://schemas.microsoft.com/office/drawing/2014/main" id="{00000000-0008-0000-0E00-00000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774345</xdr:colOff>
      <xdr:row>2</xdr:row>
      <xdr:rowOff>160024</xdr:rowOff>
    </xdr:from>
    <xdr:to>
      <xdr:col>7</xdr:col>
      <xdr:colOff>699129</xdr:colOff>
      <xdr:row>38</xdr:row>
      <xdr:rowOff>213363</xdr:rowOff>
    </xdr:to>
    <xdr:pic>
      <xdr:nvPicPr>
        <xdr:cNvPr id="6" name="Image 5">
          <a:extLst>
            <a:ext uri="{FF2B5EF4-FFF2-40B4-BE49-F238E27FC236}">
              <a16:creationId xmlns:a16="http://schemas.microsoft.com/office/drawing/2014/main" id="{D6AE6386-D92C-4904-8ED1-E66C53E5CED1}"/>
            </a:ext>
          </a:extLst>
        </xdr:cNvPr>
        <xdr:cNvPicPr>
          <a:picLocks noChangeAspect="1"/>
        </xdr:cNvPicPr>
      </xdr:nvPicPr>
      <xdr:blipFill>
        <a:blip xmlns:r="http://schemas.openxmlformats.org/officeDocument/2006/relationships" r:embed="rId2"/>
        <a:stretch>
          <a:fillRect/>
        </a:stretch>
      </xdr:blipFill>
      <xdr:spPr>
        <a:xfrm rot="5400000">
          <a:off x="3364517" y="2431412"/>
          <a:ext cx="6835139" cy="30848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266700</xdr:colOff>
      <xdr:row>3</xdr:row>
      <xdr:rowOff>333375</xdr:rowOff>
    </xdr:from>
    <xdr:to>
      <xdr:col>10</xdr:col>
      <xdr:colOff>76200</xdr:colOff>
      <xdr:row>37</xdr:row>
      <xdr:rowOff>19050</xdr:rowOff>
    </xdr:to>
    <xdr:graphicFrame macro="">
      <xdr:nvGraphicFramePr>
        <xdr:cNvPr id="14337" name="Graphique 2">
          <a:extLst>
            <a:ext uri="{FF2B5EF4-FFF2-40B4-BE49-F238E27FC236}">
              <a16:creationId xmlns:a16="http://schemas.microsoft.com/office/drawing/2014/main" id="{00000000-0008-0000-1000-00000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47625</xdr:colOff>
      <xdr:row>2</xdr:row>
      <xdr:rowOff>42862</xdr:rowOff>
    </xdr:from>
    <xdr:to>
      <xdr:col>5</xdr:col>
      <xdr:colOff>463125</xdr:colOff>
      <xdr:row>25</xdr:row>
      <xdr:rowOff>42862</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47625</xdr:colOff>
      <xdr:row>2</xdr:row>
      <xdr:rowOff>42862</xdr:rowOff>
    </xdr:from>
    <xdr:to>
      <xdr:col>5</xdr:col>
      <xdr:colOff>463125</xdr:colOff>
      <xdr:row>25</xdr:row>
      <xdr:rowOff>42862</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0.04175</cdr:x>
      <cdr:y>1</cdr:y>
    </cdr:from>
    <cdr:to>
      <cdr:x>0.0415</cdr:x>
      <cdr:y>1</cdr:y>
    </cdr:to>
    <cdr:sp macro="" textlink="">
      <cdr:nvSpPr>
        <cdr:cNvPr id="2" name="ZoneTexte 1"/>
        <cdr:cNvSpPr txBox="1"/>
      </cdr:nvSpPr>
      <cdr:spPr>
        <a:xfrm xmlns:a="http://schemas.openxmlformats.org/drawingml/2006/main">
          <a:off x="444500" y="6053667"/>
          <a:ext cx="70556"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76941</xdr:colOff>
      <xdr:row>18</xdr:row>
      <xdr:rowOff>9882</xdr:rowOff>
    </xdr:to>
    <xdr:graphicFrame macro="">
      <xdr:nvGraphicFramePr>
        <xdr:cNvPr id="2049" name="Graphique 2">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xdr:row>
      <xdr:rowOff>0</xdr:rowOff>
    </xdr:from>
    <xdr:to>
      <xdr:col>4</xdr:col>
      <xdr:colOff>716957</xdr:colOff>
      <xdr:row>18</xdr:row>
      <xdr:rowOff>104143</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1</xdr:row>
      <xdr:rowOff>76200</xdr:rowOff>
    </xdr:from>
    <xdr:to>
      <xdr:col>5</xdr:col>
      <xdr:colOff>107357</xdr:colOff>
      <xdr:row>13</xdr:row>
      <xdr:rowOff>68374</xdr:rowOff>
    </xdr:to>
    <xdr:graphicFrame macro="">
      <xdr:nvGraphicFramePr>
        <xdr:cNvPr id="4097" name="Graphique 1">
          <a:extLst>
            <a:ext uri="{FF2B5EF4-FFF2-40B4-BE49-F238E27FC236}">
              <a16:creationId xmlns:a16="http://schemas.microsoft.com/office/drawing/2014/main" id="{00000000-0008-0000-05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1</xdr:row>
      <xdr:rowOff>38100</xdr:rowOff>
    </xdr:from>
    <xdr:to>
      <xdr:col>4</xdr:col>
      <xdr:colOff>758400</xdr:colOff>
      <xdr:row>18</xdr:row>
      <xdr:rowOff>111400</xdr:rowOff>
    </xdr:to>
    <xdr:graphicFrame macro="">
      <xdr:nvGraphicFramePr>
        <xdr:cNvPr id="5121" name="Graphique 2">
          <a:extLst>
            <a:ext uri="{FF2B5EF4-FFF2-40B4-BE49-F238E27FC236}">
              <a16:creationId xmlns:a16="http://schemas.microsoft.com/office/drawing/2014/main" id="{00000000-0008-0000-06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1</xdr:row>
      <xdr:rowOff>85725</xdr:rowOff>
    </xdr:from>
    <xdr:to>
      <xdr:col>5</xdr:col>
      <xdr:colOff>982750</xdr:colOff>
      <xdr:row>13</xdr:row>
      <xdr:rowOff>122625</xdr:rowOff>
    </xdr:to>
    <xdr:graphicFrame macro="">
      <xdr:nvGraphicFramePr>
        <xdr:cNvPr id="6145" name="Graphique 1">
          <a:extLst>
            <a:ext uri="{FF2B5EF4-FFF2-40B4-BE49-F238E27FC236}">
              <a16:creationId xmlns:a16="http://schemas.microsoft.com/office/drawing/2014/main" id="{00000000-0008-0000-07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2</xdr:row>
      <xdr:rowOff>9525</xdr:rowOff>
    </xdr:from>
    <xdr:to>
      <xdr:col>4</xdr:col>
      <xdr:colOff>423043</xdr:colOff>
      <xdr:row>19</xdr:row>
      <xdr:rowOff>113668</xdr:rowOff>
    </xdr:to>
    <xdr:graphicFrame macro="">
      <xdr:nvGraphicFramePr>
        <xdr:cNvPr id="7169" name="Graphique 2">
          <a:extLst>
            <a:ext uri="{FF2B5EF4-FFF2-40B4-BE49-F238E27FC236}">
              <a16:creationId xmlns:a16="http://schemas.microsoft.com/office/drawing/2014/main" id="{00000000-0008-0000-0800-00000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xdr:row>
      <xdr:rowOff>76200</xdr:rowOff>
    </xdr:from>
    <xdr:to>
      <xdr:col>5</xdr:col>
      <xdr:colOff>233450</xdr:colOff>
      <xdr:row>13</xdr:row>
      <xdr:rowOff>75000</xdr:rowOff>
    </xdr:to>
    <xdr:graphicFrame macro="">
      <xdr:nvGraphicFramePr>
        <xdr:cNvPr id="8193" name="Graphique 1">
          <a:extLst>
            <a:ext uri="{FF2B5EF4-FFF2-40B4-BE49-F238E27FC236}">
              <a16:creationId xmlns:a16="http://schemas.microsoft.com/office/drawing/2014/main" id="{00000000-0008-0000-09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Panoramas Marianne">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6"/>
    <pageSetUpPr fitToPage="1"/>
  </sheetPr>
  <dimension ref="A1:I35"/>
  <sheetViews>
    <sheetView tabSelected="1" zoomScale="110" zoomScaleNormal="110" workbookViewId="0">
      <selection activeCell="B32" sqref="B32"/>
    </sheetView>
  </sheetViews>
  <sheetFormatPr baseColWidth="10" defaultColWidth="11.6328125" defaultRowHeight="13.2"/>
  <cols>
    <col min="1" max="1" width="39.6328125" style="2" customWidth="1"/>
    <col min="2" max="2" width="10.08984375" style="2" customWidth="1"/>
    <col min="3" max="3" width="13.81640625" style="2" customWidth="1"/>
    <col min="4" max="4" width="13.1796875" style="2" customWidth="1"/>
    <col min="5" max="5" width="12.6328125" style="2" customWidth="1"/>
    <col min="6" max="6" width="12.08984375" style="2" customWidth="1"/>
    <col min="7" max="7" width="8.6328125" style="2" customWidth="1"/>
    <col min="8" max="8" width="9.6328125" style="2" customWidth="1"/>
    <col min="9" max="9" width="36.81640625" style="2" customWidth="1"/>
    <col min="10" max="16384" width="11.6328125" style="2"/>
  </cols>
  <sheetData>
    <row r="1" spans="1:9" ht="15.6" customHeight="1">
      <c r="A1" s="1" t="s">
        <v>107</v>
      </c>
      <c r="B1" s="1"/>
    </row>
    <row r="2" spans="1:9">
      <c r="A2" s="296"/>
      <c r="B2" s="296" t="s">
        <v>82</v>
      </c>
      <c r="C2" s="297" t="s">
        <v>8</v>
      </c>
      <c r="D2" s="298"/>
      <c r="E2" s="298"/>
      <c r="F2" s="297" t="s">
        <v>47</v>
      </c>
      <c r="G2" s="298"/>
      <c r="H2" s="298"/>
    </row>
    <row r="3" spans="1:9">
      <c r="A3" s="296"/>
      <c r="B3" s="296"/>
      <c r="C3" s="3" t="s">
        <v>2</v>
      </c>
      <c r="D3" s="4" t="s">
        <v>4</v>
      </c>
      <c r="E3" s="4" t="s">
        <v>3</v>
      </c>
      <c r="F3" s="4" t="s">
        <v>2</v>
      </c>
      <c r="G3" s="4" t="s">
        <v>4</v>
      </c>
      <c r="H3" s="4" t="s">
        <v>3</v>
      </c>
    </row>
    <row r="4" spans="1:9" ht="15.6" customHeight="1">
      <c r="A4" s="43" t="s">
        <v>38</v>
      </c>
      <c r="B4" s="154">
        <v>2.1</v>
      </c>
      <c r="C4" s="155">
        <v>7163</v>
      </c>
      <c r="D4" s="155">
        <v>5330</v>
      </c>
      <c r="E4" s="155">
        <v>1833</v>
      </c>
      <c r="F4" s="154">
        <v>60.2</v>
      </c>
      <c r="G4" s="154">
        <v>60.1</v>
      </c>
      <c r="H4" s="154">
        <v>60.8</v>
      </c>
    </row>
    <row r="5" spans="1:9">
      <c r="A5" s="148" t="s">
        <v>26</v>
      </c>
      <c r="B5" s="156">
        <v>3.8</v>
      </c>
      <c r="C5" s="157">
        <v>70</v>
      </c>
      <c r="D5" s="157">
        <v>46</v>
      </c>
      <c r="E5" s="157">
        <v>24</v>
      </c>
      <c r="F5" s="156">
        <v>59.1</v>
      </c>
      <c r="G5" s="156">
        <v>58.9</v>
      </c>
      <c r="H5" s="156">
        <v>59.4</v>
      </c>
    </row>
    <row r="6" spans="1:9" ht="15" customHeight="1">
      <c r="A6" s="151" t="s">
        <v>42</v>
      </c>
      <c r="B6" s="152">
        <v>2.1</v>
      </c>
      <c r="C6" s="153">
        <v>7233</v>
      </c>
      <c r="D6" s="153">
        <v>5376</v>
      </c>
      <c r="E6" s="153">
        <v>1857</v>
      </c>
      <c r="F6" s="152">
        <v>60.2</v>
      </c>
      <c r="G6" s="152">
        <v>60.1</v>
      </c>
      <c r="H6" s="152">
        <v>60.7</v>
      </c>
      <c r="I6" s="10"/>
    </row>
    <row r="7" spans="1:9" ht="15" customHeight="1">
      <c r="A7" s="43" t="s">
        <v>27</v>
      </c>
      <c r="B7" s="146">
        <v>6.6</v>
      </c>
      <c r="C7" s="147">
        <v>139</v>
      </c>
      <c r="D7" s="147">
        <v>56</v>
      </c>
      <c r="E7" s="147">
        <v>83</v>
      </c>
      <c r="F7" s="146">
        <v>63.5</v>
      </c>
      <c r="G7" s="146">
        <v>62.9</v>
      </c>
      <c r="H7" s="146">
        <v>63.8</v>
      </c>
      <c r="I7" s="11"/>
    </row>
    <row r="8" spans="1:9" ht="15" customHeight="1">
      <c r="A8" s="148" t="s">
        <v>83</v>
      </c>
      <c r="B8" s="149">
        <v>2.4</v>
      </c>
      <c r="C8" s="150">
        <v>1208</v>
      </c>
      <c r="D8" s="150">
        <v>612</v>
      </c>
      <c r="E8" s="150">
        <v>596</v>
      </c>
      <c r="F8" s="149">
        <v>62.9</v>
      </c>
      <c r="G8" s="149">
        <v>62.7</v>
      </c>
      <c r="H8" s="149">
        <v>63.1</v>
      </c>
    </row>
    <row r="9" spans="1:9" ht="15" customHeight="1">
      <c r="A9" s="148" t="s">
        <v>89</v>
      </c>
      <c r="B9" s="149">
        <v>1.8</v>
      </c>
      <c r="C9" s="150">
        <v>3878</v>
      </c>
      <c r="D9" s="150">
        <v>2376</v>
      </c>
      <c r="E9" s="150">
        <v>1502</v>
      </c>
      <c r="F9" s="149">
        <v>62.8</v>
      </c>
      <c r="G9" s="149">
        <v>62.6</v>
      </c>
      <c r="H9" s="149">
        <v>63.1</v>
      </c>
    </row>
    <row r="10" spans="1:9" ht="15" customHeight="1">
      <c r="A10" s="148" t="s">
        <v>88</v>
      </c>
      <c r="B10" s="149">
        <v>2.4</v>
      </c>
      <c r="C10" s="150">
        <v>625</v>
      </c>
      <c r="D10" s="150">
        <v>283</v>
      </c>
      <c r="E10" s="150">
        <v>342</v>
      </c>
      <c r="F10" s="149">
        <v>62.9</v>
      </c>
      <c r="G10" s="149">
        <v>62.6</v>
      </c>
      <c r="H10" s="149">
        <v>63.1</v>
      </c>
    </row>
    <row r="11" spans="1:9" ht="15" customHeight="1">
      <c r="A11" s="148" t="s">
        <v>84</v>
      </c>
      <c r="B11" s="149">
        <v>2.8</v>
      </c>
      <c r="C11" s="150">
        <v>1475</v>
      </c>
      <c r="D11" s="150">
        <v>733</v>
      </c>
      <c r="E11" s="150">
        <v>742</v>
      </c>
      <c r="F11" s="149">
        <v>62.7</v>
      </c>
      <c r="G11" s="149">
        <v>62.6</v>
      </c>
      <c r="H11" s="149">
        <v>62.8</v>
      </c>
    </row>
    <row r="12" spans="1:9" ht="15" customHeight="1">
      <c r="A12" s="148" t="s">
        <v>9</v>
      </c>
      <c r="B12" s="149">
        <v>26.5</v>
      </c>
      <c r="C12" s="150">
        <v>343</v>
      </c>
      <c r="D12" s="150">
        <v>188</v>
      </c>
      <c r="E12" s="150">
        <v>155</v>
      </c>
      <c r="F12" s="149">
        <v>62.8</v>
      </c>
      <c r="G12" s="149">
        <v>62.8</v>
      </c>
      <c r="H12" s="149">
        <v>63</v>
      </c>
    </row>
    <row r="13" spans="1:9" ht="15" customHeight="1">
      <c r="A13" s="151" t="s">
        <v>43</v>
      </c>
      <c r="B13" s="152">
        <v>2.5</v>
      </c>
      <c r="C13" s="153">
        <v>7668</v>
      </c>
      <c r="D13" s="153">
        <v>4248</v>
      </c>
      <c r="E13" s="153">
        <v>3420</v>
      </c>
      <c r="F13" s="152">
        <v>62.8</v>
      </c>
      <c r="G13" s="152">
        <v>62.6</v>
      </c>
      <c r="H13" s="152">
        <v>63</v>
      </c>
    </row>
    <row r="14" spans="1:9" ht="24" customHeight="1">
      <c r="A14" s="12" t="s">
        <v>48</v>
      </c>
      <c r="B14" s="8">
        <v>2.8</v>
      </c>
      <c r="C14" s="9">
        <v>992</v>
      </c>
      <c r="D14" s="9">
        <v>918</v>
      </c>
      <c r="E14" s="9">
        <v>74</v>
      </c>
      <c r="F14" s="8">
        <v>60.7</v>
      </c>
      <c r="G14" s="8">
        <v>60.6</v>
      </c>
      <c r="H14" s="8">
        <v>61.4</v>
      </c>
      <c r="I14" s="13"/>
    </row>
    <row r="15" spans="1:9" ht="27" customHeight="1">
      <c r="A15" s="12" t="s">
        <v>49</v>
      </c>
      <c r="B15" s="8">
        <v>2.7</v>
      </c>
      <c r="C15" s="9">
        <v>2260</v>
      </c>
      <c r="D15" s="9">
        <v>1514</v>
      </c>
      <c r="E15" s="9">
        <v>746</v>
      </c>
      <c r="F15" s="8">
        <v>63</v>
      </c>
      <c r="G15" s="8">
        <v>62.8</v>
      </c>
      <c r="H15" s="8">
        <v>63.5</v>
      </c>
      <c r="I15" s="13"/>
    </row>
    <row r="16" spans="1:9" ht="21.75" customHeight="1">
      <c r="A16" s="7" t="s">
        <v>79</v>
      </c>
      <c r="B16" s="8">
        <v>2.2000000000000002</v>
      </c>
      <c r="C16" s="9">
        <v>18153</v>
      </c>
      <c r="D16" s="9">
        <v>12056</v>
      </c>
      <c r="E16" s="9">
        <v>6097</v>
      </c>
      <c r="F16" s="8">
        <v>61.7</v>
      </c>
      <c r="G16" s="8">
        <v>61.3</v>
      </c>
      <c r="H16" s="8">
        <v>62.4</v>
      </c>
    </row>
    <row r="17" spans="1:9">
      <c r="A17" s="43" t="s">
        <v>41</v>
      </c>
      <c r="B17" s="146">
        <v>3.9</v>
      </c>
      <c r="C17" s="147">
        <v>672</v>
      </c>
      <c r="D17" s="147">
        <v>320</v>
      </c>
      <c r="E17" s="147">
        <v>352</v>
      </c>
      <c r="F17" s="146">
        <v>62.9</v>
      </c>
      <c r="G17" s="146">
        <v>62.9</v>
      </c>
      <c r="H17" s="146">
        <v>63</v>
      </c>
    </row>
    <row r="18" spans="1:9">
      <c r="A18" s="148" t="s">
        <v>81</v>
      </c>
      <c r="B18" s="149">
        <v>2.6</v>
      </c>
      <c r="C18" s="158">
        <v>505</v>
      </c>
      <c r="D18" s="150">
        <v>375</v>
      </c>
      <c r="E18" s="150">
        <v>130</v>
      </c>
      <c r="F18" s="149">
        <v>62.7</v>
      </c>
      <c r="G18" s="149">
        <v>62.6</v>
      </c>
      <c r="H18" s="149">
        <v>63.2</v>
      </c>
    </row>
    <row r="19" spans="1:9">
      <c r="A19" s="159" t="s">
        <v>90</v>
      </c>
      <c r="B19" s="149">
        <v>3.6</v>
      </c>
      <c r="C19" s="158">
        <v>2203</v>
      </c>
      <c r="D19" s="150">
        <v>1892</v>
      </c>
      <c r="E19" s="150">
        <v>311</v>
      </c>
      <c r="F19" s="149">
        <v>62.7</v>
      </c>
      <c r="G19" s="149">
        <v>62.7</v>
      </c>
      <c r="H19" s="149">
        <v>62.6</v>
      </c>
    </row>
    <row r="20" spans="1:9" ht="26.4">
      <c r="A20" s="160" t="s">
        <v>91</v>
      </c>
      <c r="B20" s="149">
        <v>2.8</v>
      </c>
      <c r="C20" s="150">
        <v>284</v>
      </c>
      <c r="D20" s="150">
        <v>174</v>
      </c>
      <c r="E20" s="150">
        <v>110</v>
      </c>
      <c r="F20" s="149">
        <v>62.2</v>
      </c>
      <c r="G20" s="149">
        <v>62.1</v>
      </c>
      <c r="H20" s="149">
        <v>62.2</v>
      </c>
    </row>
    <row r="21" spans="1:9">
      <c r="A21" s="161" t="s">
        <v>46</v>
      </c>
      <c r="B21" s="152">
        <v>3.4</v>
      </c>
      <c r="C21" s="153">
        <v>3664</v>
      </c>
      <c r="D21" s="153">
        <v>2761</v>
      </c>
      <c r="E21" s="153">
        <v>903</v>
      </c>
      <c r="F21" s="152">
        <v>62.7</v>
      </c>
      <c r="G21" s="152">
        <v>62.7</v>
      </c>
      <c r="H21" s="152">
        <v>62.8</v>
      </c>
    </row>
    <row r="22" spans="1:9" ht="26.4">
      <c r="A22" s="14" t="s">
        <v>93</v>
      </c>
      <c r="B22" s="8">
        <v>2.2999999999999998</v>
      </c>
      <c r="C22" s="9">
        <v>18565</v>
      </c>
      <c r="D22" s="9">
        <v>12385</v>
      </c>
      <c r="E22" s="9">
        <v>6180</v>
      </c>
      <c r="F22" s="8">
        <v>61.8</v>
      </c>
      <c r="G22" s="8">
        <v>61.5</v>
      </c>
      <c r="H22" s="8">
        <v>62.3</v>
      </c>
    </row>
    <row r="23" spans="1:9">
      <c r="A23" s="14" t="s">
        <v>87</v>
      </c>
      <c r="B23" s="8">
        <v>2.7</v>
      </c>
      <c r="C23" s="9">
        <v>3252</v>
      </c>
      <c r="D23" s="9">
        <v>2432</v>
      </c>
      <c r="E23" s="9">
        <v>820</v>
      </c>
      <c r="F23" s="8">
        <v>62.3</v>
      </c>
      <c r="G23" s="8">
        <v>61.9</v>
      </c>
      <c r="H23" s="8">
        <v>63.3</v>
      </c>
    </row>
    <row r="24" spans="1:9">
      <c r="A24" s="14" t="s">
        <v>2</v>
      </c>
      <c r="B24" s="8">
        <v>2.4</v>
      </c>
      <c r="C24" s="9">
        <v>21817</v>
      </c>
      <c r="D24" s="9">
        <v>14817</v>
      </c>
      <c r="E24" s="9">
        <v>7000</v>
      </c>
      <c r="F24" s="8">
        <v>61.9</v>
      </c>
      <c r="G24" s="8">
        <v>61.6</v>
      </c>
      <c r="H24" s="8">
        <v>62.4</v>
      </c>
      <c r="I24" s="13" t="s">
        <v>40</v>
      </c>
    </row>
    <row r="25" spans="1:9" ht="25.2" customHeight="1">
      <c r="A25" s="300" t="s">
        <v>131</v>
      </c>
      <c r="B25" s="301"/>
      <c r="C25" s="301"/>
      <c r="D25" s="301"/>
      <c r="E25" s="301"/>
      <c r="F25" s="301"/>
      <c r="G25" s="301"/>
      <c r="H25" s="301"/>
    </row>
    <row r="26" spans="1:9" ht="40.5" customHeight="1">
      <c r="A26" s="299" t="s">
        <v>104</v>
      </c>
      <c r="B26" s="299"/>
      <c r="C26" s="299"/>
      <c r="D26" s="299"/>
      <c r="E26" s="299"/>
      <c r="F26" s="299"/>
      <c r="G26" s="299"/>
      <c r="H26" s="299"/>
    </row>
    <row r="27" spans="1:9">
      <c r="A27" s="112" t="s">
        <v>132</v>
      </c>
      <c r="B27" s="112"/>
      <c r="C27" s="112"/>
      <c r="D27" s="112"/>
      <c r="E27" s="112"/>
      <c r="F27" s="112"/>
      <c r="G27" s="112"/>
      <c r="H27" s="112"/>
    </row>
    <row r="28" spans="1:9">
      <c r="A28" s="112" t="s">
        <v>133</v>
      </c>
      <c r="B28" s="112"/>
      <c r="C28" s="112"/>
      <c r="D28" s="112"/>
      <c r="E28" s="112"/>
      <c r="F28" s="112"/>
      <c r="G28" s="112"/>
      <c r="H28" s="112"/>
    </row>
    <row r="32" spans="1:9">
      <c r="C32" s="10"/>
    </row>
    <row r="33" spans="3:3">
      <c r="C33" s="10"/>
    </row>
    <row r="34" spans="3:3" ht="15" customHeight="1"/>
    <row r="35" spans="3:3" ht="15" customHeight="1"/>
  </sheetData>
  <mergeCells count="6">
    <mergeCell ref="A2:A3"/>
    <mergeCell ref="C2:E2"/>
    <mergeCell ref="F2:H2"/>
    <mergeCell ref="B2:B3"/>
    <mergeCell ref="A26:H26"/>
    <mergeCell ref="A25:H25"/>
  </mergeCells>
  <pageMargins left="0.7" right="0.7" top="0.75" bottom="0.75" header="0.3" footer="0.3"/>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2"/>
    <pageSetUpPr fitToPage="1"/>
  </sheetPr>
  <dimension ref="A1:J51"/>
  <sheetViews>
    <sheetView zoomScale="115" zoomScaleNormal="115" workbookViewId="0">
      <selection sqref="A1:I1"/>
    </sheetView>
  </sheetViews>
  <sheetFormatPr baseColWidth="10" defaultColWidth="11.453125" defaultRowHeight="13.2"/>
  <cols>
    <col min="1" max="2" width="11.453125" style="2"/>
    <col min="3" max="3" width="21.6328125" style="2" customWidth="1"/>
    <col min="4" max="16384" width="11.453125" style="2"/>
  </cols>
  <sheetData>
    <row r="1" spans="1:9" ht="54" customHeight="1">
      <c r="A1" s="317" t="s">
        <v>117</v>
      </c>
      <c r="B1" s="317"/>
      <c r="C1" s="317"/>
      <c r="D1" s="317"/>
      <c r="E1" s="317"/>
      <c r="F1" s="317"/>
      <c r="G1" s="317"/>
      <c r="H1" s="317"/>
      <c r="I1" s="317"/>
    </row>
    <row r="27" spans="1:10">
      <c r="J27" s="19" t="s">
        <v>40</v>
      </c>
    </row>
    <row r="28" spans="1:10" ht="27.75" customHeight="1">
      <c r="A28" s="318" t="s">
        <v>144</v>
      </c>
      <c r="B28" s="318"/>
      <c r="C28" s="318"/>
      <c r="D28" s="318"/>
      <c r="E28" s="318"/>
      <c r="F28" s="318"/>
      <c r="G28" s="318"/>
      <c r="H28" s="318"/>
      <c r="I28" s="318"/>
    </row>
    <row r="29" spans="1:10">
      <c r="A29" s="112" t="s">
        <v>145</v>
      </c>
      <c r="B29" s="112"/>
      <c r="C29" s="112"/>
      <c r="D29" s="112"/>
      <c r="E29" s="112"/>
      <c r="F29" s="112"/>
      <c r="G29" s="112"/>
      <c r="H29" s="112"/>
      <c r="I29" s="112"/>
    </row>
    <row r="30" spans="1:10">
      <c r="A30" s="112" t="s">
        <v>135</v>
      </c>
      <c r="B30" s="112"/>
      <c r="C30" s="112"/>
      <c r="D30" s="112"/>
      <c r="E30" s="112"/>
      <c r="F30" s="112"/>
      <c r="G30" s="112"/>
      <c r="H30" s="112"/>
      <c r="I30" s="112"/>
    </row>
    <row r="33" spans="1:3" ht="15" customHeight="1"/>
    <row r="34" spans="1:3" ht="82.95" customHeight="1">
      <c r="B34" s="29" t="s">
        <v>28</v>
      </c>
      <c r="C34" s="30" t="s">
        <v>94</v>
      </c>
    </row>
    <row r="35" spans="1:3">
      <c r="A35" s="31">
        <v>2004</v>
      </c>
      <c r="B35" s="32">
        <v>1632</v>
      </c>
      <c r="C35" s="32">
        <v>1896</v>
      </c>
    </row>
    <row r="36" spans="1:3">
      <c r="A36" s="31">
        <v>2005</v>
      </c>
      <c r="B36" s="32">
        <v>1776</v>
      </c>
      <c r="C36" s="32">
        <v>1903</v>
      </c>
    </row>
    <row r="37" spans="1:3">
      <c r="A37" s="31">
        <v>2006</v>
      </c>
      <c r="B37" s="32">
        <v>2574</v>
      </c>
      <c r="C37" s="32">
        <v>2791</v>
      </c>
    </row>
    <row r="38" spans="1:3">
      <c r="A38" s="31">
        <v>2007</v>
      </c>
      <c r="B38" s="32">
        <v>3023</v>
      </c>
      <c r="C38" s="32">
        <v>3387</v>
      </c>
    </row>
    <row r="39" spans="1:3">
      <c r="A39" s="31">
        <v>2008</v>
      </c>
      <c r="B39" s="32">
        <v>3020</v>
      </c>
      <c r="C39" s="32">
        <v>3472</v>
      </c>
    </row>
    <row r="40" spans="1:3">
      <c r="A40" s="31">
        <v>2009</v>
      </c>
      <c r="B40" s="32">
        <v>2857</v>
      </c>
      <c r="C40" s="32">
        <v>3538</v>
      </c>
    </row>
    <row r="41" spans="1:3">
      <c r="A41" s="31">
        <v>2010</v>
      </c>
      <c r="B41" s="32">
        <v>3102</v>
      </c>
      <c r="C41" s="32">
        <v>3435</v>
      </c>
    </row>
    <row r="42" spans="1:3">
      <c r="A42" s="31">
        <v>2011</v>
      </c>
      <c r="B42" s="32">
        <v>2774</v>
      </c>
      <c r="C42" s="32">
        <v>2509</v>
      </c>
    </row>
    <row r="43" spans="1:3">
      <c r="A43" s="31">
        <v>2012</v>
      </c>
      <c r="B43" s="32">
        <v>2121</v>
      </c>
      <c r="C43" s="32">
        <v>1524</v>
      </c>
    </row>
    <row r="44" spans="1:3">
      <c r="A44" s="31">
        <v>2013</v>
      </c>
      <c r="B44" s="32">
        <v>2527</v>
      </c>
      <c r="C44" s="32">
        <v>3058</v>
      </c>
    </row>
    <row r="45" spans="1:3">
      <c r="A45" s="31">
        <v>2014</v>
      </c>
      <c r="B45" s="32">
        <v>2244</v>
      </c>
      <c r="C45" s="32">
        <v>1826</v>
      </c>
    </row>
    <row r="46" spans="1:3">
      <c r="A46" s="31">
        <v>2015</v>
      </c>
      <c r="B46" s="32">
        <v>2209</v>
      </c>
      <c r="C46" s="32">
        <v>1742</v>
      </c>
    </row>
    <row r="47" spans="1:3">
      <c r="A47" s="31">
        <v>2016</v>
      </c>
      <c r="B47" s="32">
        <v>2295</v>
      </c>
      <c r="C47" s="32">
        <v>2424</v>
      </c>
    </row>
    <row r="48" spans="1:3">
      <c r="A48" s="41">
        <v>2017</v>
      </c>
      <c r="B48" s="42">
        <v>2067</v>
      </c>
      <c r="C48" s="42">
        <v>2058</v>
      </c>
    </row>
    <row r="49" spans="1:4">
      <c r="A49" s="23">
        <v>2018</v>
      </c>
      <c r="B49" s="28">
        <v>2225</v>
      </c>
      <c r="C49" s="28">
        <v>2608</v>
      </c>
      <c r="D49" s="19" t="s">
        <v>40</v>
      </c>
    </row>
    <row r="50" spans="1:4">
      <c r="A50" s="23">
        <v>2019</v>
      </c>
      <c r="B50" s="28">
        <v>2033</v>
      </c>
      <c r="C50" s="28">
        <v>2528</v>
      </c>
      <c r="D50" s="19"/>
    </row>
    <row r="51" spans="1:4">
      <c r="A51" s="23">
        <v>2020</v>
      </c>
      <c r="B51" s="28">
        <v>2260</v>
      </c>
      <c r="C51" s="28">
        <v>2561</v>
      </c>
    </row>
  </sheetData>
  <mergeCells count="2">
    <mergeCell ref="A1:I1"/>
    <mergeCell ref="A28:I28"/>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2"/>
    <pageSetUpPr fitToPage="1"/>
  </sheetPr>
  <dimension ref="A1:I61"/>
  <sheetViews>
    <sheetView topLeftCell="A2" zoomScale="160" zoomScaleNormal="160" workbookViewId="0">
      <selection activeCell="F11" sqref="F11"/>
    </sheetView>
  </sheetViews>
  <sheetFormatPr baseColWidth="10" defaultColWidth="11.6328125" defaultRowHeight="13.2"/>
  <cols>
    <col min="1" max="1" width="29.36328125" style="2" customWidth="1"/>
    <col min="2" max="16384" width="11.6328125" style="2"/>
  </cols>
  <sheetData>
    <row r="1" spans="1:9" ht="33" customHeight="1">
      <c r="A1" s="313" t="s">
        <v>118</v>
      </c>
      <c r="B1" s="313"/>
      <c r="C1" s="313"/>
      <c r="D1" s="313"/>
      <c r="E1" s="313"/>
      <c r="F1" s="313"/>
      <c r="G1" s="313"/>
      <c r="H1" s="313"/>
      <c r="I1" s="313"/>
    </row>
    <row r="34" spans="1:9">
      <c r="A34" s="112" t="s">
        <v>146</v>
      </c>
      <c r="B34" s="115"/>
      <c r="C34" s="115"/>
      <c r="D34" s="115"/>
      <c r="E34" s="115"/>
      <c r="F34" s="115"/>
      <c r="G34" s="115"/>
      <c r="H34" s="115"/>
      <c r="I34" s="19" t="s">
        <v>40</v>
      </c>
    </row>
    <row r="35" spans="1:9" ht="27" customHeight="1">
      <c r="A35" s="319" t="s">
        <v>147</v>
      </c>
      <c r="B35" s="319"/>
      <c r="C35" s="319"/>
      <c r="D35" s="319"/>
      <c r="E35" s="319"/>
      <c r="F35" s="319"/>
      <c r="G35" s="319"/>
      <c r="H35" s="319"/>
    </row>
    <row r="36" spans="1:9">
      <c r="A36" s="320" t="s">
        <v>145</v>
      </c>
      <c r="B36" s="320"/>
      <c r="C36" s="320"/>
      <c r="D36" s="320"/>
      <c r="E36" s="320"/>
      <c r="F36" s="320"/>
      <c r="G36" s="320"/>
      <c r="H36" s="320"/>
    </row>
    <row r="37" spans="1:9">
      <c r="A37" s="304" t="s">
        <v>135</v>
      </c>
      <c r="B37" s="304"/>
      <c r="C37" s="304"/>
      <c r="D37" s="304"/>
      <c r="E37" s="304"/>
      <c r="F37" s="304"/>
      <c r="G37" s="304"/>
      <c r="H37" s="304"/>
    </row>
    <row r="40" spans="1:9" ht="26.4">
      <c r="B40" s="38" t="s">
        <v>18</v>
      </c>
      <c r="C40" s="38" t="s">
        <v>10</v>
      </c>
      <c r="D40" s="38" t="s">
        <v>17</v>
      </c>
      <c r="E40" s="38" t="s">
        <v>19</v>
      </c>
      <c r="F40" s="38" t="s">
        <v>5</v>
      </c>
      <c r="G40" s="38" t="s">
        <v>7</v>
      </c>
    </row>
    <row r="41" spans="1:9">
      <c r="A41" s="16">
        <v>1940</v>
      </c>
      <c r="B41" s="17">
        <v>10.820451843043994</v>
      </c>
      <c r="C41" s="17">
        <v>56.837098692033294</v>
      </c>
      <c r="D41" s="17">
        <v>11.296076099881095</v>
      </c>
      <c r="E41" s="17">
        <v>5.5885850178359098</v>
      </c>
      <c r="F41" s="17">
        <v>15.457788347205708</v>
      </c>
      <c r="G41" s="17">
        <v>0</v>
      </c>
    </row>
    <row r="42" spans="1:9">
      <c r="A42" s="16">
        <v>1941</v>
      </c>
      <c r="B42" s="17">
        <v>11.591355599214145</v>
      </c>
      <c r="C42" s="17">
        <v>56.581532416502945</v>
      </c>
      <c r="D42" s="17">
        <v>9.5284872298624759</v>
      </c>
      <c r="E42" s="17">
        <v>5.4027504911591357</v>
      </c>
      <c r="F42" s="17">
        <v>16.895874263261295</v>
      </c>
      <c r="G42" s="17">
        <v>0</v>
      </c>
    </row>
    <row r="43" spans="1:9">
      <c r="A43" s="16">
        <v>1942</v>
      </c>
      <c r="B43" s="17">
        <v>8.9792785878741377</v>
      </c>
      <c r="C43" s="17">
        <v>61.857252494244051</v>
      </c>
      <c r="D43" s="17">
        <v>7.4443591711435149</v>
      </c>
      <c r="E43" s="17">
        <v>4.6047582501918649</v>
      </c>
      <c r="F43" s="17">
        <v>17.114351496546433</v>
      </c>
      <c r="G43" s="17">
        <v>0</v>
      </c>
    </row>
    <row r="44" spans="1:9">
      <c r="A44" s="16">
        <v>1943</v>
      </c>
      <c r="B44" s="17">
        <v>7.451471509079524</v>
      </c>
      <c r="C44" s="17">
        <v>62.867877269881021</v>
      </c>
      <c r="D44" s="17">
        <v>6.8879148403256112</v>
      </c>
      <c r="E44" s="17">
        <v>5.3850970569818415</v>
      </c>
      <c r="F44" s="17">
        <v>17.407639323731996</v>
      </c>
      <c r="G44" s="17">
        <v>0</v>
      </c>
    </row>
    <row r="45" spans="1:9">
      <c r="A45" s="16">
        <v>1944</v>
      </c>
      <c r="B45" s="17">
        <v>7.2796934865900385</v>
      </c>
      <c r="C45" s="17">
        <v>59.441707717569791</v>
      </c>
      <c r="D45" s="17">
        <v>10.23535851122058</v>
      </c>
      <c r="E45" s="17">
        <v>6.8418171866447732</v>
      </c>
      <c r="F45" s="17">
        <v>16.201423097974821</v>
      </c>
      <c r="G45" s="17">
        <v>0</v>
      </c>
    </row>
    <row r="46" spans="1:9">
      <c r="A46" s="16">
        <v>1945</v>
      </c>
      <c r="B46" s="17">
        <v>7.5200000000000005</v>
      </c>
      <c r="C46" s="17">
        <v>55.04</v>
      </c>
      <c r="D46" s="17">
        <v>14.666666666666666</v>
      </c>
      <c r="E46" s="17">
        <v>6.1333333333333329</v>
      </c>
      <c r="F46" s="17">
        <v>16.64</v>
      </c>
      <c r="G46" s="17">
        <v>0</v>
      </c>
    </row>
    <row r="47" spans="1:9">
      <c r="A47" s="16">
        <v>1946</v>
      </c>
      <c r="B47" s="17">
        <v>4.63</v>
      </c>
      <c r="C47" s="17">
        <v>60.62</v>
      </c>
      <c r="D47" s="17">
        <v>11.36</v>
      </c>
      <c r="E47" s="17">
        <v>7.85</v>
      </c>
      <c r="F47" s="17">
        <v>15.53</v>
      </c>
      <c r="G47" s="17">
        <v>0</v>
      </c>
    </row>
    <row r="48" spans="1:9">
      <c r="A48" s="16">
        <v>1947</v>
      </c>
      <c r="B48" s="17">
        <v>5.08</v>
      </c>
      <c r="C48" s="17">
        <v>58.31</v>
      </c>
      <c r="D48" s="17">
        <v>11.14</v>
      </c>
      <c r="E48" s="17">
        <v>8.34</v>
      </c>
      <c r="F48" s="17">
        <v>17.13</v>
      </c>
      <c r="G48" s="17">
        <v>0</v>
      </c>
    </row>
    <row r="49" spans="1:7">
      <c r="A49" s="16">
        <v>1948</v>
      </c>
      <c r="B49" s="17">
        <v>5.71</v>
      </c>
      <c r="C49" s="17">
        <v>56.47</v>
      </c>
      <c r="D49" s="17">
        <v>10.98</v>
      </c>
      <c r="E49" s="17">
        <v>9.34</v>
      </c>
      <c r="F49" s="17">
        <v>17.5</v>
      </c>
      <c r="G49" s="17">
        <v>0</v>
      </c>
    </row>
    <row r="50" spans="1:7">
      <c r="A50" s="16">
        <v>1949</v>
      </c>
      <c r="B50" s="17">
        <v>7.48</v>
      </c>
      <c r="C50" s="17">
        <v>47.83</v>
      </c>
      <c r="D50" s="17">
        <v>14.16</v>
      </c>
      <c r="E50" s="17">
        <v>9.0399999999999991</v>
      </c>
      <c r="F50" s="17">
        <v>21.49</v>
      </c>
      <c r="G50" s="17">
        <v>0</v>
      </c>
    </row>
    <row r="51" spans="1:7">
      <c r="A51" s="16">
        <v>1950</v>
      </c>
      <c r="B51" s="17">
        <v>7.45</v>
      </c>
      <c r="C51" s="17">
        <v>46.67</v>
      </c>
      <c r="D51" s="17">
        <v>12.09</v>
      </c>
      <c r="E51" s="17">
        <v>10.87</v>
      </c>
      <c r="F51" s="17">
        <v>22.93</v>
      </c>
      <c r="G51" s="17">
        <v>0</v>
      </c>
    </row>
    <row r="52" spans="1:7">
      <c r="A52" s="16">
        <v>1951</v>
      </c>
      <c r="B52" s="17">
        <v>6.72</v>
      </c>
      <c r="C52" s="17">
        <v>41.94</v>
      </c>
      <c r="D52" s="17">
        <v>14.76</v>
      </c>
      <c r="E52" s="17">
        <v>11.18</v>
      </c>
      <c r="F52" s="17">
        <v>25.4</v>
      </c>
      <c r="G52" s="17">
        <v>0</v>
      </c>
    </row>
    <row r="53" spans="1:7">
      <c r="A53" s="16">
        <v>1952</v>
      </c>
      <c r="B53" s="17">
        <v>6.02</v>
      </c>
      <c r="C53" s="17">
        <v>30.61</v>
      </c>
      <c r="D53" s="17">
        <v>21.66</v>
      </c>
      <c r="E53" s="17">
        <v>11.76</v>
      </c>
      <c r="F53" s="17">
        <v>29.92</v>
      </c>
      <c r="G53" s="17">
        <v>0.03</v>
      </c>
    </row>
    <row r="54" spans="1:7">
      <c r="A54" s="16">
        <v>1953</v>
      </c>
      <c r="B54" s="17">
        <v>6.63</v>
      </c>
      <c r="C54" s="17">
        <v>11.17</v>
      </c>
      <c r="D54" s="17">
        <v>35.979999999999997</v>
      </c>
      <c r="E54" s="17">
        <v>12.62</v>
      </c>
      <c r="F54" s="17">
        <v>32.9</v>
      </c>
      <c r="G54" s="17">
        <v>0.71</v>
      </c>
    </row>
    <row r="55" spans="1:7">
      <c r="A55" s="16">
        <v>1954</v>
      </c>
      <c r="B55" s="17">
        <v>7.32</v>
      </c>
      <c r="C55" s="17">
        <v>9.34</v>
      </c>
      <c r="D55" s="17">
        <v>26.47</v>
      </c>
      <c r="E55" s="17">
        <v>20.28</v>
      </c>
      <c r="F55" s="17">
        <v>30.25</v>
      </c>
      <c r="G55" s="17">
        <v>6.35</v>
      </c>
    </row>
    <row r="56" spans="1:7">
      <c r="A56" s="16">
        <v>1955</v>
      </c>
      <c r="B56" s="17">
        <v>4.67</v>
      </c>
      <c r="C56" s="17">
        <v>9.5399999999999991</v>
      </c>
      <c r="D56" s="17">
        <v>4.83</v>
      </c>
      <c r="E56" s="17">
        <v>41.14</v>
      </c>
      <c r="F56" s="17">
        <v>26.46</v>
      </c>
      <c r="G56" s="17">
        <v>13.37</v>
      </c>
    </row>
    <row r="57" spans="1:7">
      <c r="A57" s="39">
        <v>1956</v>
      </c>
      <c r="B57" s="17">
        <v>3.78</v>
      </c>
      <c r="C57" s="17">
        <v>7.94</v>
      </c>
      <c r="D57" s="17">
        <v>4.37</v>
      </c>
      <c r="E57" s="17">
        <v>38.85</v>
      </c>
      <c r="F57" s="17">
        <v>21.74</v>
      </c>
      <c r="G57" s="17">
        <v>23.31</v>
      </c>
    </row>
    <row r="58" spans="1:7">
      <c r="A58" s="43">
        <v>1957</v>
      </c>
      <c r="B58" s="40">
        <v>3.01</v>
      </c>
      <c r="C58" s="40">
        <v>7.8</v>
      </c>
      <c r="D58" s="40">
        <v>4.83</v>
      </c>
      <c r="E58" s="40">
        <v>30.9</v>
      </c>
      <c r="F58" s="40">
        <v>14.2</v>
      </c>
      <c r="G58" s="40">
        <v>39.25</v>
      </c>
    </row>
    <row r="59" spans="1:7">
      <c r="A59" s="5">
        <v>1958</v>
      </c>
      <c r="B59" s="6">
        <v>3.37</v>
      </c>
      <c r="C59" s="6">
        <v>4.5599999999999996</v>
      </c>
      <c r="D59" s="6">
        <v>3.8</v>
      </c>
      <c r="E59" s="6">
        <v>25.6</v>
      </c>
      <c r="F59" s="6">
        <v>0</v>
      </c>
      <c r="G59" s="6">
        <v>62.67</v>
      </c>
    </row>
    <row r="60" spans="1:7">
      <c r="A60" s="5">
        <v>1959</v>
      </c>
      <c r="B60" s="6">
        <v>3.36</v>
      </c>
      <c r="C60" s="6">
        <v>4.12</v>
      </c>
      <c r="D60" s="6">
        <v>2.8</v>
      </c>
      <c r="E60" s="6">
        <v>0</v>
      </c>
      <c r="F60" s="6">
        <v>0</v>
      </c>
      <c r="G60" s="6">
        <v>89.72</v>
      </c>
    </row>
    <row r="61" spans="1:7">
      <c r="A61" s="5">
        <v>1960</v>
      </c>
      <c r="B61" s="6">
        <v>3.76</v>
      </c>
      <c r="C61" s="6">
        <v>2.35</v>
      </c>
      <c r="D61" s="6">
        <v>0</v>
      </c>
      <c r="E61" s="6">
        <v>0</v>
      </c>
      <c r="F61" s="6">
        <v>0</v>
      </c>
      <c r="G61" s="6">
        <v>93.89</v>
      </c>
    </row>
  </sheetData>
  <mergeCells count="4">
    <mergeCell ref="A1:I1"/>
    <mergeCell ref="A35:H35"/>
    <mergeCell ref="A36:H36"/>
    <mergeCell ref="A37:H37"/>
  </mergeCells>
  <pageMargins left="0.7" right="0.7" top="0.75" bottom="0.75" header="0.3" footer="0.3"/>
  <pageSetup paperSize="9" scale="9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2"/>
    <pageSetUpPr fitToPage="1"/>
  </sheetPr>
  <dimension ref="A1:I46"/>
  <sheetViews>
    <sheetView zoomScale="75" zoomScaleNormal="75" workbookViewId="0">
      <selection activeCell="A25" sqref="A25:A26"/>
    </sheetView>
  </sheetViews>
  <sheetFormatPr baseColWidth="10" defaultColWidth="11.6328125" defaultRowHeight="13.2"/>
  <cols>
    <col min="1" max="2" width="11.6328125" style="2"/>
    <col min="3" max="3" width="18.6328125" style="2" customWidth="1"/>
    <col min="4" max="16384" width="11.6328125" style="2"/>
  </cols>
  <sheetData>
    <row r="1" spans="1:9" ht="53.25" customHeight="1">
      <c r="A1" s="321" t="s">
        <v>119</v>
      </c>
      <c r="B1" s="321"/>
      <c r="C1" s="321"/>
      <c r="D1" s="321"/>
      <c r="E1" s="321"/>
      <c r="F1" s="321"/>
      <c r="G1" s="321"/>
      <c r="H1" s="321"/>
      <c r="I1" s="321"/>
    </row>
    <row r="25" spans="1:4">
      <c r="A25" s="112" t="s">
        <v>92</v>
      </c>
    </row>
    <row r="26" spans="1:4">
      <c r="A26" s="112" t="s">
        <v>100</v>
      </c>
    </row>
    <row r="28" spans="1:4" ht="60" customHeight="1">
      <c r="B28" s="44" t="s">
        <v>28</v>
      </c>
      <c r="C28" s="45" t="s">
        <v>39</v>
      </c>
      <c r="D28" s="46"/>
    </row>
    <row r="29" spans="1:4">
      <c r="A29" s="35">
        <v>2004</v>
      </c>
      <c r="B29" s="28">
        <v>1342</v>
      </c>
      <c r="C29" s="47">
        <v>1371</v>
      </c>
    </row>
    <row r="30" spans="1:4">
      <c r="A30" s="35">
        <v>2005</v>
      </c>
      <c r="B30" s="28">
        <v>1237</v>
      </c>
      <c r="C30" s="47">
        <v>1251</v>
      </c>
    </row>
    <row r="31" spans="1:4">
      <c r="A31" s="35">
        <v>2006</v>
      </c>
      <c r="B31" s="28">
        <v>1309</v>
      </c>
      <c r="C31" s="47">
        <v>1632</v>
      </c>
    </row>
    <row r="32" spans="1:4">
      <c r="A32" s="35">
        <v>2007</v>
      </c>
      <c r="B32" s="28">
        <v>1595</v>
      </c>
      <c r="C32" s="47">
        <v>1985</v>
      </c>
    </row>
    <row r="33" spans="1:6">
      <c r="A33" s="35">
        <v>2008</v>
      </c>
      <c r="B33" s="28">
        <v>1634</v>
      </c>
      <c r="C33" s="47">
        <v>1907</v>
      </c>
    </row>
    <row r="34" spans="1:6">
      <c r="A34" s="35">
        <v>2009</v>
      </c>
      <c r="B34" s="28">
        <v>1517</v>
      </c>
      <c r="C34" s="47">
        <v>1892</v>
      </c>
    </row>
    <row r="35" spans="1:6">
      <c r="A35" s="35">
        <v>2010</v>
      </c>
      <c r="B35" s="28">
        <v>1479</v>
      </c>
      <c r="C35" s="47">
        <v>1710</v>
      </c>
    </row>
    <row r="36" spans="1:6">
      <c r="A36" s="35">
        <v>2011</v>
      </c>
      <c r="B36" s="28">
        <v>1398</v>
      </c>
      <c r="C36" s="47">
        <v>1240</v>
      </c>
    </row>
    <row r="37" spans="1:6">
      <c r="A37" s="35">
        <v>2012</v>
      </c>
      <c r="B37" s="28">
        <v>1222</v>
      </c>
      <c r="C37" s="47">
        <v>734</v>
      </c>
    </row>
    <row r="38" spans="1:6">
      <c r="A38" s="35">
        <v>2013</v>
      </c>
      <c r="B38" s="28">
        <v>1271</v>
      </c>
      <c r="C38" s="47">
        <v>1415</v>
      </c>
    </row>
    <row r="39" spans="1:6">
      <c r="A39" s="35">
        <v>2014</v>
      </c>
      <c r="B39" s="28">
        <v>1188</v>
      </c>
      <c r="C39" s="47">
        <v>818</v>
      </c>
    </row>
    <row r="40" spans="1:6">
      <c r="A40" s="35">
        <v>2015</v>
      </c>
      <c r="B40" s="28">
        <v>1031</v>
      </c>
      <c r="C40" s="47">
        <v>694</v>
      </c>
    </row>
    <row r="41" spans="1:6">
      <c r="A41" s="35">
        <v>2016</v>
      </c>
      <c r="B41" s="28">
        <v>821</v>
      </c>
      <c r="C41" s="47">
        <v>1122</v>
      </c>
    </row>
    <row r="42" spans="1:6">
      <c r="A42" s="48">
        <v>2017</v>
      </c>
      <c r="B42" s="49">
        <v>488</v>
      </c>
      <c r="C42" s="50">
        <v>846</v>
      </c>
    </row>
    <row r="43" spans="1:6">
      <c r="A43" s="48">
        <v>2018</v>
      </c>
      <c r="B43" s="49">
        <v>575</v>
      </c>
      <c r="C43" s="50">
        <v>1232</v>
      </c>
    </row>
    <row r="44" spans="1:6">
      <c r="A44" s="23">
        <v>2019</v>
      </c>
      <c r="B44" s="28">
        <v>967</v>
      </c>
      <c r="C44" s="28">
        <v>1359</v>
      </c>
      <c r="D44" s="36"/>
      <c r="E44" s="51"/>
      <c r="F44" s="19"/>
    </row>
    <row r="45" spans="1:6">
      <c r="A45" s="23">
        <v>2020</v>
      </c>
      <c r="B45" s="25">
        <v>1177</v>
      </c>
      <c r="C45" s="25">
        <v>1438</v>
      </c>
    </row>
    <row r="46" spans="1:6">
      <c r="D46" s="19" t="s">
        <v>40</v>
      </c>
    </row>
  </sheetData>
  <mergeCells count="1">
    <mergeCell ref="A1:I1"/>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2"/>
    <pageSetUpPr fitToPage="1"/>
  </sheetPr>
  <dimension ref="A1:I52"/>
  <sheetViews>
    <sheetView topLeftCell="A2" zoomScale="145" zoomScaleNormal="145" workbookViewId="0">
      <selection activeCell="A29" sqref="A29:A30"/>
    </sheetView>
  </sheetViews>
  <sheetFormatPr baseColWidth="10" defaultColWidth="11.6328125" defaultRowHeight="13.2"/>
  <cols>
    <col min="1" max="2" width="11.6328125" style="2"/>
    <col min="3" max="3" width="20.81640625" style="2" customWidth="1"/>
    <col min="4" max="16384" width="11.6328125" style="2"/>
  </cols>
  <sheetData>
    <row r="1" spans="1:9" ht="32.25" customHeight="1">
      <c r="A1" s="321" t="s">
        <v>120</v>
      </c>
      <c r="B1" s="321"/>
      <c r="C1" s="321"/>
      <c r="D1" s="321"/>
      <c r="E1" s="321"/>
      <c r="F1" s="321"/>
      <c r="G1" s="321"/>
      <c r="H1" s="321"/>
      <c r="I1" s="321"/>
    </row>
    <row r="28" spans="1:9" ht="0.75" customHeight="1"/>
    <row r="29" spans="1:9">
      <c r="A29" s="112" t="s">
        <v>92</v>
      </c>
      <c r="I29" s="19" t="s">
        <v>40</v>
      </c>
    </row>
    <row r="30" spans="1:9">
      <c r="A30" s="112" t="s">
        <v>100</v>
      </c>
    </row>
    <row r="32" spans="1:9" ht="55.5" customHeight="1">
      <c r="B32" s="29" t="s">
        <v>28</v>
      </c>
      <c r="C32" s="45" t="s">
        <v>39</v>
      </c>
      <c r="D32" s="46"/>
    </row>
    <row r="33" spans="1:4">
      <c r="A33" s="35">
        <v>2003</v>
      </c>
      <c r="B33" s="52">
        <v>5375</v>
      </c>
      <c r="C33" s="25">
        <v>4578</v>
      </c>
      <c r="D33" s="46"/>
    </row>
    <row r="34" spans="1:4">
      <c r="A34" s="35">
        <v>2004</v>
      </c>
      <c r="B34" s="52">
        <v>5746</v>
      </c>
      <c r="C34" s="25">
        <v>4795</v>
      </c>
    </row>
    <row r="35" spans="1:4">
      <c r="A35" s="35">
        <v>2005</v>
      </c>
      <c r="B35" s="52">
        <v>5370</v>
      </c>
      <c r="C35" s="25">
        <v>4653</v>
      </c>
    </row>
    <row r="36" spans="1:4">
      <c r="A36" s="35">
        <v>2006</v>
      </c>
      <c r="B36" s="52">
        <v>6697</v>
      </c>
      <c r="C36" s="25">
        <v>5889</v>
      </c>
    </row>
    <row r="37" spans="1:4">
      <c r="A37" s="35">
        <v>2007</v>
      </c>
      <c r="B37" s="52">
        <v>6164</v>
      </c>
      <c r="C37" s="25">
        <v>5957</v>
      </c>
    </row>
    <row r="38" spans="1:4">
      <c r="A38" s="35">
        <v>2008</v>
      </c>
      <c r="B38" s="52">
        <v>4665</v>
      </c>
      <c r="C38" s="25">
        <v>5178</v>
      </c>
    </row>
    <row r="39" spans="1:4">
      <c r="A39" s="35">
        <v>2009</v>
      </c>
      <c r="B39" s="52">
        <v>2798</v>
      </c>
      <c r="C39" s="25">
        <v>4503</v>
      </c>
    </row>
    <row r="40" spans="1:4">
      <c r="A40" s="35">
        <v>2010</v>
      </c>
      <c r="B40" s="52">
        <v>2655</v>
      </c>
      <c r="C40" s="25">
        <v>4241</v>
      </c>
    </row>
    <row r="41" spans="1:4">
      <c r="A41" s="35">
        <v>2011</v>
      </c>
      <c r="B41" s="52">
        <v>2992</v>
      </c>
      <c r="C41" s="25">
        <v>3047</v>
      </c>
    </row>
    <row r="42" spans="1:4">
      <c r="A42" s="35">
        <v>2012</v>
      </c>
      <c r="B42" s="52">
        <v>1935</v>
      </c>
      <c r="C42" s="25">
        <v>1797</v>
      </c>
    </row>
    <row r="43" spans="1:4">
      <c r="A43" s="35">
        <v>2013</v>
      </c>
      <c r="B43" s="52">
        <v>2825</v>
      </c>
      <c r="C43" s="25">
        <v>3699</v>
      </c>
    </row>
    <row r="44" spans="1:4">
      <c r="A44" s="48">
        <v>2014</v>
      </c>
      <c r="B44" s="53">
        <v>2668</v>
      </c>
      <c r="C44" s="54">
        <v>2201</v>
      </c>
    </row>
    <row r="45" spans="1:4">
      <c r="A45" s="23">
        <v>2015</v>
      </c>
      <c r="B45" s="25">
        <v>2617</v>
      </c>
      <c r="C45" s="25">
        <v>2121</v>
      </c>
    </row>
    <row r="46" spans="1:4">
      <c r="A46" s="23">
        <v>2016</v>
      </c>
      <c r="B46" s="25">
        <v>2524</v>
      </c>
      <c r="C46" s="25">
        <v>3131</v>
      </c>
    </row>
    <row r="47" spans="1:4">
      <c r="A47" s="23">
        <v>2017</v>
      </c>
      <c r="B47" s="25">
        <v>2744</v>
      </c>
      <c r="C47" s="25">
        <v>2675</v>
      </c>
    </row>
    <row r="48" spans="1:4">
      <c r="A48" s="23">
        <v>2018</v>
      </c>
      <c r="B48" s="25">
        <v>2802</v>
      </c>
      <c r="C48" s="25">
        <v>3445</v>
      </c>
      <c r="D48" s="19" t="s">
        <v>40</v>
      </c>
    </row>
    <row r="49" spans="1:4">
      <c r="A49" s="23">
        <v>2019</v>
      </c>
      <c r="B49" s="25">
        <v>2601</v>
      </c>
      <c r="C49" s="25">
        <v>3445</v>
      </c>
      <c r="D49" s="19"/>
    </row>
    <row r="50" spans="1:4">
      <c r="A50" s="23">
        <v>2020</v>
      </c>
      <c r="B50" s="25">
        <v>2487</v>
      </c>
      <c r="C50" s="25">
        <v>3253</v>
      </c>
      <c r="D50" s="19"/>
    </row>
    <row r="51" spans="1:4">
      <c r="A51" s="2" t="s">
        <v>92</v>
      </c>
    </row>
    <row r="52" spans="1:4">
      <c r="A52" s="2" t="s">
        <v>100</v>
      </c>
    </row>
  </sheetData>
  <mergeCells count="1">
    <mergeCell ref="A1:I1"/>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O46"/>
  <sheetViews>
    <sheetView zoomScale="85" zoomScaleNormal="85" workbookViewId="0">
      <selection activeCell="Q48" sqref="Q48"/>
    </sheetView>
  </sheetViews>
  <sheetFormatPr baseColWidth="10" defaultColWidth="11.453125" defaultRowHeight="10.199999999999999"/>
  <cols>
    <col min="1" max="1" width="27.1796875" style="181" customWidth="1"/>
    <col min="2" max="2" width="13.08984375" style="181" customWidth="1"/>
    <col min="3" max="3" width="9.36328125" style="199" customWidth="1"/>
    <col min="4" max="5" width="0.453125" style="199" customWidth="1"/>
    <col min="6" max="6" width="0.54296875" style="199" customWidth="1"/>
    <col min="7" max="7" width="0.81640625" style="201" customWidth="1"/>
    <col min="8" max="8" width="9.36328125" style="199" customWidth="1"/>
    <col min="9" max="12" width="11.453125" style="181"/>
    <col min="13" max="13" width="2.81640625" style="181" customWidth="1"/>
    <col min="14" max="16384" width="11.453125" style="181"/>
  </cols>
  <sheetData>
    <row r="1" spans="1:15" ht="36" customHeight="1">
      <c r="A1" s="325" t="s">
        <v>121</v>
      </c>
      <c r="B1" s="325"/>
      <c r="C1" s="325"/>
      <c r="D1" s="325"/>
      <c r="E1" s="325"/>
      <c r="F1" s="325"/>
      <c r="G1" s="325"/>
      <c r="H1" s="325"/>
      <c r="I1" s="325"/>
      <c r="J1" s="325"/>
      <c r="K1" s="325"/>
      <c r="L1" s="325"/>
      <c r="M1" s="180"/>
      <c r="N1" s="180"/>
    </row>
    <row r="2" spans="1:15">
      <c r="A2" s="182"/>
      <c r="B2" s="180"/>
      <c r="C2" s="183"/>
      <c r="D2" s="183"/>
      <c r="E2" s="183"/>
      <c r="F2" s="183"/>
      <c r="G2" s="184"/>
      <c r="H2" s="183"/>
      <c r="I2" s="180"/>
      <c r="J2" s="180"/>
      <c r="K2" s="180"/>
      <c r="L2" s="185"/>
      <c r="M2" s="180"/>
      <c r="N2" s="180"/>
      <c r="O2" s="186"/>
    </row>
    <row r="3" spans="1:15" ht="35.25" customHeight="1">
      <c r="A3" s="182"/>
      <c r="D3" s="326" t="s">
        <v>71</v>
      </c>
      <c r="E3" s="326"/>
      <c r="F3" s="326"/>
      <c r="G3" s="326"/>
      <c r="H3" s="183"/>
      <c r="I3" s="180"/>
      <c r="J3" s="180"/>
      <c r="K3" s="180"/>
      <c r="L3" s="180"/>
      <c r="M3" s="180"/>
      <c r="N3" s="180"/>
      <c r="O3" s="186"/>
    </row>
    <row r="4" spans="1:15" ht="81" customHeight="1">
      <c r="A4" s="180"/>
      <c r="B4" s="209" t="s">
        <v>85</v>
      </c>
      <c r="C4" s="208" t="s">
        <v>75</v>
      </c>
      <c r="D4" s="188" t="s">
        <v>76</v>
      </c>
      <c r="E4" s="188" t="s">
        <v>73</v>
      </c>
      <c r="F4" s="188" t="s">
        <v>74</v>
      </c>
      <c r="G4" s="188" t="s">
        <v>72</v>
      </c>
      <c r="H4" s="327" t="s">
        <v>80</v>
      </c>
      <c r="I4" s="328"/>
      <c r="J4" s="328"/>
      <c r="K4" s="328"/>
      <c r="L4" s="328"/>
      <c r="M4" s="328"/>
      <c r="N4" s="328"/>
      <c r="O4" s="329"/>
    </row>
    <row r="5" spans="1:15">
      <c r="A5" s="189" t="s">
        <v>42</v>
      </c>
      <c r="B5" s="189"/>
      <c r="C5" s="183"/>
      <c r="D5" s="190"/>
      <c r="E5" s="190"/>
      <c r="F5" s="190"/>
      <c r="G5" s="190"/>
      <c r="H5" s="183"/>
      <c r="I5" s="180"/>
      <c r="J5" s="180"/>
      <c r="K5" s="189"/>
      <c r="L5" s="180"/>
      <c r="M5" s="180"/>
      <c r="N5" s="180"/>
      <c r="O5" s="203"/>
    </row>
    <row r="6" spans="1:15">
      <c r="A6" s="191" t="s">
        <v>29</v>
      </c>
      <c r="B6" s="192">
        <v>2410.6999999999998</v>
      </c>
      <c r="C6" s="193">
        <v>2476.12</v>
      </c>
      <c r="D6" s="204">
        <v>71.67</v>
      </c>
      <c r="E6" s="204">
        <v>13.59</v>
      </c>
      <c r="F6" s="204">
        <v>9.61</v>
      </c>
      <c r="G6" s="204">
        <v>5.13</v>
      </c>
      <c r="H6" s="205"/>
      <c r="I6" s="180"/>
      <c r="J6" s="180"/>
      <c r="K6" s="180"/>
      <c r="L6" s="191"/>
      <c r="M6" s="180"/>
      <c r="N6" s="180"/>
      <c r="O6" s="186"/>
    </row>
    <row r="7" spans="1:15">
      <c r="A7" s="180" t="s">
        <v>31</v>
      </c>
      <c r="B7" s="194">
        <v>2365.54</v>
      </c>
      <c r="C7" s="195">
        <v>2434.38</v>
      </c>
      <c r="D7" s="204">
        <v>70.69</v>
      </c>
      <c r="E7" s="204">
        <v>13.26</v>
      </c>
      <c r="F7" s="204">
        <v>10.43</v>
      </c>
      <c r="G7" s="204">
        <v>5.62</v>
      </c>
      <c r="H7" s="205"/>
      <c r="I7" s="180"/>
      <c r="J7" s="180"/>
      <c r="K7" s="180"/>
      <c r="L7" s="180"/>
      <c r="M7" s="180"/>
      <c r="N7" s="180"/>
      <c r="O7" s="186"/>
    </row>
    <row r="8" spans="1:15">
      <c r="A8" s="180" t="s">
        <v>32</v>
      </c>
      <c r="B8" s="194">
        <v>2528.83</v>
      </c>
      <c r="C8" s="195">
        <v>2579.02</v>
      </c>
      <c r="D8" s="204">
        <v>74.25</v>
      </c>
      <c r="E8" s="204">
        <v>14.46</v>
      </c>
      <c r="F8" s="204">
        <v>7.45</v>
      </c>
      <c r="G8" s="204">
        <v>3.84</v>
      </c>
      <c r="H8" s="205"/>
      <c r="I8" s="180"/>
      <c r="J8" s="180"/>
      <c r="K8" s="180"/>
      <c r="L8" s="180"/>
      <c r="M8" s="180"/>
      <c r="N8" s="180"/>
      <c r="O8" s="186"/>
    </row>
    <row r="9" spans="1:15">
      <c r="A9" s="189" t="s">
        <v>43</v>
      </c>
      <c r="B9" s="180"/>
      <c r="C9" s="196"/>
      <c r="D9" s="204"/>
      <c r="E9" s="204"/>
      <c r="F9" s="204"/>
      <c r="G9" s="204"/>
      <c r="H9" s="205"/>
      <c r="I9" s="180"/>
      <c r="J9" s="180"/>
      <c r="K9" s="180"/>
      <c r="L9" s="180"/>
      <c r="M9" s="180"/>
      <c r="N9" s="180"/>
      <c r="O9" s="186"/>
    </row>
    <row r="10" spans="1:15">
      <c r="A10" s="191" t="s">
        <v>29</v>
      </c>
      <c r="B10" s="192">
        <v>2646.76</v>
      </c>
      <c r="C10" s="193">
        <v>2741.27</v>
      </c>
      <c r="D10" s="204">
        <v>57.98</v>
      </c>
      <c r="E10" s="204">
        <v>16.12</v>
      </c>
      <c r="F10" s="204">
        <v>16.309999999999999</v>
      </c>
      <c r="G10" s="204">
        <v>9.59</v>
      </c>
      <c r="H10" s="205"/>
      <c r="I10" s="180"/>
      <c r="J10" s="180"/>
      <c r="K10" s="180"/>
      <c r="L10" s="191"/>
      <c r="M10" s="180"/>
      <c r="N10" s="180"/>
      <c r="O10" s="186"/>
    </row>
    <row r="11" spans="1:15">
      <c r="A11" s="180" t="s">
        <v>31</v>
      </c>
      <c r="B11" s="194">
        <v>2569.71</v>
      </c>
      <c r="C11" s="195">
        <v>2664.59</v>
      </c>
      <c r="D11" s="204">
        <v>58.84</v>
      </c>
      <c r="E11" s="204">
        <v>15.81</v>
      </c>
      <c r="F11" s="204">
        <v>16.34</v>
      </c>
      <c r="G11" s="204">
        <v>9.02</v>
      </c>
      <c r="H11" s="205"/>
      <c r="I11" s="180"/>
      <c r="J11" s="180"/>
      <c r="K11" s="180"/>
      <c r="L11" s="180"/>
      <c r="M11" s="180"/>
      <c r="N11" s="180"/>
      <c r="O11" s="186"/>
    </row>
    <row r="12" spans="1:15">
      <c r="A12" s="180" t="s">
        <v>32</v>
      </c>
      <c r="B12" s="194">
        <v>2739.52</v>
      </c>
      <c r="C12" s="195">
        <v>2835.36</v>
      </c>
      <c r="D12" s="204">
        <v>56.94</v>
      </c>
      <c r="E12" s="204">
        <v>16.5</v>
      </c>
      <c r="F12" s="204">
        <v>16.28</v>
      </c>
      <c r="G12" s="204">
        <v>10.28</v>
      </c>
      <c r="H12" s="205"/>
      <c r="I12" s="180"/>
      <c r="J12" s="180"/>
      <c r="K12" s="180"/>
      <c r="L12" s="180"/>
      <c r="M12" s="180"/>
      <c r="N12" s="180"/>
      <c r="O12" s="186"/>
    </row>
    <row r="13" spans="1:15">
      <c r="A13" s="189" t="s">
        <v>33</v>
      </c>
      <c r="B13" s="180"/>
      <c r="C13" s="196"/>
      <c r="D13" s="204"/>
      <c r="E13" s="204"/>
      <c r="F13" s="204"/>
      <c r="G13" s="204"/>
      <c r="H13" s="205"/>
      <c r="I13" s="180"/>
      <c r="J13" s="180"/>
      <c r="K13" s="180"/>
      <c r="L13" s="180"/>
      <c r="M13" s="180"/>
      <c r="N13" s="180"/>
      <c r="O13" s="186"/>
    </row>
    <row r="14" spans="1:15">
      <c r="A14" s="191" t="s">
        <v>29</v>
      </c>
      <c r="B14" s="192">
        <v>3707.03</v>
      </c>
      <c r="C14" s="193">
        <v>3736.21</v>
      </c>
      <c r="D14" s="204">
        <v>64.27</v>
      </c>
      <c r="E14" s="204">
        <v>16.41</v>
      </c>
      <c r="F14" s="204">
        <v>14.65</v>
      </c>
      <c r="G14" s="204">
        <v>4.67</v>
      </c>
      <c r="H14" s="205"/>
      <c r="I14" s="180"/>
      <c r="J14" s="180"/>
      <c r="K14" s="180"/>
      <c r="L14" s="191"/>
      <c r="M14" s="180"/>
      <c r="N14" s="180"/>
      <c r="O14" s="186"/>
    </row>
    <row r="15" spans="1:15">
      <c r="A15" s="180" t="s">
        <v>31</v>
      </c>
      <c r="B15" s="194">
        <v>3600</v>
      </c>
      <c r="C15" s="195">
        <v>3630.31</v>
      </c>
      <c r="D15" s="204">
        <v>64.42</v>
      </c>
      <c r="E15" s="204">
        <v>15.09</v>
      </c>
      <c r="F15" s="204">
        <v>14.82</v>
      </c>
      <c r="G15" s="204">
        <v>5.66</v>
      </c>
      <c r="H15" s="205"/>
      <c r="I15" s="180"/>
      <c r="J15" s="180"/>
      <c r="K15" s="180"/>
      <c r="L15" s="180"/>
      <c r="M15" s="180"/>
      <c r="N15" s="180"/>
      <c r="O15" s="186"/>
    </row>
    <row r="16" spans="1:15">
      <c r="A16" s="180" t="s">
        <v>32</v>
      </c>
      <c r="B16" s="194">
        <v>3801.34</v>
      </c>
      <c r="C16" s="195">
        <v>3827.43</v>
      </c>
      <c r="D16" s="204">
        <v>64.13</v>
      </c>
      <c r="E16" s="204">
        <v>17.579999999999998</v>
      </c>
      <c r="F16" s="204">
        <v>14.49</v>
      </c>
      <c r="G16" s="204">
        <v>3.8</v>
      </c>
      <c r="H16" s="205"/>
      <c r="I16" s="180"/>
      <c r="J16" s="180"/>
      <c r="K16" s="180"/>
      <c r="L16" s="180"/>
      <c r="M16" s="180"/>
      <c r="N16" s="180"/>
      <c r="O16" s="186"/>
    </row>
    <row r="17" spans="1:15">
      <c r="A17" s="189" t="s">
        <v>34</v>
      </c>
      <c r="B17" s="180"/>
      <c r="C17" s="196"/>
      <c r="D17" s="204"/>
      <c r="E17" s="204"/>
      <c r="F17" s="204"/>
      <c r="G17" s="204"/>
      <c r="H17" s="205"/>
      <c r="I17" s="180"/>
      <c r="J17" s="180"/>
      <c r="K17" s="180"/>
      <c r="L17" s="180"/>
      <c r="M17" s="180"/>
      <c r="N17" s="180"/>
      <c r="O17" s="186"/>
    </row>
    <row r="18" spans="1:15">
      <c r="A18" s="191" t="s">
        <v>29</v>
      </c>
      <c r="B18" s="192">
        <v>2569.4299999999998</v>
      </c>
      <c r="C18" s="193">
        <v>2658.28</v>
      </c>
      <c r="D18" s="204">
        <v>56.54</v>
      </c>
      <c r="E18" s="204">
        <v>17.52</v>
      </c>
      <c r="F18" s="204">
        <v>17.96</v>
      </c>
      <c r="G18" s="204">
        <v>7.98</v>
      </c>
      <c r="H18" s="205"/>
      <c r="I18" s="180"/>
      <c r="J18" s="180"/>
      <c r="K18" s="180"/>
      <c r="L18" s="191"/>
      <c r="M18" s="180"/>
      <c r="N18" s="180"/>
      <c r="O18" s="186"/>
    </row>
    <row r="19" spans="1:15">
      <c r="A19" s="180" t="s">
        <v>31</v>
      </c>
      <c r="B19" s="194">
        <v>2513.9499999999998</v>
      </c>
      <c r="C19" s="195">
        <v>2619.59</v>
      </c>
      <c r="D19" s="204">
        <v>54.66</v>
      </c>
      <c r="E19" s="204">
        <v>18.649999999999999</v>
      </c>
      <c r="F19" s="204">
        <v>19.61</v>
      </c>
      <c r="G19" s="204">
        <v>7.07</v>
      </c>
      <c r="H19" s="205"/>
      <c r="I19" s="180"/>
      <c r="J19" s="180"/>
      <c r="K19" s="180"/>
      <c r="L19" s="180"/>
      <c r="M19" s="180"/>
      <c r="N19" s="180"/>
      <c r="O19" s="186"/>
    </row>
    <row r="20" spans="1:15">
      <c r="A20" s="180" t="s">
        <v>32</v>
      </c>
      <c r="B20" s="194">
        <v>2692.66</v>
      </c>
      <c r="C20" s="195">
        <v>2739.92</v>
      </c>
      <c r="D20" s="204">
        <v>60.71</v>
      </c>
      <c r="E20" s="204">
        <v>15</v>
      </c>
      <c r="F20" s="204">
        <v>14.29</v>
      </c>
      <c r="G20" s="204">
        <v>10</v>
      </c>
      <c r="H20" s="205"/>
      <c r="I20" s="180"/>
      <c r="J20" s="180"/>
      <c r="K20" s="180"/>
      <c r="L20" s="180"/>
      <c r="M20" s="180"/>
      <c r="N20" s="180"/>
      <c r="O20" s="186"/>
    </row>
    <row r="21" spans="1:15">
      <c r="A21" s="189" t="s">
        <v>35</v>
      </c>
      <c r="B21" s="180"/>
      <c r="C21" s="196"/>
      <c r="D21" s="204"/>
      <c r="E21" s="204"/>
      <c r="F21" s="204"/>
      <c r="G21" s="204"/>
      <c r="H21" s="205"/>
      <c r="I21" s="180"/>
      <c r="J21" s="180"/>
      <c r="K21" s="180"/>
      <c r="L21" s="180"/>
      <c r="M21" s="180"/>
      <c r="N21" s="180"/>
      <c r="O21" s="186"/>
    </row>
    <row r="22" spans="1:15">
      <c r="A22" s="191" t="s">
        <v>29</v>
      </c>
      <c r="B22" s="192">
        <v>2552.23</v>
      </c>
      <c r="C22" s="193">
        <v>2629.2</v>
      </c>
      <c r="D22" s="204">
        <v>54.17</v>
      </c>
      <c r="E22" s="204">
        <v>21.17</v>
      </c>
      <c r="F22" s="204">
        <v>14.95</v>
      </c>
      <c r="G22" s="204">
        <v>9.7100000000000009</v>
      </c>
      <c r="H22" s="205"/>
      <c r="I22" s="180"/>
      <c r="J22" s="180"/>
      <c r="K22" s="180"/>
      <c r="L22" s="191"/>
      <c r="M22" s="180"/>
      <c r="N22" s="180"/>
      <c r="O22" s="186"/>
    </row>
    <row r="23" spans="1:15">
      <c r="A23" s="180" t="s">
        <v>31</v>
      </c>
      <c r="B23" s="194">
        <v>2522.9699999999998</v>
      </c>
      <c r="C23" s="195">
        <v>2592.35</v>
      </c>
      <c r="D23" s="204">
        <v>50.13</v>
      </c>
      <c r="E23" s="204">
        <v>22.91</v>
      </c>
      <c r="F23" s="204">
        <v>15.9</v>
      </c>
      <c r="G23" s="204">
        <v>11.05</v>
      </c>
      <c r="H23" s="205"/>
      <c r="I23" s="180"/>
      <c r="J23" s="180"/>
      <c r="K23" s="180"/>
      <c r="L23" s="180"/>
      <c r="M23" s="180"/>
      <c r="N23" s="180"/>
      <c r="O23" s="186"/>
    </row>
    <row r="24" spans="1:15">
      <c r="A24" s="180" t="s">
        <v>32</v>
      </c>
      <c r="B24" s="194">
        <v>2627.62</v>
      </c>
      <c r="C24" s="195">
        <v>2709.7</v>
      </c>
      <c r="D24" s="204">
        <v>64.58</v>
      </c>
      <c r="E24" s="204">
        <v>16.670000000000002</v>
      </c>
      <c r="F24" s="204">
        <v>12.5</v>
      </c>
      <c r="G24" s="204">
        <v>6.25</v>
      </c>
      <c r="H24" s="205"/>
      <c r="I24" s="180"/>
      <c r="J24" s="180"/>
      <c r="K24" s="180"/>
      <c r="L24" s="180"/>
      <c r="M24" s="180"/>
      <c r="N24" s="180"/>
      <c r="O24" s="186"/>
    </row>
    <row r="25" spans="1:15">
      <c r="A25" s="189" t="s">
        <v>36</v>
      </c>
      <c r="B25" s="180"/>
      <c r="C25" s="196"/>
      <c r="D25" s="204"/>
      <c r="E25" s="204"/>
      <c r="F25" s="204"/>
      <c r="G25" s="204"/>
      <c r="H25" s="205"/>
      <c r="I25" s="180"/>
      <c r="J25" s="180"/>
      <c r="K25" s="180"/>
      <c r="L25" s="180"/>
      <c r="M25" s="180"/>
      <c r="N25" s="180"/>
      <c r="O25" s="186"/>
    </row>
    <row r="26" spans="1:15">
      <c r="A26" s="191" t="s">
        <v>29</v>
      </c>
      <c r="B26" s="192">
        <v>1576.42</v>
      </c>
      <c r="C26" s="193">
        <v>1691.22</v>
      </c>
      <c r="D26" s="204">
        <v>50.56</v>
      </c>
      <c r="E26" s="204">
        <v>16.03</v>
      </c>
      <c r="F26" s="204">
        <v>16.7</v>
      </c>
      <c r="G26" s="204">
        <v>16.7</v>
      </c>
      <c r="H26" s="205"/>
      <c r="I26" s="180"/>
      <c r="J26" s="180"/>
      <c r="K26" s="180"/>
      <c r="L26" s="191"/>
      <c r="M26" s="180"/>
      <c r="N26" s="180"/>
      <c r="O26" s="186"/>
    </row>
    <row r="27" spans="1:15">
      <c r="A27" s="180" t="s">
        <v>31</v>
      </c>
      <c r="B27" s="194">
        <v>1575.75</v>
      </c>
      <c r="C27" s="195">
        <v>1702.03</v>
      </c>
      <c r="D27" s="204">
        <v>50</v>
      </c>
      <c r="E27" s="204">
        <v>15.59</v>
      </c>
      <c r="F27" s="204">
        <v>17.329999999999998</v>
      </c>
      <c r="G27" s="204">
        <v>17.079999999999998</v>
      </c>
      <c r="H27" s="205"/>
      <c r="I27" s="180"/>
      <c r="J27" s="180"/>
      <c r="K27" s="180"/>
      <c r="L27" s="180"/>
      <c r="M27" s="180"/>
      <c r="N27" s="180"/>
      <c r="O27" s="186"/>
    </row>
    <row r="28" spans="1:15">
      <c r="A28" s="180" t="s">
        <v>32</v>
      </c>
      <c r="B28" s="194">
        <v>1582.44</v>
      </c>
      <c r="C28" s="195">
        <v>1609.46</v>
      </c>
      <c r="D28" s="204">
        <v>55.56</v>
      </c>
      <c r="E28" s="204">
        <v>20</v>
      </c>
      <c r="F28" s="204">
        <v>11.11</v>
      </c>
      <c r="G28" s="204">
        <v>13.33</v>
      </c>
      <c r="H28" s="205"/>
      <c r="I28" s="180"/>
      <c r="J28" s="180"/>
      <c r="K28" s="180"/>
      <c r="L28" s="180"/>
      <c r="M28" s="180"/>
      <c r="N28" s="180"/>
      <c r="O28" s="186"/>
    </row>
    <row r="29" spans="1:15">
      <c r="A29" s="189" t="s">
        <v>37</v>
      </c>
      <c r="B29" s="180"/>
      <c r="C29" s="196"/>
      <c r="D29" s="204"/>
      <c r="E29" s="204"/>
      <c r="F29" s="204"/>
      <c r="G29" s="204"/>
      <c r="H29" s="205"/>
      <c r="I29" s="180"/>
      <c r="J29" s="180"/>
      <c r="K29" s="180"/>
      <c r="L29" s="180"/>
      <c r="M29" s="180"/>
      <c r="N29" s="180"/>
      <c r="O29" s="186"/>
    </row>
    <row r="30" spans="1:15">
      <c r="A30" s="191" t="s">
        <v>29</v>
      </c>
      <c r="B30" s="192">
        <v>1164.52</v>
      </c>
      <c r="C30" s="193">
        <v>1296.8499999999999</v>
      </c>
      <c r="D30" s="204">
        <v>39.18</v>
      </c>
      <c r="E30" s="204">
        <v>12.23</v>
      </c>
      <c r="F30" s="204">
        <v>16.91</v>
      </c>
      <c r="G30" s="204">
        <v>31.68</v>
      </c>
      <c r="H30" s="205"/>
      <c r="I30" s="180"/>
      <c r="J30" s="180"/>
      <c r="K30" s="180"/>
      <c r="L30" s="191"/>
      <c r="M30" s="180"/>
      <c r="N30" s="180"/>
      <c r="O30" s="186"/>
    </row>
    <row r="31" spans="1:15">
      <c r="A31" s="180" t="s">
        <v>31</v>
      </c>
      <c r="B31" s="194">
        <v>1161.74</v>
      </c>
      <c r="C31" s="195">
        <v>1303.56</v>
      </c>
      <c r="D31" s="204">
        <v>40.619999999999997</v>
      </c>
      <c r="E31" s="204">
        <v>12.69</v>
      </c>
      <c r="F31" s="204">
        <v>15.85</v>
      </c>
      <c r="G31" s="204">
        <v>30.84</v>
      </c>
      <c r="H31" s="205"/>
      <c r="I31" s="180"/>
      <c r="J31" s="180"/>
      <c r="K31" s="180"/>
      <c r="L31" s="180"/>
      <c r="M31" s="180"/>
      <c r="N31" s="180"/>
      <c r="O31" s="186"/>
    </row>
    <row r="32" spans="1:15">
      <c r="A32" s="180" t="s">
        <v>32</v>
      </c>
      <c r="B32" s="194">
        <v>1174.77</v>
      </c>
      <c r="C32" s="195">
        <v>1267.25</v>
      </c>
      <c r="D32" s="204">
        <v>33.869999999999997</v>
      </c>
      <c r="E32" s="204">
        <v>10.53</v>
      </c>
      <c r="F32" s="204">
        <v>20.82</v>
      </c>
      <c r="G32" s="204">
        <v>34.78</v>
      </c>
      <c r="H32" s="205"/>
      <c r="I32" s="180"/>
      <c r="J32" s="180"/>
      <c r="K32" s="180"/>
      <c r="L32" s="180"/>
      <c r="M32" s="180"/>
      <c r="N32" s="180"/>
      <c r="O32" s="186"/>
    </row>
    <row r="33" spans="1:15">
      <c r="A33" s="180"/>
      <c r="B33" s="180"/>
      <c r="C33" s="196"/>
      <c r="D33" s="204"/>
      <c r="E33" s="204"/>
      <c r="F33" s="204"/>
      <c r="G33" s="204"/>
      <c r="H33" s="205"/>
      <c r="I33" s="180"/>
      <c r="J33" s="180"/>
      <c r="K33" s="180"/>
      <c r="L33" s="180"/>
      <c r="M33" s="180"/>
      <c r="N33" s="180"/>
      <c r="O33" s="186"/>
    </row>
    <row r="34" spans="1:15">
      <c r="A34" s="182" t="s">
        <v>2</v>
      </c>
      <c r="B34" s="197">
        <v>2397.16</v>
      </c>
      <c r="C34" s="193">
        <v>2530.9299999999998</v>
      </c>
      <c r="D34" s="204">
        <v>60.41</v>
      </c>
      <c r="E34" s="204">
        <v>15.02</v>
      </c>
      <c r="F34" s="204">
        <v>14.04</v>
      </c>
      <c r="G34" s="204">
        <v>10.53</v>
      </c>
      <c r="H34" s="205"/>
      <c r="I34" s="180"/>
      <c r="J34" s="180"/>
      <c r="K34" s="180"/>
      <c r="L34" s="180"/>
      <c r="M34" s="180"/>
      <c r="N34" s="180"/>
      <c r="O34" s="186"/>
    </row>
    <row r="35" spans="1:15">
      <c r="A35" s="182" t="s">
        <v>31</v>
      </c>
      <c r="B35" s="197">
        <v>2275.4499999999998</v>
      </c>
      <c r="C35" s="193">
        <v>2417.61</v>
      </c>
      <c r="D35" s="204">
        <v>60.2</v>
      </c>
      <c r="E35" s="204">
        <v>14.69</v>
      </c>
      <c r="F35" s="204">
        <v>14.13</v>
      </c>
      <c r="G35" s="204">
        <v>10.97</v>
      </c>
      <c r="H35" s="205"/>
      <c r="I35" s="180"/>
      <c r="J35" s="180"/>
      <c r="K35" s="180"/>
      <c r="L35" s="180"/>
      <c r="M35" s="180"/>
      <c r="N35" s="180"/>
      <c r="O35" s="186"/>
    </row>
    <row r="36" spans="1:15">
      <c r="A36" s="182" t="s">
        <v>32</v>
      </c>
      <c r="B36" s="197">
        <v>2626.9</v>
      </c>
      <c r="C36" s="193">
        <v>2740.27</v>
      </c>
      <c r="D36" s="204">
        <v>60.8</v>
      </c>
      <c r="E36" s="204">
        <v>15.64</v>
      </c>
      <c r="F36" s="204">
        <v>13.88</v>
      </c>
      <c r="G36" s="204">
        <v>9.68</v>
      </c>
      <c r="H36" s="205"/>
      <c r="I36" s="180"/>
      <c r="J36" s="180"/>
      <c r="K36" s="180"/>
      <c r="L36" s="180"/>
      <c r="M36" s="180"/>
      <c r="N36" s="180"/>
      <c r="O36" s="186"/>
    </row>
    <row r="37" spans="1:15">
      <c r="A37" s="182"/>
      <c r="B37" s="197"/>
      <c r="C37" s="193"/>
      <c r="D37" s="206"/>
      <c r="E37" s="206"/>
      <c r="F37" s="206"/>
      <c r="G37" s="206"/>
      <c r="H37" s="205"/>
      <c r="I37" s="180"/>
      <c r="J37" s="180"/>
      <c r="K37" s="180"/>
      <c r="L37" s="180"/>
      <c r="M37" s="180"/>
      <c r="N37" s="180"/>
      <c r="O37" s="186"/>
    </row>
    <row r="38" spans="1:15">
      <c r="A38" s="182"/>
      <c r="B38" s="197"/>
      <c r="C38" s="193"/>
      <c r="D38" s="206"/>
      <c r="E38" s="206"/>
      <c r="F38" s="206"/>
      <c r="G38" s="206"/>
      <c r="H38" s="205"/>
      <c r="I38" s="180"/>
      <c r="J38" s="180"/>
      <c r="K38" s="180"/>
      <c r="L38" s="180"/>
      <c r="M38" s="180"/>
      <c r="N38" s="180"/>
      <c r="O38" s="186"/>
    </row>
    <row r="39" spans="1:15">
      <c r="A39" s="182"/>
      <c r="B39" s="197"/>
      <c r="C39" s="193"/>
      <c r="D39" s="206"/>
      <c r="E39" s="206"/>
      <c r="F39" s="206"/>
      <c r="G39" s="206"/>
      <c r="H39" s="205"/>
      <c r="I39" s="180"/>
      <c r="J39" s="180"/>
      <c r="K39" s="180"/>
      <c r="L39" s="180"/>
      <c r="M39" s="180"/>
      <c r="N39" s="180"/>
      <c r="O39" s="186"/>
    </row>
    <row r="40" spans="1:15">
      <c r="A40" s="182"/>
      <c r="B40" s="197"/>
      <c r="C40" s="193"/>
      <c r="D40" s="206"/>
      <c r="E40" s="206"/>
      <c r="F40" s="206"/>
      <c r="G40" s="206"/>
      <c r="H40" s="205"/>
      <c r="I40" s="180"/>
      <c r="J40" s="180"/>
      <c r="K40" s="180"/>
      <c r="L40" s="180"/>
      <c r="M40" s="180"/>
      <c r="N40" s="180"/>
      <c r="O40" s="186"/>
    </row>
    <row r="41" spans="1:15">
      <c r="A41" s="180"/>
      <c r="B41" s="180"/>
      <c r="C41" s="183"/>
      <c r="D41" s="207"/>
      <c r="E41" s="207"/>
      <c r="F41" s="207"/>
      <c r="G41" s="207"/>
      <c r="H41" s="183"/>
      <c r="I41" s="180"/>
      <c r="J41" s="180"/>
      <c r="K41" s="180"/>
      <c r="L41" s="180"/>
      <c r="M41" s="180"/>
      <c r="N41" s="180"/>
      <c r="O41" s="186"/>
    </row>
    <row r="42" spans="1:15">
      <c r="A42" s="198"/>
      <c r="B42" s="198"/>
      <c r="C42" s="184"/>
      <c r="D42" s="184"/>
      <c r="E42" s="184"/>
      <c r="F42" s="184"/>
      <c r="G42" s="184"/>
      <c r="H42" s="184"/>
      <c r="I42" s="198"/>
      <c r="J42" s="198"/>
      <c r="K42" s="187"/>
      <c r="L42" s="179" t="s">
        <v>40</v>
      </c>
      <c r="M42" s="180"/>
      <c r="N42" s="180"/>
      <c r="O42" s="186"/>
    </row>
    <row r="43" spans="1:15" ht="41.25" customHeight="1">
      <c r="A43" s="322" t="s">
        <v>96</v>
      </c>
      <c r="B43" s="323"/>
      <c r="C43" s="323"/>
      <c r="D43" s="323"/>
      <c r="E43" s="323"/>
      <c r="F43" s="323"/>
      <c r="G43" s="323"/>
      <c r="H43" s="323"/>
      <c r="I43" s="323"/>
      <c r="J43" s="323"/>
      <c r="K43" s="323"/>
      <c r="L43" s="323"/>
      <c r="M43" s="323"/>
      <c r="N43" s="324"/>
      <c r="O43" s="186"/>
    </row>
    <row r="44" spans="1:15" ht="30.75" customHeight="1">
      <c r="A44" s="322" t="s">
        <v>129</v>
      </c>
      <c r="B44" s="323"/>
      <c r="C44" s="323"/>
      <c r="D44" s="323"/>
      <c r="E44" s="323"/>
      <c r="F44" s="323"/>
      <c r="G44" s="323"/>
      <c r="H44" s="323"/>
      <c r="I44" s="323"/>
      <c r="J44" s="323"/>
      <c r="K44" s="323"/>
      <c r="L44" s="323"/>
      <c r="M44" s="323"/>
      <c r="N44" s="324"/>
      <c r="O44" s="186"/>
    </row>
    <row r="45" spans="1:15">
      <c r="A45" s="198" t="s">
        <v>101</v>
      </c>
      <c r="B45" s="198"/>
      <c r="C45" s="184"/>
      <c r="D45" s="184"/>
      <c r="E45" s="184"/>
      <c r="F45" s="184"/>
      <c r="G45" s="184"/>
      <c r="H45" s="184"/>
      <c r="I45" s="198"/>
      <c r="J45" s="198"/>
      <c r="K45" s="198"/>
      <c r="L45" s="187"/>
      <c r="M45" s="180"/>
      <c r="N45" s="180"/>
      <c r="O45" s="186"/>
    </row>
    <row r="46" spans="1:15">
      <c r="F46" s="200"/>
      <c r="M46" s="186"/>
      <c r="N46" s="202"/>
      <c r="O46" s="202"/>
    </row>
  </sheetData>
  <mergeCells count="5">
    <mergeCell ref="A43:N43"/>
    <mergeCell ref="A44:N44"/>
    <mergeCell ref="A1:L1"/>
    <mergeCell ref="D3:G3"/>
    <mergeCell ref="H4:O4"/>
  </mergeCells>
  <pageMargins left="0.7" right="0.7" top="0.75" bottom="0.75" header="0.3" footer="0.3"/>
  <pageSetup paperSize="9" scale="5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S46"/>
  <sheetViews>
    <sheetView zoomScale="85" zoomScaleNormal="85" workbookViewId="0">
      <selection activeCell="I10" sqref="I10"/>
    </sheetView>
  </sheetViews>
  <sheetFormatPr baseColWidth="10" defaultColWidth="11.453125" defaultRowHeight="14.4"/>
  <cols>
    <col min="1" max="1" width="10.6328125" style="56" customWidth="1"/>
    <col min="2" max="3" width="5.81640625" style="56" customWidth="1"/>
    <col min="4" max="7" width="5.81640625" style="75" customWidth="1"/>
    <col min="8" max="8" width="5.81640625" style="77" customWidth="1"/>
    <col min="9" max="9" width="5.81640625" style="75" customWidth="1"/>
    <col min="10" max="10" width="12.6328125" style="56" customWidth="1"/>
    <col min="11" max="16" width="10.6328125" style="56" customWidth="1"/>
    <col min="17" max="16384" width="11.453125" style="56"/>
  </cols>
  <sheetData>
    <row r="1" spans="1:19" ht="20.399999999999999" customHeight="1">
      <c r="A1" s="336" t="s">
        <v>148</v>
      </c>
      <c r="B1" s="337"/>
      <c r="C1" s="337"/>
      <c r="D1" s="337"/>
      <c r="E1" s="337"/>
      <c r="F1" s="337"/>
      <c r="G1" s="337"/>
      <c r="H1" s="337"/>
      <c r="I1" s="337"/>
      <c r="J1" s="337"/>
      <c r="K1" s="337"/>
      <c r="L1" s="337"/>
      <c r="M1" s="337"/>
      <c r="N1" s="337"/>
      <c r="O1" s="337"/>
      <c r="P1" s="337"/>
      <c r="Q1" s="337"/>
      <c r="R1" s="337"/>
      <c r="S1" s="337"/>
    </row>
    <row r="2" spans="1:19">
      <c r="A2" s="68"/>
      <c r="B2" s="68"/>
      <c r="C2" s="55"/>
      <c r="D2" s="58"/>
      <c r="E2" s="58"/>
      <c r="F2" s="58"/>
      <c r="G2" s="58"/>
      <c r="H2" s="59"/>
      <c r="I2" s="58"/>
      <c r="J2" s="55"/>
      <c r="K2" s="55"/>
      <c r="L2" s="55"/>
      <c r="M2" s="116"/>
      <c r="N2" s="55"/>
      <c r="O2" s="55"/>
      <c r="P2" s="61"/>
    </row>
    <row r="3" spans="1:19" ht="10.199999999999999" customHeight="1">
      <c r="A3" s="117"/>
      <c r="B3" s="142"/>
      <c r="C3" s="144"/>
      <c r="D3" s="122"/>
      <c r="E3" s="145"/>
      <c r="F3" s="145"/>
      <c r="G3" s="145"/>
      <c r="H3" s="145"/>
      <c r="I3" s="118"/>
      <c r="J3" s="119"/>
      <c r="K3" s="119"/>
      <c r="L3" s="119"/>
      <c r="M3" s="119"/>
      <c r="N3" s="119"/>
      <c r="O3" s="120"/>
      <c r="P3" s="121"/>
    </row>
    <row r="4" spans="1:19" ht="28.2" customHeight="1">
      <c r="A4" s="119"/>
      <c r="B4" s="143" t="s">
        <v>149</v>
      </c>
      <c r="C4" s="144" t="s">
        <v>150</v>
      </c>
      <c r="D4" s="122" t="s">
        <v>151</v>
      </c>
      <c r="E4" s="122" t="s">
        <v>152</v>
      </c>
      <c r="F4" s="122" t="s">
        <v>126</v>
      </c>
      <c r="G4" s="122" t="s">
        <v>153</v>
      </c>
      <c r="H4" s="122" t="s">
        <v>154</v>
      </c>
      <c r="I4" s="338" t="s">
        <v>127</v>
      </c>
      <c r="J4" s="339"/>
      <c r="K4" s="339"/>
      <c r="L4" s="339"/>
      <c r="M4" s="339"/>
      <c r="N4" s="339"/>
      <c r="O4" s="339"/>
      <c r="P4" s="340"/>
    </row>
    <row r="5" spans="1:19">
      <c r="A5" s="123" t="s">
        <v>42</v>
      </c>
      <c r="B5" s="120"/>
      <c r="C5" s="123"/>
      <c r="D5" s="124"/>
      <c r="E5" s="125"/>
      <c r="F5" s="125"/>
      <c r="G5" s="125"/>
      <c r="H5" s="125"/>
      <c r="I5" s="126"/>
      <c r="J5" s="120"/>
      <c r="K5" s="120"/>
      <c r="L5" s="123"/>
      <c r="M5" s="120"/>
      <c r="N5" s="120"/>
      <c r="O5" s="119"/>
      <c r="P5" s="2"/>
    </row>
    <row r="6" spans="1:19">
      <c r="A6" s="127" t="s">
        <v>29</v>
      </c>
      <c r="B6" s="134">
        <v>7.47</v>
      </c>
      <c r="C6" s="134">
        <v>4.9400000000000004</v>
      </c>
      <c r="D6" s="135">
        <v>8.5</v>
      </c>
      <c r="E6" s="136">
        <v>11.93</v>
      </c>
      <c r="F6" s="136">
        <v>51.33</v>
      </c>
      <c r="G6" s="136">
        <v>14.2</v>
      </c>
      <c r="H6" s="136">
        <v>1.63</v>
      </c>
      <c r="I6" s="128"/>
      <c r="J6" s="120"/>
      <c r="K6" s="120"/>
      <c r="L6" s="120"/>
      <c r="M6" s="127"/>
      <c r="N6" s="120"/>
      <c r="O6" s="120"/>
      <c r="P6" s="121"/>
    </row>
    <row r="7" spans="1:19">
      <c r="A7" s="120" t="s">
        <v>31</v>
      </c>
      <c r="B7" s="137">
        <v>7.66</v>
      </c>
      <c r="C7" s="137">
        <v>4.49</v>
      </c>
      <c r="D7" s="138">
        <v>8.27</v>
      </c>
      <c r="E7" s="136">
        <v>11.37</v>
      </c>
      <c r="F7" s="136">
        <v>52.76</v>
      </c>
      <c r="G7" s="136">
        <v>13.88</v>
      </c>
      <c r="H7" s="136">
        <v>1.56</v>
      </c>
      <c r="I7" s="128"/>
      <c r="J7" s="120"/>
      <c r="K7" s="120"/>
      <c r="L7" s="120"/>
      <c r="M7" s="120"/>
      <c r="N7" s="120"/>
      <c r="O7" s="120"/>
      <c r="P7" s="121"/>
    </row>
    <row r="8" spans="1:19">
      <c r="A8" s="120" t="s">
        <v>32</v>
      </c>
      <c r="B8" s="137">
        <v>6.99</v>
      </c>
      <c r="C8" s="137">
        <v>6.11</v>
      </c>
      <c r="D8" s="138">
        <v>9.09</v>
      </c>
      <c r="E8" s="136">
        <v>13.38</v>
      </c>
      <c r="F8" s="136">
        <v>47.58</v>
      </c>
      <c r="G8" s="136">
        <v>15.03</v>
      </c>
      <c r="H8" s="136">
        <v>1.82</v>
      </c>
      <c r="I8" s="128"/>
      <c r="J8" s="120"/>
      <c r="K8" s="120"/>
      <c r="L8" s="120"/>
      <c r="M8" s="120"/>
      <c r="N8" s="120"/>
      <c r="O8" s="120"/>
      <c r="P8" s="121"/>
    </row>
    <row r="9" spans="1:19">
      <c r="A9" s="123" t="s">
        <v>43</v>
      </c>
      <c r="B9" s="139"/>
      <c r="C9" s="139"/>
      <c r="D9" s="140"/>
      <c r="E9" s="136"/>
      <c r="F9" s="136"/>
      <c r="G9" s="136"/>
      <c r="H9" s="136"/>
      <c r="I9" s="128"/>
      <c r="J9" s="120"/>
      <c r="K9" s="120"/>
      <c r="L9" s="120"/>
      <c r="M9" s="120"/>
      <c r="N9" s="120"/>
      <c r="O9" s="120"/>
      <c r="P9" s="121"/>
    </row>
    <row r="10" spans="1:19">
      <c r="A10" s="127" t="s">
        <v>29</v>
      </c>
      <c r="B10" s="134">
        <v>5.56</v>
      </c>
      <c r="C10" s="134">
        <v>3.42</v>
      </c>
      <c r="D10" s="135">
        <v>5.66</v>
      </c>
      <c r="E10" s="136">
        <v>7.63</v>
      </c>
      <c r="F10" s="136">
        <v>39.950000000000003</v>
      </c>
      <c r="G10" s="136">
        <v>35.299999999999997</v>
      </c>
      <c r="H10" s="136">
        <v>2.48</v>
      </c>
      <c r="I10" s="128"/>
      <c r="J10" s="120"/>
      <c r="K10" s="120"/>
      <c r="L10" s="120"/>
      <c r="M10" s="127"/>
      <c r="N10" s="120"/>
      <c r="O10" s="120"/>
      <c r="P10" s="121"/>
    </row>
    <row r="11" spans="1:19">
      <c r="A11" s="120" t="s">
        <v>31</v>
      </c>
      <c r="B11" s="137">
        <v>6.92</v>
      </c>
      <c r="C11" s="137">
        <v>3.58</v>
      </c>
      <c r="D11" s="138">
        <v>5.24</v>
      </c>
      <c r="E11" s="136">
        <v>7.45</v>
      </c>
      <c r="F11" s="136">
        <v>37.840000000000003</v>
      </c>
      <c r="G11" s="136">
        <v>36.43</v>
      </c>
      <c r="H11" s="136">
        <v>2.54</v>
      </c>
      <c r="I11" s="128"/>
      <c r="J11" s="120"/>
      <c r="K11" s="120"/>
      <c r="L11" s="120"/>
      <c r="M11" s="120"/>
      <c r="N11" s="120"/>
      <c r="O11" s="120"/>
      <c r="P11" s="121"/>
    </row>
    <row r="12" spans="1:19">
      <c r="A12" s="120" t="s">
        <v>32</v>
      </c>
      <c r="B12" s="137">
        <v>3.92</v>
      </c>
      <c r="C12" s="137">
        <v>3.22</v>
      </c>
      <c r="D12" s="138">
        <v>6.17</v>
      </c>
      <c r="E12" s="136">
        <v>7.83</v>
      </c>
      <c r="F12" s="136">
        <v>42.5</v>
      </c>
      <c r="G12" s="136">
        <v>33.94</v>
      </c>
      <c r="H12" s="136">
        <v>2.42</v>
      </c>
      <c r="I12" s="128"/>
      <c r="J12" s="120"/>
      <c r="K12" s="120"/>
      <c r="L12" s="120"/>
      <c r="M12" s="120"/>
      <c r="N12" s="120"/>
      <c r="O12" s="120"/>
      <c r="P12" s="121"/>
    </row>
    <row r="13" spans="1:19">
      <c r="A13" s="123" t="s">
        <v>33</v>
      </c>
      <c r="B13" s="139"/>
      <c r="C13" s="139"/>
      <c r="D13" s="140"/>
      <c r="E13" s="136"/>
      <c r="F13" s="136"/>
      <c r="G13" s="136"/>
      <c r="H13" s="136"/>
      <c r="I13" s="128"/>
      <c r="J13" s="120"/>
      <c r="K13" s="120"/>
      <c r="L13" s="120"/>
      <c r="M13" s="120"/>
      <c r="N13" s="120"/>
      <c r="O13" s="120"/>
      <c r="P13" s="121"/>
    </row>
    <row r="14" spans="1:19">
      <c r="A14" s="127" t="s">
        <v>29</v>
      </c>
      <c r="B14" s="134">
        <v>1.64</v>
      </c>
      <c r="C14" s="134">
        <v>1.26</v>
      </c>
      <c r="D14" s="135">
        <v>3.54</v>
      </c>
      <c r="E14" s="136">
        <v>6.31</v>
      </c>
      <c r="F14" s="136">
        <v>34.6</v>
      </c>
      <c r="G14" s="136">
        <v>45.08</v>
      </c>
      <c r="H14" s="136">
        <v>7.58</v>
      </c>
      <c r="I14" s="128"/>
      <c r="J14" s="120"/>
      <c r="K14" s="120"/>
      <c r="L14" s="120"/>
      <c r="M14" s="127"/>
      <c r="N14" s="120"/>
      <c r="O14" s="120"/>
      <c r="P14" s="121"/>
    </row>
    <row r="15" spans="1:19">
      <c r="A15" s="120" t="s">
        <v>31</v>
      </c>
      <c r="B15" s="137">
        <v>2.4300000000000002</v>
      </c>
      <c r="C15" s="137">
        <v>1.08</v>
      </c>
      <c r="D15" s="138">
        <v>2.4300000000000002</v>
      </c>
      <c r="E15" s="136">
        <v>6.47</v>
      </c>
      <c r="F15" s="136">
        <v>34.770000000000003</v>
      </c>
      <c r="G15" s="136">
        <v>46.09</v>
      </c>
      <c r="H15" s="136">
        <v>6.74</v>
      </c>
      <c r="I15" s="128"/>
      <c r="J15" s="120"/>
      <c r="K15" s="120"/>
      <c r="L15" s="120"/>
      <c r="M15" s="120"/>
      <c r="N15" s="120"/>
      <c r="O15" s="120"/>
      <c r="P15" s="121"/>
    </row>
    <row r="16" spans="1:19">
      <c r="A16" s="120" t="s">
        <v>32</v>
      </c>
      <c r="B16" s="137">
        <v>0.95</v>
      </c>
      <c r="C16" s="137">
        <v>1.43</v>
      </c>
      <c r="D16" s="138">
        <v>4.51</v>
      </c>
      <c r="E16" s="136">
        <v>6.18</v>
      </c>
      <c r="F16" s="136">
        <v>34.44</v>
      </c>
      <c r="G16" s="136">
        <v>44.18</v>
      </c>
      <c r="H16" s="136">
        <v>8.31</v>
      </c>
      <c r="I16" s="128"/>
      <c r="J16" s="120"/>
      <c r="K16" s="120"/>
      <c r="L16" s="120"/>
      <c r="M16" s="120"/>
      <c r="N16" s="120"/>
      <c r="O16" s="120"/>
      <c r="P16" s="121"/>
    </row>
    <row r="17" spans="1:16">
      <c r="A17" s="123" t="s">
        <v>34</v>
      </c>
      <c r="B17" s="139"/>
      <c r="C17" s="139"/>
      <c r="D17" s="140"/>
      <c r="E17" s="136"/>
      <c r="F17" s="136"/>
      <c r="G17" s="136"/>
      <c r="H17" s="136"/>
      <c r="I17" s="128"/>
      <c r="J17" s="120"/>
      <c r="K17" s="120"/>
      <c r="L17" s="120"/>
      <c r="M17" s="120"/>
      <c r="N17" s="120"/>
      <c r="O17" s="120"/>
      <c r="P17" s="121"/>
    </row>
    <row r="18" spans="1:16">
      <c r="A18" s="127" t="s">
        <v>29</v>
      </c>
      <c r="B18" s="134">
        <v>2.44</v>
      </c>
      <c r="C18" s="134">
        <v>2.2200000000000002</v>
      </c>
      <c r="D18" s="135">
        <v>4.43</v>
      </c>
      <c r="E18" s="136">
        <v>9.5299999999999994</v>
      </c>
      <c r="F18" s="136">
        <v>34.369999999999997</v>
      </c>
      <c r="G18" s="136">
        <v>43.24</v>
      </c>
      <c r="H18" s="136">
        <v>3.77</v>
      </c>
      <c r="I18" s="128"/>
      <c r="J18" s="120"/>
      <c r="K18" s="120"/>
      <c r="L18" s="120"/>
      <c r="M18" s="127"/>
      <c r="N18" s="120"/>
      <c r="O18" s="120"/>
      <c r="P18" s="121"/>
    </row>
    <row r="19" spans="1:16">
      <c r="A19" s="120" t="s">
        <v>31</v>
      </c>
      <c r="B19" s="137">
        <v>2.57</v>
      </c>
      <c r="C19" s="137">
        <v>2.57</v>
      </c>
      <c r="D19" s="138">
        <v>3.54</v>
      </c>
      <c r="E19" s="136">
        <v>9</v>
      </c>
      <c r="F19" s="136">
        <v>35.049999999999997</v>
      </c>
      <c r="G19" s="136">
        <v>43.73</v>
      </c>
      <c r="H19" s="136">
        <v>3.54</v>
      </c>
      <c r="I19" s="128"/>
      <c r="J19" s="120"/>
      <c r="K19" s="120"/>
      <c r="L19" s="120"/>
      <c r="M19" s="120"/>
      <c r="N19" s="120"/>
      <c r="O19" s="120"/>
      <c r="P19" s="121"/>
    </row>
    <row r="20" spans="1:16">
      <c r="A20" s="120" t="s">
        <v>32</v>
      </c>
      <c r="B20" s="137">
        <v>2.14</v>
      </c>
      <c r="C20" s="137">
        <v>1.43</v>
      </c>
      <c r="D20" s="138">
        <v>6.43</v>
      </c>
      <c r="E20" s="136">
        <v>10.71</v>
      </c>
      <c r="F20" s="136">
        <v>32.86</v>
      </c>
      <c r="G20" s="136">
        <v>42.14</v>
      </c>
      <c r="H20" s="136">
        <v>4.29</v>
      </c>
      <c r="I20" s="128"/>
      <c r="J20" s="120"/>
      <c r="K20" s="120"/>
      <c r="L20" s="120"/>
      <c r="M20" s="120"/>
      <c r="N20" s="120"/>
      <c r="O20" s="120"/>
      <c r="P20" s="121"/>
    </row>
    <row r="21" spans="1:16">
      <c r="A21" s="123" t="s">
        <v>35</v>
      </c>
      <c r="B21" s="139"/>
      <c r="C21" s="139"/>
      <c r="D21" s="140"/>
      <c r="E21" s="136"/>
      <c r="F21" s="136"/>
      <c r="G21" s="136"/>
      <c r="H21" s="136"/>
      <c r="I21" s="128"/>
      <c r="J21" s="120"/>
      <c r="K21" s="120"/>
      <c r="L21" s="120"/>
      <c r="M21" s="120"/>
      <c r="N21" s="120"/>
      <c r="O21" s="120"/>
      <c r="P21" s="121"/>
    </row>
    <row r="22" spans="1:16">
      <c r="A22" s="127" t="s">
        <v>29</v>
      </c>
      <c r="B22" s="134">
        <v>2.91</v>
      </c>
      <c r="C22" s="134">
        <v>2.91</v>
      </c>
      <c r="D22" s="135">
        <v>5.83</v>
      </c>
      <c r="E22" s="136">
        <v>6.8</v>
      </c>
      <c r="F22" s="136">
        <v>29.71</v>
      </c>
      <c r="G22" s="136">
        <v>44.27</v>
      </c>
      <c r="H22" s="136">
        <v>7.57</v>
      </c>
      <c r="I22" s="128"/>
      <c r="J22" s="120"/>
      <c r="K22" s="120"/>
      <c r="L22" s="120"/>
      <c r="M22" s="127"/>
      <c r="N22" s="120"/>
      <c r="O22" s="120"/>
      <c r="P22" s="121"/>
    </row>
    <row r="23" spans="1:16">
      <c r="A23" s="120" t="s">
        <v>31</v>
      </c>
      <c r="B23" s="137">
        <v>2.96</v>
      </c>
      <c r="C23" s="137">
        <v>2.4300000000000002</v>
      </c>
      <c r="D23" s="138">
        <v>5.66</v>
      </c>
      <c r="E23" s="136">
        <v>5.93</v>
      </c>
      <c r="F23" s="136">
        <v>27.76</v>
      </c>
      <c r="G23" s="136">
        <v>46.09</v>
      </c>
      <c r="H23" s="136">
        <v>9.16</v>
      </c>
      <c r="I23" s="128"/>
      <c r="J23" s="120"/>
      <c r="K23" s="120"/>
      <c r="L23" s="120"/>
      <c r="M23" s="120"/>
      <c r="N23" s="120"/>
      <c r="O23" s="120"/>
      <c r="P23" s="121"/>
    </row>
    <row r="24" spans="1:16">
      <c r="A24" s="120" t="s">
        <v>32</v>
      </c>
      <c r="B24" s="137">
        <v>2.78</v>
      </c>
      <c r="C24" s="137">
        <v>4.17</v>
      </c>
      <c r="D24" s="138">
        <v>6.25</v>
      </c>
      <c r="E24" s="136">
        <v>9.0299999999999994</v>
      </c>
      <c r="F24" s="136">
        <v>34.72</v>
      </c>
      <c r="G24" s="136">
        <v>39.58</v>
      </c>
      <c r="H24" s="136">
        <v>3.47</v>
      </c>
      <c r="I24" s="128"/>
      <c r="J24" s="120"/>
      <c r="K24" s="120"/>
      <c r="L24" s="120"/>
      <c r="M24" s="120"/>
      <c r="N24" s="120"/>
      <c r="O24" s="120"/>
      <c r="P24" s="121"/>
    </row>
    <row r="25" spans="1:16">
      <c r="A25" s="123" t="s">
        <v>36</v>
      </c>
      <c r="B25" s="139"/>
      <c r="C25" s="139"/>
      <c r="D25" s="140"/>
      <c r="E25" s="136"/>
      <c r="F25" s="136"/>
      <c r="G25" s="136"/>
      <c r="H25" s="136"/>
      <c r="I25" s="128"/>
      <c r="J25" s="120"/>
      <c r="K25" s="120"/>
      <c r="L25" s="120"/>
      <c r="M25" s="120"/>
      <c r="N25" s="120"/>
      <c r="O25" s="120"/>
      <c r="P25" s="121"/>
    </row>
    <row r="26" spans="1:16">
      <c r="A26" s="127" t="s">
        <v>29</v>
      </c>
      <c r="B26" s="134">
        <v>5.72</v>
      </c>
      <c r="C26" s="134">
        <v>2.58</v>
      </c>
      <c r="D26" s="135">
        <v>2.69</v>
      </c>
      <c r="E26" s="136">
        <v>3.48</v>
      </c>
      <c r="F26" s="136">
        <v>41.7</v>
      </c>
      <c r="G26" s="136">
        <v>40.36</v>
      </c>
      <c r="H26" s="136">
        <v>3.48</v>
      </c>
      <c r="I26" s="128"/>
      <c r="J26" s="120"/>
      <c r="K26" s="120"/>
      <c r="L26" s="120"/>
      <c r="M26" s="127"/>
      <c r="N26" s="120"/>
      <c r="O26" s="120"/>
      <c r="P26" s="121"/>
    </row>
    <row r="27" spans="1:16">
      <c r="A27" s="120" t="s">
        <v>31</v>
      </c>
      <c r="B27" s="137">
        <v>6.11</v>
      </c>
      <c r="C27" s="137">
        <v>2.74</v>
      </c>
      <c r="D27" s="138">
        <v>2.87</v>
      </c>
      <c r="E27" s="136">
        <v>3.49</v>
      </c>
      <c r="F27" s="136">
        <v>41.15</v>
      </c>
      <c r="G27" s="136">
        <v>40.9</v>
      </c>
      <c r="H27" s="136">
        <v>2.74</v>
      </c>
      <c r="I27" s="128"/>
      <c r="J27" s="120"/>
      <c r="K27" s="120"/>
      <c r="L27" s="120"/>
      <c r="M27" s="120"/>
      <c r="N27" s="120"/>
      <c r="O27" s="120"/>
      <c r="P27" s="121"/>
    </row>
    <row r="28" spans="1:16">
      <c r="A28" s="120" t="s">
        <v>32</v>
      </c>
      <c r="B28" s="137">
        <v>2.2200000000000002</v>
      </c>
      <c r="C28" s="137">
        <v>1.1100000000000001</v>
      </c>
      <c r="D28" s="138">
        <v>1.1100000000000001</v>
      </c>
      <c r="E28" s="136">
        <v>3.33</v>
      </c>
      <c r="F28" s="136">
        <v>46.67</v>
      </c>
      <c r="G28" s="136">
        <v>35.56</v>
      </c>
      <c r="H28" s="136">
        <v>10</v>
      </c>
      <c r="I28" s="128"/>
      <c r="J28" s="120"/>
      <c r="K28" s="120"/>
      <c r="L28" s="120"/>
      <c r="M28" s="120"/>
      <c r="N28" s="120"/>
      <c r="O28" s="120"/>
      <c r="P28" s="121"/>
    </row>
    <row r="29" spans="1:16">
      <c r="A29" s="123" t="s">
        <v>37</v>
      </c>
      <c r="B29" s="139"/>
      <c r="C29" s="139"/>
      <c r="D29" s="140"/>
      <c r="E29" s="136"/>
      <c r="F29" s="136"/>
      <c r="G29" s="136"/>
      <c r="H29" s="136"/>
      <c r="I29" s="128"/>
      <c r="J29" s="120"/>
      <c r="K29" s="120"/>
      <c r="L29" s="120"/>
      <c r="M29" s="120"/>
      <c r="N29" s="120"/>
      <c r="O29" s="120"/>
      <c r="P29" s="121"/>
    </row>
    <row r="30" spans="1:16">
      <c r="A30" s="127" t="s">
        <v>29</v>
      </c>
      <c r="B30" s="134">
        <v>3.55</v>
      </c>
      <c r="C30" s="134">
        <v>1.75</v>
      </c>
      <c r="D30" s="135">
        <v>1.46</v>
      </c>
      <c r="E30" s="136">
        <v>1.36</v>
      </c>
      <c r="F30" s="136">
        <v>54.99</v>
      </c>
      <c r="G30" s="136">
        <v>31</v>
      </c>
      <c r="H30" s="136">
        <v>5.89</v>
      </c>
      <c r="I30" s="128"/>
      <c r="J30" s="120"/>
      <c r="K30" s="120"/>
      <c r="L30" s="120"/>
      <c r="M30" s="127"/>
      <c r="N30" s="120"/>
      <c r="O30" s="120"/>
      <c r="P30" s="121"/>
    </row>
    <row r="31" spans="1:16">
      <c r="A31" s="120" t="s">
        <v>31</v>
      </c>
      <c r="B31" s="137">
        <v>4.1500000000000004</v>
      </c>
      <c r="C31" s="137">
        <v>1.98</v>
      </c>
      <c r="D31" s="138">
        <v>1.55</v>
      </c>
      <c r="E31" s="136">
        <v>1.36</v>
      </c>
      <c r="F31" s="136">
        <v>52.45</v>
      </c>
      <c r="G31" s="136">
        <v>32.630000000000003</v>
      </c>
      <c r="H31" s="136">
        <v>5.88</v>
      </c>
      <c r="I31" s="128"/>
      <c r="J31" s="120"/>
      <c r="K31" s="120"/>
      <c r="L31" s="120"/>
      <c r="M31" s="120"/>
      <c r="N31" s="120"/>
      <c r="O31" s="120"/>
      <c r="P31" s="121"/>
    </row>
    <row r="32" spans="1:16">
      <c r="A32" s="120" t="s">
        <v>32</v>
      </c>
      <c r="B32" s="137">
        <v>1.36</v>
      </c>
      <c r="C32" s="137">
        <v>0.91</v>
      </c>
      <c r="D32" s="138">
        <v>1.1399999999999999</v>
      </c>
      <c r="E32" s="136">
        <v>1.36</v>
      </c>
      <c r="F32" s="136">
        <v>64.319999999999993</v>
      </c>
      <c r="G32" s="136">
        <v>25</v>
      </c>
      <c r="H32" s="136">
        <v>5.91</v>
      </c>
      <c r="I32" s="128"/>
      <c r="J32" s="120"/>
      <c r="K32" s="120"/>
      <c r="L32" s="120"/>
      <c r="M32" s="120"/>
      <c r="N32" s="120"/>
      <c r="O32" s="120"/>
      <c r="P32" s="121"/>
    </row>
    <row r="33" spans="1:19">
      <c r="A33" s="119"/>
      <c r="B33" s="137"/>
      <c r="C33" s="139"/>
      <c r="D33" s="138"/>
      <c r="E33" s="136"/>
      <c r="F33" s="136"/>
      <c r="G33" s="136"/>
      <c r="H33" s="136"/>
      <c r="I33" s="128"/>
      <c r="J33" s="120"/>
      <c r="K33" s="120"/>
      <c r="L33" s="120"/>
      <c r="M33" s="120"/>
      <c r="N33" s="120"/>
      <c r="O33" s="120"/>
      <c r="P33" s="121"/>
    </row>
    <row r="34" spans="1:19">
      <c r="A34" s="117" t="s">
        <v>2</v>
      </c>
      <c r="B34" s="134">
        <v>5.7</v>
      </c>
      <c r="C34" s="141">
        <v>3.59</v>
      </c>
      <c r="D34" s="135">
        <v>5.93</v>
      </c>
      <c r="E34" s="136">
        <v>8.1999999999999993</v>
      </c>
      <c r="F34" s="136">
        <v>44.9</v>
      </c>
      <c r="G34" s="136">
        <v>28.7</v>
      </c>
      <c r="H34" s="136">
        <v>2.98</v>
      </c>
      <c r="I34" s="128"/>
      <c r="J34" s="120"/>
      <c r="K34" s="120"/>
      <c r="L34" s="120"/>
      <c r="M34" s="120"/>
      <c r="N34" s="120"/>
      <c r="O34" s="120"/>
      <c r="P34" s="121"/>
    </row>
    <row r="35" spans="1:19">
      <c r="A35" s="117" t="s">
        <v>31</v>
      </c>
      <c r="B35" s="141">
        <v>6.43</v>
      </c>
      <c r="C35" s="141">
        <v>3.53</v>
      </c>
      <c r="D35" s="135">
        <v>5.64</v>
      </c>
      <c r="E35" s="136">
        <v>7.86</v>
      </c>
      <c r="F35" s="136">
        <v>45.11</v>
      </c>
      <c r="G35" s="136">
        <v>28.46</v>
      </c>
      <c r="H35" s="136">
        <v>2.96</v>
      </c>
      <c r="I35" s="128"/>
      <c r="J35" s="120"/>
      <c r="K35" s="120"/>
      <c r="L35" s="120"/>
      <c r="M35" s="120"/>
      <c r="N35" s="120"/>
      <c r="O35" s="120"/>
      <c r="P35" s="121"/>
    </row>
    <row r="36" spans="1:19">
      <c r="A36" s="117" t="s">
        <v>32</v>
      </c>
      <c r="B36" s="141">
        <v>4.32</v>
      </c>
      <c r="C36" s="141">
        <v>3.7</v>
      </c>
      <c r="D36" s="135">
        <v>6.47</v>
      </c>
      <c r="E36" s="136">
        <v>8.84</v>
      </c>
      <c r="F36" s="136">
        <v>44.5</v>
      </c>
      <c r="G36" s="136">
        <v>29.15</v>
      </c>
      <c r="H36" s="136">
        <v>3.02</v>
      </c>
      <c r="I36" s="128"/>
      <c r="J36" s="120"/>
      <c r="K36" s="120"/>
      <c r="L36" s="120"/>
      <c r="M36" s="120"/>
      <c r="N36" s="120"/>
      <c r="O36" s="120"/>
      <c r="P36" s="121"/>
    </row>
    <row r="37" spans="1:19">
      <c r="A37" s="68"/>
      <c r="B37" s="70"/>
      <c r="C37" s="69"/>
      <c r="D37" s="65"/>
      <c r="E37" s="71"/>
      <c r="F37" s="71"/>
      <c r="G37" s="71"/>
      <c r="H37" s="71"/>
      <c r="I37" s="66"/>
      <c r="J37" s="55"/>
      <c r="K37" s="55"/>
      <c r="L37" s="55"/>
      <c r="M37" s="55"/>
      <c r="N37" s="55"/>
      <c r="O37" s="55"/>
      <c r="P37" s="61"/>
    </row>
    <row r="38" spans="1:19">
      <c r="A38" s="68"/>
      <c r="B38" s="70"/>
      <c r="C38" s="69"/>
      <c r="D38" s="65"/>
      <c r="E38" s="71"/>
      <c r="F38" s="71"/>
      <c r="G38" s="71"/>
      <c r="H38" s="71"/>
      <c r="I38" s="66"/>
      <c r="J38" s="55"/>
      <c r="K38" s="55"/>
      <c r="L38" s="55"/>
      <c r="M38" s="55"/>
      <c r="N38" s="55"/>
      <c r="O38" s="55"/>
      <c r="P38" s="61"/>
    </row>
    <row r="39" spans="1:19">
      <c r="A39" s="68"/>
      <c r="B39" s="70"/>
      <c r="C39" s="69"/>
      <c r="D39" s="65"/>
      <c r="E39" s="71"/>
      <c r="F39" s="71"/>
      <c r="G39" s="71"/>
      <c r="H39" s="71"/>
      <c r="I39" s="66"/>
      <c r="J39" s="55"/>
      <c r="K39" s="55"/>
      <c r="L39" s="55"/>
      <c r="M39" s="55"/>
      <c r="N39" s="55"/>
      <c r="O39" s="55"/>
      <c r="P39" s="61"/>
    </row>
    <row r="40" spans="1:19">
      <c r="A40" s="68"/>
      <c r="B40" s="70"/>
      <c r="C40" s="69"/>
      <c r="D40" s="65"/>
      <c r="E40" s="71"/>
      <c r="F40" s="71"/>
      <c r="G40" s="71"/>
      <c r="H40" s="71"/>
      <c r="I40" s="66"/>
      <c r="J40" s="55"/>
      <c r="K40" s="55"/>
      <c r="L40" s="55"/>
      <c r="M40" s="55"/>
      <c r="N40" s="55"/>
      <c r="O40" s="55"/>
      <c r="P40" s="61"/>
    </row>
    <row r="41" spans="1:19">
      <c r="A41" s="72"/>
      <c r="B41" s="72"/>
      <c r="C41" s="72"/>
      <c r="D41" s="59"/>
      <c r="E41" s="73"/>
      <c r="F41" s="73"/>
      <c r="G41" s="73"/>
      <c r="H41" s="73"/>
      <c r="I41" s="59"/>
      <c r="J41" s="72"/>
      <c r="K41" s="72"/>
      <c r="L41" s="72"/>
      <c r="M41" s="72"/>
      <c r="N41" s="62"/>
      <c r="O41" s="62"/>
      <c r="P41" s="61"/>
    </row>
    <row r="42" spans="1:19">
      <c r="A42" s="72"/>
      <c r="B42" s="72"/>
      <c r="C42" s="72"/>
      <c r="D42" s="59"/>
      <c r="E42" s="59"/>
      <c r="F42" s="59"/>
      <c r="G42" s="59"/>
      <c r="H42" s="59"/>
      <c r="I42" s="59"/>
      <c r="J42" s="72"/>
      <c r="K42" s="72"/>
      <c r="L42" s="62"/>
      <c r="M42" s="74" t="s">
        <v>40</v>
      </c>
      <c r="N42" s="55"/>
      <c r="O42" s="55"/>
      <c r="P42" s="61"/>
    </row>
    <row r="43" spans="1:19" ht="41.25" customHeight="1">
      <c r="A43" s="330" t="s">
        <v>128</v>
      </c>
      <c r="B43" s="331"/>
      <c r="C43" s="331"/>
      <c r="D43" s="331"/>
      <c r="E43" s="331"/>
      <c r="F43" s="331"/>
      <c r="G43" s="331"/>
      <c r="H43" s="331"/>
      <c r="I43" s="331"/>
      <c r="J43" s="331"/>
      <c r="K43" s="331"/>
      <c r="L43" s="331"/>
      <c r="M43" s="331"/>
      <c r="N43" s="331"/>
      <c r="O43" s="331"/>
      <c r="P43" s="331"/>
      <c r="Q43" s="331"/>
      <c r="R43" s="331"/>
      <c r="S43" s="331"/>
    </row>
    <row r="44" spans="1:19" ht="30.75" customHeight="1">
      <c r="A44" s="332" t="s">
        <v>129</v>
      </c>
      <c r="B44" s="333"/>
      <c r="C44" s="333"/>
      <c r="D44" s="333"/>
      <c r="E44" s="333"/>
      <c r="F44" s="333"/>
      <c r="G44" s="333"/>
      <c r="H44" s="333"/>
      <c r="I44" s="333"/>
      <c r="J44" s="333"/>
      <c r="K44" s="333"/>
      <c r="L44" s="333"/>
      <c r="M44" s="333"/>
      <c r="N44" s="333"/>
      <c r="O44" s="333"/>
      <c r="P44" s="333"/>
      <c r="Q44" s="333"/>
      <c r="R44" s="333"/>
      <c r="S44" s="333"/>
    </row>
    <row r="45" spans="1:19">
      <c r="A45" s="334" t="s">
        <v>101</v>
      </c>
      <c r="B45" s="335"/>
      <c r="C45" s="335"/>
      <c r="D45" s="335"/>
      <c r="E45" s="335"/>
      <c r="F45" s="335"/>
      <c r="G45" s="335"/>
      <c r="H45" s="335"/>
      <c r="I45" s="335"/>
      <c r="J45" s="335"/>
      <c r="K45" s="335"/>
      <c r="L45" s="335"/>
      <c r="M45" s="335"/>
      <c r="N45" s="335"/>
      <c r="O45" s="335"/>
      <c r="P45" s="335"/>
      <c r="Q45" s="335"/>
      <c r="R45" s="335"/>
      <c r="S45" s="335"/>
    </row>
    <row r="46" spans="1:19">
      <c r="G46" s="76"/>
      <c r="N46" s="61"/>
      <c r="O46" s="78"/>
      <c r="P46" s="78"/>
    </row>
  </sheetData>
  <mergeCells count="5">
    <mergeCell ref="A43:S43"/>
    <mergeCell ref="A44:S44"/>
    <mergeCell ref="A45:S45"/>
    <mergeCell ref="A1:S1"/>
    <mergeCell ref="I4:P4"/>
  </mergeCells>
  <pageMargins left="0.7" right="0.7" top="0.75" bottom="0.75" header="0.3" footer="0.3"/>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76"/>
  <sheetViews>
    <sheetView topLeftCell="A34" zoomScale="70" zoomScaleNormal="70" workbookViewId="0">
      <selection activeCell="I44" sqref="I44"/>
    </sheetView>
  </sheetViews>
  <sheetFormatPr baseColWidth="10" defaultColWidth="11.6328125" defaultRowHeight="14.4"/>
  <cols>
    <col min="1" max="1" width="27.1796875" style="56" customWidth="1"/>
    <col min="2" max="5" width="12.81640625" style="56" customWidth="1"/>
    <col min="6" max="6" width="11.54296875" style="81" customWidth="1"/>
    <col min="7" max="16384" width="11.6328125" style="56"/>
  </cols>
  <sheetData>
    <row r="1" spans="1:11" ht="15.6" customHeight="1">
      <c r="A1" s="341" t="s">
        <v>125</v>
      </c>
      <c r="B1" s="341"/>
      <c r="C1" s="341"/>
      <c r="D1" s="341"/>
      <c r="E1" s="341"/>
      <c r="F1" s="341"/>
      <c r="G1" s="341"/>
      <c r="H1" s="341"/>
      <c r="I1" s="341"/>
      <c r="J1" s="342"/>
      <c r="K1" s="79"/>
    </row>
    <row r="2" spans="1:11" ht="15.6">
      <c r="A2" s="341"/>
      <c r="B2" s="341"/>
      <c r="C2" s="341"/>
      <c r="D2" s="341"/>
      <c r="E2" s="341"/>
      <c r="F2" s="341"/>
      <c r="G2" s="341"/>
      <c r="H2" s="341"/>
      <c r="I2" s="341"/>
      <c r="J2" s="342"/>
      <c r="K2" s="79"/>
    </row>
    <row r="3" spans="1:11" ht="15.75" customHeight="1">
      <c r="A3" s="80"/>
      <c r="B3" s="343"/>
      <c r="C3" s="344"/>
      <c r="D3" s="344"/>
      <c r="E3" s="345"/>
      <c r="G3" s="78"/>
      <c r="H3" s="78"/>
      <c r="I3" s="78"/>
      <c r="J3" s="78"/>
      <c r="K3" s="79"/>
    </row>
    <row r="4" spans="1:11" ht="29.25" customHeight="1">
      <c r="B4" s="82" t="s">
        <v>22</v>
      </c>
      <c r="C4" s="82" t="s">
        <v>23</v>
      </c>
      <c r="D4" s="82" t="s">
        <v>30</v>
      </c>
      <c r="E4" s="82" t="s">
        <v>24</v>
      </c>
      <c r="G4" s="78"/>
      <c r="H4" s="78"/>
      <c r="I4" s="78"/>
      <c r="J4" s="78"/>
      <c r="K4" s="78"/>
    </row>
    <row r="5" spans="1:11">
      <c r="A5" s="82" t="s">
        <v>42</v>
      </c>
      <c r="B5" s="83"/>
      <c r="C5" s="83"/>
      <c r="D5" s="83"/>
      <c r="E5" s="83"/>
      <c r="G5" s="78"/>
      <c r="H5" s="78"/>
      <c r="I5" s="82"/>
      <c r="J5" s="78"/>
      <c r="K5" s="78"/>
    </row>
    <row r="6" spans="1:11">
      <c r="A6" s="84" t="s">
        <v>29</v>
      </c>
      <c r="B6" s="85">
        <v>1635.56</v>
      </c>
      <c r="C6" s="85">
        <v>2560.94</v>
      </c>
      <c r="D6" s="85">
        <v>3156.49</v>
      </c>
      <c r="E6" s="85">
        <v>2476.12</v>
      </c>
      <c r="G6" s="78"/>
      <c r="H6" s="85"/>
      <c r="I6" s="85"/>
      <c r="J6" s="85"/>
      <c r="K6" s="85"/>
    </row>
    <row r="7" spans="1:11">
      <c r="A7" s="78" t="s">
        <v>31</v>
      </c>
      <c r="B7" s="83">
        <v>1551.75</v>
      </c>
      <c r="C7" s="83">
        <v>2528.17</v>
      </c>
      <c r="D7" s="83">
        <v>3117.52</v>
      </c>
      <c r="E7" s="83">
        <v>2434.38</v>
      </c>
      <c r="G7" s="78"/>
      <c r="H7" s="83"/>
      <c r="I7" s="83"/>
      <c r="J7" s="83"/>
      <c r="K7" s="83"/>
    </row>
    <row r="8" spans="1:11">
      <c r="A8" s="78" t="s">
        <v>32</v>
      </c>
      <c r="B8" s="83">
        <v>1816.92</v>
      </c>
      <c r="C8" s="83">
        <v>2629.67</v>
      </c>
      <c r="D8" s="83">
        <v>3255.77</v>
      </c>
      <c r="E8" s="83">
        <v>2579.02</v>
      </c>
      <c r="G8" s="78"/>
      <c r="H8" s="83"/>
      <c r="I8" s="83"/>
      <c r="J8" s="83"/>
      <c r="K8" s="83"/>
    </row>
    <row r="9" spans="1:11">
      <c r="A9" s="82" t="s">
        <v>43</v>
      </c>
      <c r="E9" s="86"/>
      <c r="G9" s="78"/>
      <c r="J9" s="86"/>
      <c r="K9" s="86"/>
    </row>
    <row r="10" spans="1:11">
      <c r="A10" s="84" t="s">
        <v>29</v>
      </c>
      <c r="B10" s="85">
        <v>1746.73</v>
      </c>
      <c r="C10" s="85">
        <v>2804.59</v>
      </c>
      <c r="D10" s="85">
        <v>3643.85</v>
      </c>
      <c r="E10" s="85">
        <v>2741.27</v>
      </c>
      <c r="G10" s="78"/>
      <c r="H10" s="85"/>
      <c r="I10" s="85"/>
      <c r="J10" s="85"/>
      <c r="K10" s="85"/>
    </row>
    <row r="11" spans="1:11">
      <c r="A11" s="78" t="s">
        <v>31</v>
      </c>
      <c r="B11" s="83">
        <v>1623.45</v>
      </c>
      <c r="C11" s="83">
        <v>2753.92</v>
      </c>
      <c r="D11" s="83">
        <v>3562.99</v>
      </c>
      <c r="E11" s="83">
        <v>2664.59</v>
      </c>
      <c r="G11" s="78"/>
      <c r="H11" s="83"/>
      <c r="I11" s="83"/>
      <c r="J11" s="83"/>
      <c r="K11" s="83"/>
    </row>
    <row r="12" spans="1:11">
      <c r="A12" s="78" t="s">
        <v>32</v>
      </c>
      <c r="B12" s="83">
        <v>1873.28</v>
      </c>
      <c r="C12" s="83">
        <v>2839.62</v>
      </c>
      <c r="D12" s="83">
        <v>3749.99</v>
      </c>
      <c r="E12" s="83">
        <v>2835.36</v>
      </c>
      <c r="G12" s="78"/>
      <c r="H12" s="83"/>
      <c r="I12" s="83"/>
      <c r="J12" s="83"/>
      <c r="K12" s="83"/>
    </row>
    <row r="13" spans="1:11">
      <c r="A13" s="82" t="s">
        <v>41</v>
      </c>
      <c r="G13" s="78"/>
    </row>
    <row r="14" spans="1:11">
      <c r="A14" s="84" t="s">
        <v>29</v>
      </c>
      <c r="B14" s="85">
        <v>2773.71</v>
      </c>
      <c r="C14" s="85">
        <v>3756.33</v>
      </c>
      <c r="D14" s="85">
        <v>4689.8100000000004</v>
      </c>
      <c r="E14" s="85">
        <v>3736.21</v>
      </c>
      <c r="G14" s="78"/>
      <c r="H14" s="85"/>
      <c r="I14" s="85"/>
      <c r="J14" s="85"/>
      <c r="K14" s="85"/>
    </row>
    <row r="15" spans="1:11">
      <c r="A15" s="78" t="s">
        <v>31</v>
      </c>
      <c r="B15" s="83">
        <v>2674.09</v>
      </c>
      <c r="C15" s="83">
        <v>3621.18</v>
      </c>
      <c r="D15" s="83">
        <v>4567.8</v>
      </c>
      <c r="E15" s="83">
        <v>3630.31</v>
      </c>
      <c r="G15" s="78"/>
      <c r="H15" s="83"/>
      <c r="I15" s="83"/>
      <c r="J15" s="83"/>
      <c r="K15" s="83"/>
    </row>
    <row r="16" spans="1:11">
      <c r="A16" s="78" t="s">
        <v>32</v>
      </c>
      <c r="B16" s="83">
        <v>2904.23</v>
      </c>
      <c r="C16" s="83">
        <v>3848.73</v>
      </c>
      <c r="D16" s="83">
        <v>4781.21</v>
      </c>
      <c r="E16" s="83">
        <v>3827.43</v>
      </c>
      <c r="G16" s="78"/>
      <c r="H16" s="83"/>
      <c r="I16" s="83"/>
      <c r="J16" s="83"/>
      <c r="K16" s="83"/>
    </row>
    <row r="17" spans="1:11">
      <c r="A17" s="82" t="s">
        <v>81</v>
      </c>
      <c r="G17" s="78"/>
    </row>
    <row r="18" spans="1:11">
      <c r="A18" s="84" t="s">
        <v>29</v>
      </c>
      <c r="B18" s="85">
        <v>1949.47</v>
      </c>
      <c r="C18" s="85">
        <v>2706.03</v>
      </c>
      <c r="D18" s="85">
        <v>3268.07</v>
      </c>
      <c r="E18" s="85">
        <v>2658.28</v>
      </c>
      <c r="G18" s="78"/>
      <c r="H18" s="85"/>
      <c r="I18" s="85"/>
      <c r="J18" s="85"/>
      <c r="K18" s="85"/>
    </row>
    <row r="19" spans="1:11">
      <c r="A19" s="78" t="s">
        <v>31</v>
      </c>
      <c r="B19" s="83">
        <v>1923.03</v>
      </c>
      <c r="C19" s="83">
        <v>2673.94</v>
      </c>
      <c r="D19" s="83">
        <v>3228.2</v>
      </c>
      <c r="E19" s="83">
        <v>2619.59</v>
      </c>
      <c r="G19" s="78"/>
      <c r="H19" s="83"/>
      <c r="I19" s="83"/>
      <c r="J19" s="83"/>
      <c r="K19" s="83"/>
    </row>
    <row r="20" spans="1:11">
      <c r="A20" s="78" t="s">
        <v>32</v>
      </c>
      <c r="B20" s="83">
        <v>2028.54</v>
      </c>
      <c r="C20" s="83">
        <v>2790.83</v>
      </c>
      <c r="D20" s="83">
        <v>3312.22</v>
      </c>
      <c r="E20" s="83">
        <v>2739.92</v>
      </c>
      <c r="G20" s="78"/>
      <c r="H20" s="83"/>
      <c r="I20" s="83"/>
      <c r="J20" s="83"/>
      <c r="K20" s="83"/>
    </row>
    <row r="21" spans="1:11">
      <c r="A21" s="82" t="s">
        <v>35</v>
      </c>
      <c r="G21" s="78"/>
    </row>
    <row r="22" spans="1:11">
      <c r="A22" s="84" t="s">
        <v>29</v>
      </c>
      <c r="B22" s="85">
        <v>1843.69</v>
      </c>
      <c r="C22" s="85">
        <v>2605.65</v>
      </c>
      <c r="D22" s="85">
        <v>3435.48</v>
      </c>
      <c r="E22" s="85">
        <v>2629.2</v>
      </c>
      <c r="G22" s="78"/>
      <c r="H22" s="85"/>
      <c r="I22" s="85"/>
      <c r="J22" s="85"/>
      <c r="K22" s="85"/>
    </row>
    <row r="23" spans="1:11">
      <c r="A23" s="78" t="s">
        <v>31</v>
      </c>
      <c r="B23" s="83">
        <v>1843.69</v>
      </c>
      <c r="C23" s="83">
        <v>2571.9299999999998</v>
      </c>
      <c r="D23" s="83">
        <v>3423.17</v>
      </c>
      <c r="E23" s="83">
        <v>2592.35</v>
      </c>
      <c r="G23" s="78"/>
      <c r="H23" s="83"/>
      <c r="I23" s="83"/>
      <c r="J23" s="83"/>
      <c r="K23" s="83"/>
    </row>
    <row r="24" spans="1:11">
      <c r="A24" s="78" t="s">
        <v>32</v>
      </c>
      <c r="B24" s="83">
        <v>1813.08</v>
      </c>
      <c r="C24" s="83">
        <v>2734.3</v>
      </c>
      <c r="D24" s="83">
        <v>3543.87</v>
      </c>
      <c r="E24" s="83">
        <v>2709.7</v>
      </c>
      <c r="G24" s="78"/>
      <c r="H24" s="83"/>
      <c r="I24" s="83"/>
      <c r="J24" s="83"/>
      <c r="K24" s="83"/>
    </row>
    <row r="25" spans="1:11">
      <c r="A25" s="82" t="s">
        <v>36</v>
      </c>
      <c r="G25" s="78"/>
    </row>
    <row r="26" spans="1:11">
      <c r="A26" s="84" t="s">
        <v>29</v>
      </c>
      <c r="B26" s="85">
        <v>902.3</v>
      </c>
      <c r="C26" s="85">
        <v>1802.16</v>
      </c>
      <c r="D26" s="85">
        <v>2251.8000000000002</v>
      </c>
      <c r="E26" s="85">
        <v>1691.22</v>
      </c>
      <c r="G26" s="78"/>
      <c r="H26" s="85"/>
      <c r="I26" s="85"/>
      <c r="J26" s="85"/>
      <c r="K26" s="85"/>
    </row>
    <row r="27" spans="1:11">
      <c r="A27" s="78" t="s">
        <v>31</v>
      </c>
      <c r="B27" s="83">
        <v>902.25</v>
      </c>
      <c r="C27" s="83">
        <v>1810.14</v>
      </c>
      <c r="D27" s="83">
        <v>2246.38</v>
      </c>
      <c r="E27" s="83">
        <v>1702.03</v>
      </c>
      <c r="G27" s="78"/>
      <c r="H27" s="83"/>
      <c r="I27" s="83"/>
      <c r="J27" s="83"/>
      <c r="K27" s="83"/>
    </row>
    <row r="28" spans="1:11">
      <c r="A28" s="78" t="s">
        <v>32</v>
      </c>
      <c r="B28" s="83">
        <v>907.39</v>
      </c>
      <c r="C28" s="83">
        <v>1698.41</v>
      </c>
      <c r="D28" s="83">
        <v>2346.39</v>
      </c>
      <c r="E28" s="83">
        <v>1609.46</v>
      </c>
      <c r="G28" s="78"/>
      <c r="H28" s="83"/>
      <c r="I28" s="83"/>
      <c r="J28" s="83"/>
      <c r="K28" s="83"/>
    </row>
    <row r="29" spans="1:11">
      <c r="A29" s="82" t="s">
        <v>37</v>
      </c>
      <c r="G29" s="78"/>
    </row>
    <row r="30" spans="1:11">
      <c r="A30" s="84" t="s">
        <v>29</v>
      </c>
      <c r="B30" s="85">
        <v>680.64</v>
      </c>
      <c r="C30" s="85">
        <v>1409.87</v>
      </c>
      <c r="D30" s="85">
        <v>1740.11</v>
      </c>
      <c r="E30" s="85">
        <v>1296.8499999999999</v>
      </c>
      <c r="G30" s="78"/>
      <c r="H30" s="85"/>
      <c r="I30" s="85"/>
      <c r="J30" s="85"/>
      <c r="K30" s="85"/>
    </row>
    <row r="31" spans="1:11">
      <c r="A31" s="78" t="s">
        <v>31</v>
      </c>
      <c r="B31" s="83">
        <v>657.33</v>
      </c>
      <c r="C31" s="83">
        <v>1442.53</v>
      </c>
      <c r="D31" s="83">
        <v>1740.11</v>
      </c>
      <c r="E31" s="83">
        <v>1303.56</v>
      </c>
      <c r="G31" s="78"/>
      <c r="H31" s="83"/>
      <c r="I31" s="83"/>
      <c r="J31" s="83"/>
      <c r="K31" s="83"/>
    </row>
    <row r="32" spans="1:11">
      <c r="A32" s="78" t="s">
        <v>32</v>
      </c>
      <c r="B32" s="83">
        <v>762.02</v>
      </c>
      <c r="C32" s="83">
        <v>1320.95</v>
      </c>
      <c r="D32" s="83">
        <v>1755.83</v>
      </c>
      <c r="E32" s="83">
        <v>1267.25</v>
      </c>
      <c r="G32" s="78"/>
      <c r="H32" s="83"/>
      <c r="I32" s="83"/>
      <c r="J32" s="83"/>
      <c r="K32" s="83"/>
    </row>
    <row r="33" spans="1:11">
      <c r="B33" s="78"/>
      <c r="C33" s="78"/>
      <c r="D33" s="78"/>
      <c r="E33" s="78"/>
      <c r="G33" s="78"/>
      <c r="H33" s="78"/>
      <c r="I33" s="78"/>
      <c r="J33" s="78"/>
      <c r="K33" s="78"/>
    </row>
    <row r="34" spans="1:11">
      <c r="A34" s="87" t="s">
        <v>2</v>
      </c>
      <c r="B34" s="85">
        <v>1437.26</v>
      </c>
      <c r="C34" s="85">
        <v>2623.81</v>
      </c>
      <c r="D34" s="85">
        <v>3489.28</v>
      </c>
      <c r="E34" s="85">
        <v>2530.9299999999998</v>
      </c>
      <c r="G34" s="78"/>
      <c r="H34" s="85"/>
      <c r="I34" s="85"/>
      <c r="J34" s="85"/>
      <c r="K34" s="85"/>
    </row>
    <row r="35" spans="1:11">
      <c r="A35" s="87" t="s">
        <v>31</v>
      </c>
      <c r="B35" s="88">
        <v>1334.41</v>
      </c>
      <c r="C35" s="88">
        <v>2519.37</v>
      </c>
      <c r="D35" s="88">
        <v>3345.31</v>
      </c>
      <c r="E35" s="88">
        <v>2417.61</v>
      </c>
      <c r="G35" s="78"/>
      <c r="H35" s="88"/>
      <c r="I35" s="88"/>
      <c r="J35" s="88"/>
      <c r="K35" s="88"/>
    </row>
    <row r="36" spans="1:11">
      <c r="A36" s="87" t="s">
        <v>32</v>
      </c>
      <c r="B36" s="88">
        <v>1698.77</v>
      </c>
      <c r="C36" s="88">
        <v>2770.78</v>
      </c>
      <c r="D36" s="88">
        <v>3739.45</v>
      </c>
      <c r="E36" s="88">
        <v>2740.27</v>
      </c>
      <c r="G36" s="78"/>
      <c r="H36" s="88"/>
      <c r="I36" s="88"/>
      <c r="J36" s="88"/>
      <c r="K36" s="88"/>
    </row>
    <row r="37" spans="1:11">
      <c r="A37" s="81"/>
      <c r="B37" s="81"/>
      <c r="C37" s="81"/>
      <c r="D37" s="81"/>
      <c r="E37" s="89"/>
      <c r="G37" s="90"/>
      <c r="H37" s="90"/>
      <c r="I37" s="90"/>
      <c r="J37" s="90"/>
      <c r="K37" s="90"/>
    </row>
    <row r="38" spans="1:11">
      <c r="A38" s="91"/>
      <c r="B38" s="81"/>
      <c r="C38" s="81"/>
      <c r="D38" s="81"/>
      <c r="E38" s="92" t="s">
        <v>40</v>
      </c>
      <c r="G38" s="91"/>
      <c r="H38" s="91"/>
      <c r="I38" s="91"/>
      <c r="K38" s="91"/>
    </row>
    <row r="39" spans="1:11" ht="48" customHeight="1">
      <c r="A39" s="346" t="s">
        <v>97</v>
      </c>
      <c r="B39" s="346"/>
      <c r="C39" s="346"/>
      <c r="D39" s="346"/>
      <c r="E39" s="346"/>
      <c r="F39" s="346"/>
      <c r="G39" s="346"/>
      <c r="H39" s="346"/>
      <c r="I39" s="346"/>
    </row>
    <row r="40" spans="1:11" ht="26.25" customHeight="1">
      <c r="A40" s="346" t="s">
        <v>98</v>
      </c>
      <c r="B40" s="346"/>
      <c r="C40" s="346"/>
      <c r="D40" s="346"/>
      <c r="E40" s="346"/>
      <c r="F40" s="346"/>
      <c r="G40" s="346"/>
      <c r="H40" s="346"/>
      <c r="I40" s="346"/>
      <c r="J40" s="93"/>
    </row>
    <row r="41" spans="1:11">
      <c r="A41" s="130" t="s">
        <v>101</v>
      </c>
      <c r="B41" s="130"/>
      <c r="C41" s="130"/>
      <c r="D41" s="130"/>
      <c r="E41" s="130"/>
      <c r="F41" s="130"/>
      <c r="G41" s="130"/>
      <c r="H41" s="130"/>
      <c r="I41" s="130"/>
      <c r="J41" s="81"/>
    </row>
    <row r="42" spans="1:11" ht="43.5" customHeight="1">
      <c r="A42" s="347"/>
      <c r="B42" s="347"/>
      <c r="C42" s="347"/>
      <c r="D42" s="347"/>
      <c r="E42" s="347"/>
      <c r="F42" s="347"/>
      <c r="G42" s="347"/>
      <c r="H42" s="347"/>
      <c r="I42" s="347"/>
    </row>
    <row r="43" spans="1:11">
      <c r="E43" s="86"/>
    </row>
    <row r="46" spans="1:11">
      <c r="I46" s="94"/>
    </row>
    <row r="47" spans="1:11">
      <c r="I47" s="94"/>
    </row>
    <row r="48" spans="1:11">
      <c r="I48" s="94"/>
    </row>
    <row r="49" spans="9:9">
      <c r="I49" s="94"/>
    </row>
    <row r="50" spans="9:9">
      <c r="I50" s="94"/>
    </row>
    <row r="51" spans="9:9">
      <c r="I51" s="94"/>
    </row>
    <row r="52" spans="9:9">
      <c r="I52" s="94"/>
    </row>
    <row r="53" spans="9:9">
      <c r="I53" s="94"/>
    </row>
    <row r="54" spans="9:9">
      <c r="I54" s="94"/>
    </row>
    <row r="55" spans="9:9">
      <c r="I55" s="94"/>
    </row>
    <row r="56" spans="9:9">
      <c r="I56" s="94"/>
    </row>
    <row r="57" spans="9:9">
      <c r="I57" s="94"/>
    </row>
    <row r="58" spans="9:9">
      <c r="I58" s="94"/>
    </row>
    <row r="59" spans="9:9">
      <c r="I59" s="94"/>
    </row>
    <row r="60" spans="9:9">
      <c r="I60" s="94"/>
    </row>
    <row r="61" spans="9:9">
      <c r="I61" s="94"/>
    </row>
    <row r="62" spans="9:9">
      <c r="I62" s="94"/>
    </row>
    <row r="63" spans="9:9">
      <c r="I63" s="94"/>
    </row>
    <row r="64" spans="9:9">
      <c r="I64" s="94"/>
    </row>
    <row r="65" spans="9:9">
      <c r="I65" s="94"/>
    </row>
    <row r="66" spans="9:9">
      <c r="I66" s="94"/>
    </row>
    <row r="67" spans="9:9">
      <c r="I67" s="94"/>
    </row>
    <row r="68" spans="9:9">
      <c r="I68" s="94"/>
    </row>
    <row r="69" spans="9:9">
      <c r="I69" s="94"/>
    </row>
    <row r="70" spans="9:9">
      <c r="I70" s="94"/>
    </row>
    <row r="71" spans="9:9">
      <c r="I71" s="94"/>
    </row>
    <row r="72" spans="9:9">
      <c r="I72" s="94"/>
    </row>
    <row r="73" spans="9:9">
      <c r="I73" s="94"/>
    </row>
    <row r="74" spans="9:9">
      <c r="I74" s="94"/>
    </row>
    <row r="75" spans="9:9">
      <c r="I75" s="94"/>
    </row>
    <row r="76" spans="9:9">
      <c r="I76" s="94"/>
    </row>
  </sheetData>
  <mergeCells count="5">
    <mergeCell ref="A1:J2"/>
    <mergeCell ref="B3:E3"/>
    <mergeCell ref="A39:I39"/>
    <mergeCell ref="A40:I40"/>
    <mergeCell ref="A42:I42"/>
  </mergeCells>
  <pageMargins left="0.7" right="0.7" top="0.75" bottom="0.75" header="0.3" footer="0.3"/>
  <pageSetup paperSize="9" scale="6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6"/>
    <pageSetUpPr fitToPage="1"/>
  </sheetPr>
  <dimension ref="A1:H31"/>
  <sheetViews>
    <sheetView zoomScale="130" zoomScaleNormal="130" workbookViewId="0">
      <selection activeCell="A27" sqref="A27:D28"/>
    </sheetView>
  </sheetViews>
  <sheetFormatPr baseColWidth="10" defaultColWidth="11.6328125" defaultRowHeight="13.2"/>
  <cols>
    <col min="1" max="1" width="65.1796875" style="2" customWidth="1"/>
    <col min="2" max="4" width="13.36328125" style="2" customWidth="1"/>
    <col min="5" max="6" width="11.54296875" style="2" customWidth="1"/>
    <col min="7" max="16384" width="11.6328125" style="2"/>
  </cols>
  <sheetData>
    <row r="1" spans="1:4">
      <c r="A1" s="95" t="s">
        <v>109</v>
      </c>
    </row>
    <row r="2" spans="1:4">
      <c r="A2" s="96"/>
      <c r="B2" s="97" t="s">
        <v>2</v>
      </c>
      <c r="C2" s="98" t="s">
        <v>31</v>
      </c>
      <c r="D2" s="99" t="s">
        <v>32</v>
      </c>
    </row>
    <row r="3" spans="1:4">
      <c r="A3" s="168" t="s">
        <v>25</v>
      </c>
      <c r="B3" s="100">
        <v>235000</v>
      </c>
      <c r="C3" s="100">
        <v>176783</v>
      </c>
      <c r="D3" s="100">
        <v>58217</v>
      </c>
    </row>
    <row r="4" spans="1:4">
      <c r="A4" s="171" t="s">
        <v>51</v>
      </c>
      <c r="B4" s="101">
        <v>52553</v>
      </c>
      <c r="C4" s="101">
        <v>45602</v>
      </c>
      <c r="D4" s="101">
        <v>6951</v>
      </c>
    </row>
    <row r="5" spans="1:4">
      <c r="A5" s="169" t="s">
        <v>42</v>
      </c>
      <c r="B5" s="170">
        <v>287553</v>
      </c>
      <c r="C5" s="170">
        <v>222385</v>
      </c>
      <c r="D5" s="170">
        <v>65168</v>
      </c>
    </row>
    <row r="6" spans="1:4">
      <c r="A6" s="168" t="s">
        <v>52</v>
      </c>
      <c r="B6" s="100">
        <v>2888</v>
      </c>
      <c r="C6" s="100">
        <v>993</v>
      </c>
      <c r="D6" s="100">
        <v>1895</v>
      </c>
    </row>
    <row r="7" spans="1:4">
      <c r="A7" s="171" t="s">
        <v>53</v>
      </c>
      <c r="B7" s="101">
        <v>38063</v>
      </c>
      <c r="C7" s="101">
        <v>19952</v>
      </c>
      <c r="D7" s="101">
        <v>18111</v>
      </c>
    </row>
    <row r="8" spans="1:4">
      <c r="A8" s="171" t="s">
        <v>54</v>
      </c>
      <c r="B8" s="101">
        <v>141765</v>
      </c>
      <c r="C8" s="101">
        <v>93569</v>
      </c>
      <c r="D8" s="101">
        <v>48196</v>
      </c>
    </row>
    <row r="9" spans="1:4">
      <c r="A9" s="171" t="s">
        <v>55</v>
      </c>
      <c r="B9" s="101">
        <v>12939</v>
      </c>
      <c r="C9" s="101">
        <v>6020</v>
      </c>
      <c r="D9" s="101">
        <v>6919</v>
      </c>
    </row>
    <row r="10" spans="1:4">
      <c r="A10" s="171" t="s">
        <v>56</v>
      </c>
      <c r="B10" s="101">
        <v>47803</v>
      </c>
      <c r="C10" s="101">
        <v>21972</v>
      </c>
      <c r="D10" s="101">
        <v>25831</v>
      </c>
    </row>
    <row r="11" spans="1:4">
      <c r="A11" s="171" t="s">
        <v>57</v>
      </c>
      <c r="B11" s="101">
        <v>45291</v>
      </c>
      <c r="C11" s="101">
        <v>27960</v>
      </c>
      <c r="D11" s="101">
        <v>17331</v>
      </c>
    </row>
    <row r="12" spans="1:4">
      <c r="A12" s="171" t="s">
        <v>58</v>
      </c>
      <c r="B12" s="101">
        <v>6234</v>
      </c>
      <c r="C12" s="101">
        <v>3459</v>
      </c>
      <c r="D12" s="101">
        <v>2775</v>
      </c>
    </row>
    <row r="13" spans="1:4">
      <c r="A13" s="169" t="s">
        <v>43</v>
      </c>
      <c r="B13" s="170">
        <v>294983</v>
      </c>
      <c r="C13" s="170">
        <v>173925</v>
      </c>
      <c r="D13" s="170">
        <v>121058</v>
      </c>
    </row>
    <row r="14" spans="1:4">
      <c r="A14" s="168" t="s">
        <v>44</v>
      </c>
      <c r="B14" s="100">
        <v>17603</v>
      </c>
      <c r="C14" s="100">
        <v>6848</v>
      </c>
      <c r="D14" s="100">
        <v>10755</v>
      </c>
    </row>
    <row r="15" spans="1:4">
      <c r="A15" s="171" t="s">
        <v>45</v>
      </c>
      <c r="B15" s="102">
        <v>3388</v>
      </c>
      <c r="C15" s="102">
        <v>1248</v>
      </c>
      <c r="D15" s="102">
        <v>2140</v>
      </c>
    </row>
    <row r="16" spans="1:4">
      <c r="A16" s="171" t="s">
        <v>59</v>
      </c>
      <c r="B16" s="102">
        <v>876</v>
      </c>
      <c r="C16" s="102">
        <v>248</v>
      </c>
      <c r="D16" s="102">
        <v>628</v>
      </c>
    </row>
    <row r="17" spans="1:8">
      <c r="A17" s="172" t="s">
        <v>60</v>
      </c>
      <c r="B17" s="170">
        <v>21867</v>
      </c>
      <c r="C17" s="170">
        <v>8344</v>
      </c>
      <c r="D17" s="170">
        <v>13523</v>
      </c>
    </row>
    <row r="18" spans="1:8">
      <c r="A18" s="54" t="s">
        <v>61</v>
      </c>
      <c r="B18" s="100">
        <v>5956</v>
      </c>
      <c r="C18" s="100">
        <v>3510</v>
      </c>
      <c r="D18" s="100">
        <v>2446</v>
      </c>
    </row>
    <row r="19" spans="1:8">
      <c r="A19" s="173" t="s">
        <v>62</v>
      </c>
      <c r="B19" s="101">
        <v>3658</v>
      </c>
      <c r="C19" s="101">
        <v>2565</v>
      </c>
      <c r="D19" s="101">
        <v>1093</v>
      </c>
    </row>
    <row r="20" spans="1:8">
      <c r="A20" s="172" t="s">
        <v>63</v>
      </c>
      <c r="B20" s="174">
        <v>9614</v>
      </c>
      <c r="C20" s="174">
        <v>6075</v>
      </c>
      <c r="D20" s="174">
        <v>3539</v>
      </c>
    </row>
    <row r="21" spans="1:8">
      <c r="A21" s="168" t="s">
        <v>64</v>
      </c>
      <c r="B21" s="100">
        <v>46562</v>
      </c>
      <c r="C21" s="100">
        <v>41982</v>
      </c>
      <c r="D21" s="100">
        <v>4580</v>
      </c>
    </row>
    <row r="22" spans="1:8">
      <c r="A22" s="171" t="s">
        <v>65</v>
      </c>
      <c r="B22" s="102">
        <v>5417</v>
      </c>
      <c r="C22" s="102">
        <v>5263</v>
      </c>
      <c r="D22" s="102">
        <v>154</v>
      </c>
    </row>
    <row r="23" spans="1:8">
      <c r="A23" s="173" t="s">
        <v>66</v>
      </c>
      <c r="B23" s="101">
        <v>28917</v>
      </c>
      <c r="C23" s="101">
        <v>22195</v>
      </c>
      <c r="D23" s="101">
        <v>6722</v>
      </c>
      <c r="E23" s="19"/>
      <c r="F23" s="19"/>
    </row>
    <row r="24" spans="1:8">
      <c r="A24" s="175" t="s">
        <v>67</v>
      </c>
      <c r="B24" s="174">
        <v>80896</v>
      </c>
      <c r="C24" s="174">
        <v>69440</v>
      </c>
      <c r="D24" s="174">
        <v>11456</v>
      </c>
    </row>
    <row r="25" spans="1:8">
      <c r="A25" s="104" t="s">
        <v>68</v>
      </c>
      <c r="B25" s="103">
        <v>12886</v>
      </c>
      <c r="C25" s="103">
        <v>7450</v>
      </c>
      <c r="D25" s="103">
        <v>5436</v>
      </c>
      <c r="E25" s="19"/>
    </row>
    <row r="26" spans="1:8">
      <c r="A26" s="104" t="s">
        <v>69</v>
      </c>
      <c r="B26" s="103">
        <v>707799</v>
      </c>
      <c r="C26" s="103">
        <v>487619</v>
      </c>
      <c r="D26" s="103">
        <v>220180</v>
      </c>
      <c r="E26" s="19" t="s">
        <v>40</v>
      </c>
    </row>
    <row r="27" spans="1:8" ht="24.75" customHeight="1">
      <c r="A27" s="348" t="s">
        <v>99</v>
      </c>
      <c r="B27" s="348"/>
      <c r="C27" s="348"/>
      <c r="D27" s="348"/>
    </row>
    <row r="28" spans="1:8">
      <c r="A28" s="131" t="s">
        <v>130</v>
      </c>
    </row>
    <row r="29" spans="1:8">
      <c r="A29" s="105"/>
    </row>
    <row r="30" spans="1:8">
      <c r="H30" s="106"/>
    </row>
    <row r="31" spans="1:8">
      <c r="C31" s="11"/>
      <c r="D31" s="11"/>
    </row>
  </sheetData>
  <mergeCells count="1">
    <mergeCell ref="A27:D2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53"/>
  <sheetViews>
    <sheetView zoomScaleNormal="100" workbookViewId="0">
      <selection activeCell="A19" sqref="A19:I21"/>
    </sheetView>
  </sheetViews>
  <sheetFormatPr baseColWidth="10" defaultColWidth="11.453125" defaultRowHeight="11.4"/>
  <cols>
    <col min="1" max="1" width="13.81640625" style="211" customWidth="1"/>
    <col min="2" max="9" width="10.81640625" style="211" customWidth="1"/>
    <col min="10" max="16384" width="11.453125" style="211"/>
  </cols>
  <sheetData>
    <row r="1" spans="1:18" ht="12">
      <c r="A1" s="210" t="s">
        <v>155</v>
      </c>
    </row>
    <row r="2" spans="1:18" ht="12" thickBot="1"/>
    <row r="3" spans="1:18" ht="12">
      <c r="A3" s="349" t="s">
        <v>156</v>
      </c>
      <c r="B3" s="351" t="s">
        <v>157</v>
      </c>
      <c r="C3" s="352"/>
      <c r="D3" s="353" t="s">
        <v>158</v>
      </c>
      <c r="E3" s="354"/>
      <c r="F3" s="355" t="s">
        <v>159</v>
      </c>
      <c r="G3" s="352"/>
      <c r="H3" s="351" t="s">
        <v>160</v>
      </c>
      <c r="I3" s="352"/>
    </row>
    <row r="4" spans="1:18">
      <c r="A4" s="350"/>
      <c r="B4" s="212" t="s">
        <v>161</v>
      </c>
      <c r="C4" s="213" t="s">
        <v>162</v>
      </c>
      <c r="D4" s="212" t="s">
        <v>161</v>
      </c>
      <c r="E4" s="214" t="s">
        <v>162</v>
      </c>
      <c r="F4" s="215" t="s">
        <v>161</v>
      </c>
      <c r="G4" s="213" t="s">
        <v>162</v>
      </c>
      <c r="H4" s="212" t="s">
        <v>161</v>
      </c>
      <c r="I4" s="213" t="s">
        <v>162</v>
      </c>
    </row>
    <row r="5" spans="1:18">
      <c r="A5" s="216" t="s">
        <v>163</v>
      </c>
      <c r="B5" s="217">
        <v>364</v>
      </c>
      <c r="C5" s="218">
        <v>5.0519770717963666E-2</v>
      </c>
      <c r="D5" s="217">
        <v>186</v>
      </c>
      <c r="E5" s="219">
        <v>5.4501980824679434E-2</v>
      </c>
      <c r="F5" s="220">
        <v>178</v>
      </c>
      <c r="G5" s="218">
        <v>4.6936224745410537E-2</v>
      </c>
      <c r="H5" s="217">
        <v>144</v>
      </c>
      <c r="I5" s="218">
        <v>0.9417920209287115</v>
      </c>
      <c r="J5" s="221"/>
    </row>
    <row r="6" spans="1:18">
      <c r="A6" s="216" t="s">
        <v>164</v>
      </c>
      <c r="B6" s="217">
        <v>436</v>
      </c>
      <c r="C6" s="218">
        <v>6.1168858316930447E-2</v>
      </c>
      <c r="D6" s="217">
        <v>172</v>
      </c>
      <c r="E6" s="219">
        <v>5.0432931531431149E-2</v>
      </c>
      <c r="F6" s="220">
        <v>264</v>
      </c>
      <c r="G6" s="218">
        <v>7.1018523998342895E-2</v>
      </c>
      <c r="H6" s="217">
        <v>138</v>
      </c>
      <c r="I6" s="218">
        <v>1.0241187384044528</v>
      </c>
      <c r="J6" s="221"/>
    </row>
    <row r="7" spans="1:18">
      <c r="A7" s="216" t="s">
        <v>165</v>
      </c>
      <c r="B7" s="217">
        <v>560</v>
      </c>
      <c r="C7" s="218">
        <v>7.9710877260906504E-2</v>
      </c>
      <c r="D7" s="217">
        <v>220</v>
      </c>
      <c r="E7" s="219">
        <v>6.484701998467253E-2</v>
      </c>
      <c r="F7" s="220">
        <v>340</v>
      </c>
      <c r="G7" s="218">
        <v>9.3591977515903757E-2</v>
      </c>
      <c r="H7" s="217">
        <v>164</v>
      </c>
      <c r="I7" s="218">
        <v>1.1187666280100963</v>
      </c>
      <c r="J7" s="221"/>
    </row>
    <row r="8" spans="1:18">
      <c r="A8" s="216" t="s">
        <v>166</v>
      </c>
      <c r="B8" s="217">
        <v>504</v>
      </c>
      <c r="C8" s="218">
        <v>7.3411386339073209E-2</v>
      </c>
      <c r="D8" s="217">
        <v>186</v>
      </c>
      <c r="E8" s="219">
        <v>5.6125866782539419E-2</v>
      </c>
      <c r="F8" s="220">
        <v>318</v>
      </c>
      <c r="G8" s="218">
        <v>8.9541143874034196E-2</v>
      </c>
      <c r="H8" s="217">
        <v>83</v>
      </c>
      <c r="I8" s="218">
        <v>0.80920347080042898</v>
      </c>
      <c r="J8" s="221"/>
    </row>
    <row r="9" spans="1:18">
      <c r="A9" s="216" t="s">
        <v>167</v>
      </c>
      <c r="B9" s="217">
        <v>399</v>
      </c>
      <c r="C9" s="218">
        <v>5.8659562831889625E-2</v>
      </c>
      <c r="D9" s="217">
        <v>182</v>
      </c>
      <c r="E9" s="219">
        <v>5.518395662904859E-2</v>
      </c>
      <c r="F9" s="220">
        <v>217</v>
      </c>
      <c r="G9" s="218">
        <v>6.1930991181255175E-2</v>
      </c>
      <c r="H9" s="217">
        <v>92</v>
      </c>
      <c r="I9" s="218">
        <v>0.70271921784295754</v>
      </c>
      <c r="J9" s="221"/>
    </row>
    <row r="10" spans="1:18">
      <c r="A10" s="216" t="s">
        <v>168</v>
      </c>
      <c r="B10" s="217">
        <v>523</v>
      </c>
      <c r="C10" s="218">
        <v>7.6966433510861382E-2</v>
      </c>
      <c r="D10" s="217">
        <v>275</v>
      </c>
      <c r="E10" s="219">
        <v>8.331414583308086E-2</v>
      </c>
      <c r="F10" s="220">
        <v>248</v>
      </c>
      <c r="G10" s="218">
        <v>7.0970492872902718E-2</v>
      </c>
      <c r="H10" s="217">
        <v>176</v>
      </c>
      <c r="I10" s="218">
        <v>0.91771821879236615</v>
      </c>
      <c r="J10" s="221"/>
      <c r="K10" s="222"/>
      <c r="L10" s="222"/>
    </row>
    <row r="11" spans="1:18">
      <c r="A11" s="216" t="s">
        <v>169</v>
      </c>
      <c r="B11" s="217">
        <v>804</v>
      </c>
      <c r="C11" s="218">
        <v>0.11611416159509663</v>
      </c>
      <c r="D11" s="217">
        <v>444</v>
      </c>
      <c r="E11" s="219">
        <v>0.13161483097572832</v>
      </c>
      <c r="F11" s="220">
        <v>360</v>
      </c>
      <c r="G11" s="218">
        <v>0.10138731644671252</v>
      </c>
      <c r="H11" s="217">
        <v>466</v>
      </c>
      <c r="I11" s="218">
        <v>1.4033185774083778</v>
      </c>
      <c r="J11" s="221"/>
      <c r="K11" s="222"/>
      <c r="L11" s="222"/>
    </row>
    <row r="12" spans="1:18">
      <c r="A12" s="216" t="s">
        <v>170</v>
      </c>
      <c r="B12" s="217">
        <v>1002</v>
      </c>
      <c r="C12" s="218">
        <v>0.14342273636839889</v>
      </c>
      <c r="D12" s="217">
        <v>591</v>
      </c>
      <c r="E12" s="219">
        <v>0.1728277366584883</v>
      </c>
      <c r="F12" s="220">
        <v>411</v>
      </c>
      <c r="G12" s="218">
        <v>0.11523095254783768</v>
      </c>
      <c r="H12" s="217">
        <v>565</v>
      </c>
      <c r="I12" s="218">
        <v>2.0947649414207326</v>
      </c>
      <c r="J12" s="221"/>
      <c r="K12" s="222"/>
      <c r="L12" s="223"/>
      <c r="M12" s="222"/>
      <c r="N12" s="223"/>
      <c r="O12" s="222"/>
      <c r="P12" s="223"/>
      <c r="Q12" s="222"/>
      <c r="R12" s="223"/>
    </row>
    <row r="13" spans="1:18">
      <c r="A13" s="216" t="s">
        <v>171</v>
      </c>
      <c r="B13" s="217">
        <v>1232</v>
      </c>
      <c r="C13" s="218">
        <v>0.17501690504196429</v>
      </c>
      <c r="D13" s="217">
        <v>740</v>
      </c>
      <c r="E13" s="219">
        <v>0.21407948713498001</v>
      </c>
      <c r="F13" s="220">
        <v>492</v>
      </c>
      <c r="G13" s="218">
        <v>0.13732813049521864</v>
      </c>
      <c r="H13" s="217">
        <v>634</v>
      </c>
      <c r="I13" s="218">
        <v>2.3932656373862824</v>
      </c>
      <c r="J13" s="221"/>
      <c r="K13" s="222"/>
      <c r="L13" s="223"/>
      <c r="M13" s="222"/>
      <c r="N13" s="223"/>
      <c r="O13" s="222"/>
      <c r="P13" s="223"/>
      <c r="Q13" s="222"/>
      <c r="R13" s="223"/>
    </row>
    <row r="14" spans="1:18">
      <c r="A14" s="216" t="s">
        <v>172</v>
      </c>
      <c r="B14" s="217">
        <v>1417</v>
      </c>
      <c r="C14" s="218">
        <v>0.20020486736604148</v>
      </c>
      <c r="D14" s="217">
        <v>853</v>
      </c>
      <c r="E14" s="219">
        <v>0.24471341563124874</v>
      </c>
      <c r="F14" s="220">
        <v>564</v>
      </c>
      <c r="G14" s="218">
        <v>0.15701384171668467</v>
      </c>
      <c r="H14" s="217">
        <v>703</v>
      </c>
      <c r="I14" s="218">
        <v>2.6126059164560727</v>
      </c>
      <c r="J14" s="221"/>
      <c r="K14" s="222"/>
      <c r="L14" s="223"/>
      <c r="M14" s="222"/>
      <c r="N14" s="223"/>
      <c r="O14" s="222"/>
      <c r="P14" s="223"/>
    </row>
    <row r="15" spans="1:18">
      <c r="A15" s="224" t="s">
        <v>173</v>
      </c>
      <c r="B15" s="225">
        <v>1664</v>
      </c>
      <c r="C15" s="226">
        <v>0.23433550253276683</v>
      </c>
      <c r="D15" s="225">
        <v>974</v>
      </c>
      <c r="E15" s="227">
        <v>0.27808311087636151</v>
      </c>
      <c r="F15" s="228">
        <v>690</v>
      </c>
      <c r="G15" s="226">
        <v>0.19175295549664015</v>
      </c>
      <c r="H15" s="225">
        <v>760</v>
      </c>
      <c r="I15" s="226">
        <v>3.1527420559196884</v>
      </c>
      <c r="J15" s="221"/>
      <c r="K15" s="222"/>
      <c r="L15" s="222"/>
      <c r="M15" s="223"/>
      <c r="N15" s="222"/>
      <c r="O15" s="223"/>
    </row>
    <row r="16" spans="1:18">
      <c r="A16" s="224" t="s">
        <v>174</v>
      </c>
      <c r="B16" s="225">
        <v>1598</v>
      </c>
      <c r="C16" s="226">
        <v>0.2253738837082043</v>
      </c>
      <c r="D16" s="225">
        <v>945</v>
      </c>
      <c r="E16" s="229">
        <v>0.26937274631928509</v>
      </c>
      <c r="F16" s="230">
        <v>653</v>
      </c>
      <c r="G16" s="226">
        <v>0.1822856329331238</v>
      </c>
      <c r="H16" s="225">
        <v>639</v>
      </c>
      <c r="I16" s="226">
        <v>2.946329767613427</v>
      </c>
      <c r="J16" s="221"/>
      <c r="K16" s="222"/>
      <c r="L16" s="222"/>
      <c r="M16" s="223"/>
      <c r="N16" s="222"/>
      <c r="O16" s="223"/>
    </row>
    <row r="17" spans="1:18" ht="12" thickBot="1">
      <c r="A17" s="231" t="s">
        <v>175</v>
      </c>
      <c r="B17" s="232">
        <v>2286</v>
      </c>
      <c r="C17" s="233">
        <v>0.32250146014440617</v>
      </c>
      <c r="D17" s="232">
        <v>1441</v>
      </c>
      <c r="E17" s="234">
        <v>0.40967294395924303</v>
      </c>
      <c r="F17" s="235">
        <v>845</v>
      </c>
      <c r="G17" s="233">
        <v>0.23663502198325351</v>
      </c>
      <c r="H17" s="232">
        <v>692</v>
      </c>
      <c r="I17" s="233">
        <v>3.1753315284724448</v>
      </c>
      <c r="J17" s="221"/>
      <c r="L17" s="223"/>
      <c r="M17" s="222"/>
      <c r="N17" s="223"/>
      <c r="O17" s="222"/>
      <c r="P17" s="223"/>
      <c r="Q17" s="222"/>
      <c r="R17" s="223"/>
    </row>
    <row r="18" spans="1:18" ht="12">
      <c r="A18" s="236"/>
      <c r="B18" s="236"/>
      <c r="C18" s="236"/>
      <c r="D18" s="236"/>
      <c r="E18" s="236"/>
      <c r="F18" s="236"/>
      <c r="G18" s="236"/>
      <c r="H18" s="236"/>
      <c r="I18" s="236"/>
      <c r="K18" s="237"/>
    </row>
    <row r="19" spans="1:18" s="237" customFormat="1" ht="38.25" customHeight="1">
      <c r="A19" s="359" t="s">
        <v>176</v>
      </c>
      <c r="B19" s="359"/>
      <c r="C19" s="359"/>
      <c r="D19" s="359"/>
      <c r="E19" s="359"/>
      <c r="F19" s="359"/>
      <c r="G19" s="359"/>
      <c r="H19" s="359"/>
      <c r="I19" s="359"/>
    </row>
    <row r="20" spans="1:18" s="237" customFormat="1" ht="28.5" customHeight="1">
      <c r="A20" s="356" t="s">
        <v>177</v>
      </c>
      <c r="B20" s="356"/>
      <c r="C20" s="356"/>
      <c r="D20" s="356"/>
      <c r="E20" s="356"/>
      <c r="F20" s="356"/>
      <c r="G20" s="356"/>
      <c r="H20" s="356"/>
      <c r="I20" s="356"/>
    </row>
    <row r="21" spans="1:18" s="237" customFormat="1" ht="12" customHeight="1">
      <c r="A21" s="357" t="s">
        <v>178</v>
      </c>
      <c r="B21" s="357"/>
      <c r="C21" s="357"/>
      <c r="D21" s="357"/>
      <c r="E21" s="357"/>
      <c r="F21" s="357"/>
      <c r="G21" s="357"/>
      <c r="H21" s="357"/>
      <c r="I21" s="357"/>
    </row>
    <row r="22" spans="1:18" s="237" customFormat="1" ht="12" customHeight="1">
      <c r="A22" s="238"/>
      <c r="B22" s="238"/>
      <c r="C22" s="238"/>
      <c r="D22" s="238"/>
      <c r="E22" s="238"/>
      <c r="F22" s="238"/>
      <c r="G22" s="238"/>
      <c r="H22" s="238"/>
      <c r="I22" s="238"/>
    </row>
    <row r="23" spans="1:18" s="237" customFormat="1" ht="12" customHeight="1">
      <c r="A23" s="238"/>
      <c r="B23" s="238"/>
      <c r="C23" s="238"/>
      <c r="D23" s="238"/>
      <c r="E23" s="238"/>
      <c r="F23" s="238"/>
      <c r="G23" s="238"/>
      <c r="H23" s="238"/>
      <c r="I23" s="238"/>
    </row>
    <row r="24" spans="1:18" s="237" customFormat="1" ht="12" customHeight="1">
      <c r="A24" s="238"/>
      <c r="B24" s="238"/>
      <c r="C24" s="238"/>
      <c r="D24" s="238"/>
      <c r="E24" s="238"/>
      <c r="F24" s="238"/>
      <c r="G24" s="238"/>
      <c r="H24" s="238"/>
      <c r="I24" s="238"/>
    </row>
    <row r="25" spans="1:18" s="237" customFormat="1" ht="12">
      <c r="A25" s="239"/>
      <c r="B25" s="239"/>
      <c r="C25" s="239"/>
      <c r="D25" s="239"/>
      <c r="E25" s="239"/>
      <c r="F25" s="239"/>
      <c r="G25" s="239"/>
      <c r="K25" s="211"/>
    </row>
    <row r="27" spans="1:18" ht="12">
      <c r="A27" s="358" t="s">
        <v>179</v>
      </c>
      <c r="B27" s="358"/>
      <c r="C27" s="358"/>
      <c r="D27" s="358"/>
      <c r="E27" s="358"/>
      <c r="F27" s="358"/>
      <c r="G27" s="358"/>
      <c r="H27" s="358"/>
      <c r="I27" s="358"/>
    </row>
    <row r="29" spans="1:18">
      <c r="A29" s="240" t="s">
        <v>180</v>
      </c>
      <c r="B29" s="240"/>
      <c r="C29" s="240"/>
      <c r="D29" s="240"/>
      <c r="E29" s="240"/>
      <c r="F29" s="240"/>
      <c r="G29" s="240"/>
      <c r="H29" s="240"/>
      <c r="I29" s="240"/>
    </row>
    <row r="30" spans="1:18" ht="12" thickBot="1"/>
    <row r="31" spans="1:18" ht="12">
      <c r="A31" s="349" t="s">
        <v>156</v>
      </c>
      <c r="B31" s="351" t="s">
        <v>157</v>
      </c>
      <c r="C31" s="352"/>
      <c r="D31" s="353" t="s">
        <v>158</v>
      </c>
      <c r="E31" s="354"/>
      <c r="F31" s="355" t="s">
        <v>159</v>
      </c>
      <c r="G31" s="352"/>
      <c r="H31" s="351" t="s">
        <v>160</v>
      </c>
      <c r="I31" s="352"/>
    </row>
    <row r="32" spans="1:18">
      <c r="A32" s="350"/>
      <c r="B32" s="212" t="s">
        <v>161</v>
      </c>
      <c r="C32" s="213" t="s">
        <v>162</v>
      </c>
      <c r="D32" s="212" t="s">
        <v>161</v>
      </c>
      <c r="E32" s="214" t="s">
        <v>162</v>
      </c>
      <c r="F32" s="215" t="s">
        <v>161</v>
      </c>
      <c r="G32" s="213" t="s">
        <v>162</v>
      </c>
      <c r="H32" s="212" t="s">
        <v>161</v>
      </c>
      <c r="I32" s="213" t="s">
        <v>162</v>
      </c>
    </row>
    <row r="33" spans="1:9">
      <c r="A33" s="216" t="s">
        <v>170</v>
      </c>
      <c r="B33" s="217">
        <v>1002</v>
      </c>
      <c r="C33" s="218">
        <v>0.14342273636839889</v>
      </c>
      <c r="D33" s="217">
        <v>591</v>
      </c>
      <c r="E33" s="219">
        <v>0.1728277366584883</v>
      </c>
      <c r="F33" s="220">
        <v>411</v>
      </c>
      <c r="G33" s="218">
        <v>0.11523095254783768</v>
      </c>
      <c r="H33" s="217">
        <v>565</v>
      </c>
      <c r="I33" s="218">
        <v>2.0947649414207326</v>
      </c>
    </row>
    <row r="34" spans="1:9">
      <c r="A34" s="216" t="s">
        <v>171</v>
      </c>
      <c r="B34" s="217">
        <v>1232</v>
      </c>
      <c r="C34" s="218">
        <v>0.17501690504196429</v>
      </c>
      <c r="D34" s="217">
        <v>740</v>
      </c>
      <c r="E34" s="219">
        <v>0.21407948713498001</v>
      </c>
      <c r="F34" s="220">
        <v>492</v>
      </c>
      <c r="G34" s="218">
        <v>0.13732813049521864</v>
      </c>
      <c r="H34" s="217">
        <v>634</v>
      </c>
      <c r="I34" s="218">
        <v>2.3932656373862824</v>
      </c>
    </row>
    <row r="35" spans="1:9" ht="12" thickBot="1">
      <c r="A35" s="241" t="s">
        <v>172</v>
      </c>
      <c r="B35" s="242">
        <v>1417</v>
      </c>
      <c r="C35" s="243">
        <v>0.20020486736604148</v>
      </c>
      <c r="D35" s="242">
        <v>853</v>
      </c>
      <c r="E35" s="244">
        <v>0.24471341563124874</v>
      </c>
      <c r="F35" s="245">
        <v>564</v>
      </c>
      <c r="G35" s="243">
        <v>0.15701384171668467</v>
      </c>
      <c r="H35" s="242">
        <v>703</v>
      </c>
      <c r="I35" s="243">
        <v>2.6126059164560727</v>
      </c>
    </row>
    <row r="38" spans="1:9">
      <c r="A38" s="240" t="s">
        <v>181</v>
      </c>
      <c r="B38" s="240"/>
      <c r="C38" s="240"/>
      <c r="D38" s="240"/>
      <c r="E38" s="240"/>
      <c r="F38" s="240"/>
      <c r="G38" s="240"/>
      <c r="H38" s="240"/>
      <c r="I38" s="240"/>
    </row>
    <row r="39" spans="1:9" ht="12" thickBot="1"/>
    <row r="40" spans="1:9" ht="12">
      <c r="A40" s="349" t="s">
        <v>156</v>
      </c>
      <c r="B40" s="351" t="s">
        <v>157</v>
      </c>
      <c r="C40" s="352"/>
      <c r="D40" s="353" t="s">
        <v>158</v>
      </c>
      <c r="E40" s="354"/>
      <c r="F40" s="355" t="s">
        <v>159</v>
      </c>
      <c r="G40" s="352"/>
      <c r="H40" s="351" t="s">
        <v>160</v>
      </c>
      <c r="I40" s="352"/>
    </row>
    <row r="41" spans="1:9">
      <c r="A41" s="350"/>
      <c r="B41" s="212" t="s">
        <v>161</v>
      </c>
      <c r="C41" s="213" t="s">
        <v>162</v>
      </c>
      <c r="D41" s="212" t="s">
        <v>161</v>
      </c>
      <c r="E41" s="214" t="s">
        <v>162</v>
      </c>
      <c r="F41" s="215" t="s">
        <v>161</v>
      </c>
      <c r="G41" s="213" t="s">
        <v>162</v>
      </c>
      <c r="H41" s="212" t="s">
        <v>161</v>
      </c>
      <c r="I41" s="213" t="s">
        <v>162</v>
      </c>
    </row>
    <row r="42" spans="1:9">
      <c r="A42" s="224" t="s">
        <v>170</v>
      </c>
      <c r="B42" s="225">
        <v>1008</v>
      </c>
      <c r="C42" s="226">
        <v>0.14341731593354998</v>
      </c>
      <c r="D42" s="225">
        <v>587</v>
      </c>
      <c r="E42" s="227">
        <v>0.17005817322177672</v>
      </c>
      <c r="F42" s="228">
        <v>421</v>
      </c>
      <c r="G42" s="226">
        <v>0.11770692373933367</v>
      </c>
      <c r="H42" s="225">
        <v>574</v>
      </c>
      <c r="I42" s="226">
        <v>2.0800115958834615</v>
      </c>
    </row>
    <row r="43" spans="1:9">
      <c r="A43" s="224" t="s">
        <v>171</v>
      </c>
      <c r="B43" s="225">
        <v>1247</v>
      </c>
      <c r="C43" s="226">
        <v>0.1761035777129413</v>
      </c>
      <c r="D43" s="225">
        <v>743</v>
      </c>
      <c r="E43" s="227">
        <v>0.21289886301118652</v>
      </c>
      <c r="F43" s="228">
        <v>504</v>
      </c>
      <c r="G43" s="226">
        <v>0.14034540563720713</v>
      </c>
      <c r="H43" s="225">
        <v>643</v>
      </c>
      <c r="I43" s="226">
        <v>2.3743584062626932</v>
      </c>
    </row>
    <row r="44" spans="1:9" ht="12" thickBot="1">
      <c r="A44" s="231" t="s">
        <v>172</v>
      </c>
      <c r="B44" s="232">
        <v>1439</v>
      </c>
      <c r="C44" s="233">
        <v>0.20320180523410572</v>
      </c>
      <c r="D44" s="232">
        <v>865</v>
      </c>
      <c r="E44" s="246">
        <v>0.24836481201798563</v>
      </c>
      <c r="F44" s="247">
        <v>574</v>
      </c>
      <c r="G44" s="233">
        <v>0.1594953943620879</v>
      </c>
      <c r="H44" s="232">
        <v>728</v>
      </c>
      <c r="I44" s="233">
        <v>2.6409344845099034</v>
      </c>
    </row>
    <row r="47" spans="1:9">
      <c r="A47" s="240" t="s">
        <v>182</v>
      </c>
      <c r="B47" s="240"/>
      <c r="C47" s="240"/>
      <c r="D47" s="240"/>
      <c r="E47" s="240"/>
      <c r="F47" s="240"/>
      <c r="G47" s="240"/>
      <c r="H47" s="240"/>
      <c r="I47" s="240"/>
    </row>
    <row r="48" spans="1:9" ht="12" thickBot="1"/>
    <row r="49" spans="1:9" ht="12">
      <c r="A49" s="349" t="s">
        <v>156</v>
      </c>
      <c r="B49" s="351" t="s">
        <v>157</v>
      </c>
      <c r="C49" s="352"/>
      <c r="D49" s="353" t="s">
        <v>158</v>
      </c>
      <c r="E49" s="354"/>
      <c r="F49" s="355" t="s">
        <v>159</v>
      </c>
      <c r="G49" s="352"/>
      <c r="H49" s="351" t="s">
        <v>160</v>
      </c>
      <c r="I49" s="352"/>
    </row>
    <row r="50" spans="1:9">
      <c r="A50" s="350"/>
      <c r="B50" s="212" t="s">
        <v>161</v>
      </c>
      <c r="C50" s="213" t="s">
        <v>162</v>
      </c>
      <c r="D50" s="212" t="s">
        <v>161</v>
      </c>
      <c r="E50" s="214" t="s">
        <v>162</v>
      </c>
      <c r="F50" s="215" t="s">
        <v>161</v>
      </c>
      <c r="G50" s="213" t="s">
        <v>162</v>
      </c>
      <c r="H50" s="212" t="s">
        <v>161</v>
      </c>
      <c r="I50" s="213" t="s">
        <v>162</v>
      </c>
    </row>
    <row r="51" spans="1:9">
      <c r="A51" s="216" t="s">
        <v>170</v>
      </c>
      <c r="B51" s="217">
        <f>B42-B33</f>
        <v>6</v>
      </c>
      <c r="C51" s="218">
        <f t="shared" ref="C51:I51" si="0">C42-C33</f>
        <v>-5.4204348489128584E-6</v>
      </c>
      <c r="D51" s="217">
        <f t="shared" si="0"/>
        <v>-4</v>
      </c>
      <c r="E51" s="219">
        <f t="shared" si="0"/>
        <v>-2.7695634367115862E-3</v>
      </c>
      <c r="F51" s="220">
        <f t="shared" si="0"/>
        <v>10</v>
      </c>
      <c r="G51" s="218">
        <f t="shared" si="0"/>
        <v>2.4759711914959931E-3</v>
      </c>
      <c r="H51" s="217">
        <f t="shared" si="0"/>
        <v>9</v>
      </c>
      <c r="I51" s="218">
        <f t="shared" si="0"/>
        <v>-1.4753345537271034E-2</v>
      </c>
    </row>
    <row r="52" spans="1:9">
      <c r="A52" s="216" t="s">
        <v>171</v>
      </c>
      <c r="B52" s="217">
        <f t="shared" ref="B52:I53" si="1">B43-B34</f>
        <v>15</v>
      </c>
      <c r="C52" s="218">
        <f t="shared" si="1"/>
        <v>1.0866726709770069E-3</v>
      </c>
      <c r="D52" s="217">
        <f t="shared" si="1"/>
        <v>3</v>
      </c>
      <c r="E52" s="219">
        <f t="shared" si="1"/>
        <v>-1.1806241237934945E-3</v>
      </c>
      <c r="F52" s="220">
        <f t="shared" si="1"/>
        <v>12</v>
      </c>
      <c r="G52" s="218">
        <f t="shared" si="1"/>
        <v>3.0172751419884902E-3</v>
      </c>
      <c r="H52" s="217">
        <f t="shared" si="1"/>
        <v>9</v>
      </c>
      <c r="I52" s="218">
        <f t="shared" si="1"/>
        <v>-1.8907231123589163E-2</v>
      </c>
    </row>
    <row r="53" spans="1:9" ht="12" thickBot="1">
      <c r="A53" s="241" t="s">
        <v>172</v>
      </c>
      <c r="B53" s="242">
        <f t="shared" si="1"/>
        <v>22</v>
      </c>
      <c r="C53" s="243">
        <f t="shared" si="1"/>
        <v>2.9969378680642367E-3</v>
      </c>
      <c r="D53" s="242">
        <f t="shared" si="1"/>
        <v>12</v>
      </c>
      <c r="E53" s="244">
        <f t="shared" si="1"/>
        <v>3.6513963867368937E-3</v>
      </c>
      <c r="F53" s="245">
        <f t="shared" si="1"/>
        <v>10</v>
      </c>
      <c r="G53" s="243">
        <f t="shared" si="1"/>
        <v>2.4815526454032288E-3</v>
      </c>
      <c r="H53" s="242">
        <f t="shared" si="1"/>
        <v>25</v>
      </c>
      <c r="I53" s="243">
        <f t="shared" si="1"/>
        <v>2.8328568053830772E-2</v>
      </c>
    </row>
  </sheetData>
  <mergeCells count="24">
    <mergeCell ref="A19:I19"/>
    <mergeCell ref="A3:A4"/>
    <mergeCell ref="B3:C3"/>
    <mergeCell ref="D3:E3"/>
    <mergeCell ref="F3:G3"/>
    <mergeCell ref="H3:I3"/>
    <mergeCell ref="A20:I20"/>
    <mergeCell ref="A21:I21"/>
    <mergeCell ref="A27:I27"/>
    <mergeCell ref="A31:A32"/>
    <mergeCell ref="B31:C31"/>
    <mergeCell ref="D31:E31"/>
    <mergeCell ref="F31:G31"/>
    <mergeCell ref="H31:I31"/>
    <mergeCell ref="A49:A50"/>
    <mergeCell ref="B49:C49"/>
    <mergeCell ref="D49:E49"/>
    <mergeCell ref="F49:G49"/>
    <mergeCell ref="H49:I49"/>
    <mergeCell ref="A40:A41"/>
    <mergeCell ref="B40:C40"/>
    <mergeCell ref="D40:E40"/>
    <mergeCell ref="F40:G40"/>
    <mergeCell ref="H40:I40"/>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K43"/>
  <sheetViews>
    <sheetView zoomScale="70" zoomScaleNormal="70" workbookViewId="0">
      <selection activeCell="A40" sqref="A40:K40"/>
    </sheetView>
  </sheetViews>
  <sheetFormatPr baseColWidth="10" defaultColWidth="11.453125" defaultRowHeight="14.4"/>
  <cols>
    <col min="1" max="1" width="27.1796875" style="56" customWidth="1"/>
    <col min="2" max="2" width="12.90625" style="56" customWidth="1"/>
    <col min="3" max="3" width="14.90625" style="56" customWidth="1"/>
    <col min="4" max="4" width="11.453125" style="81"/>
    <col min="5" max="9" width="11.453125" style="56"/>
    <col min="10" max="10" width="2.81640625" style="56" customWidth="1"/>
    <col min="11" max="16384" width="11.453125" style="56"/>
  </cols>
  <sheetData>
    <row r="1" spans="1:11" ht="15.6">
      <c r="A1" s="57" t="s">
        <v>124</v>
      </c>
      <c r="B1" s="57"/>
      <c r="C1" s="55"/>
      <c r="D1" s="72"/>
      <c r="E1" s="55"/>
      <c r="F1" s="55"/>
      <c r="G1" s="55"/>
      <c r="H1" s="55"/>
      <c r="J1" s="55"/>
      <c r="K1" s="55"/>
    </row>
    <row r="2" spans="1:11" ht="15.6">
      <c r="A2" s="57"/>
      <c r="B2" s="57"/>
      <c r="C2" s="55"/>
      <c r="D2" s="72"/>
      <c r="E2" s="55"/>
      <c r="F2" s="55"/>
      <c r="G2" s="55"/>
      <c r="H2" s="55"/>
      <c r="I2" s="60"/>
      <c r="J2" s="55"/>
      <c r="K2" s="55"/>
    </row>
    <row r="3" spans="1:11" ht="22.5" customHeight="1">
      <c r="A3" s="57"/>
      <c r="B3" s="360" t="s">
        <v>77</v>
      </c>
      <c r="C3" s="360" t="s">
        <v>78</v>
      </c>
      <c r="D3" s="55"/>
      <c r="E3" s="55"/>
      <c r="F3" s="55"/>
      <c r="G3" s="55"/>
      <c r="H3" s="55"/>
      <c r="I3" s="107"/>
      <c r="J3" s="55"/>
      <c r="K3" s="55"/>
    </row>
    <row r="4" spans="1:11" ht="35.25" customHeight="1">
      <c r="A4" s="55"/>
      <c r="B4" s="360"/>
      <c r="C4" s="360"/>
      <c r="D4" s="55"/>
      <c r="E4" s="55"/>
      <c r="F4" s="55"/>
      <c r="G4" s="55"/>
      <c r="H4" s="55"/>
      <c r="I4" s="55"/>
      <c r="J4" s="55"/>
      <c r="K4" s="55"/>
    </row>
    <row r="5" spans="1:11">
      <c r="A5" s="63" t="s">
        <v>0</v>
      </c>
      <c r="B5" s="63"/>
      <c r="C5" s="55"/>
      <c r="D5" s="55"/>
      <c r="E5" s="55"/>
      <c r="F5" s="55"/>
      <c r="G5" s="63"/>
      <c r="H5" s="55"/>
      <c r="I5" s="55"/>
      <c r="J5" s="55"/>
      <c r="K5" s="55"/>
    </row>
    <row r="6" spans="1:11">
      <c r="A6" s="64" t="s">
        <v>29</v>
      </c>
      <c r="B6" s="108">
        <v>59.4</v>
      </c>
      <c r="C6" s="109">
        <v>26.1</v>
      </c>
      <c r="D6" s="55"/>
      <c r="E6" s="55"/>
      <c r="F6" s="55"/>
      <c r="G6" s="55"/>
      <c r="H6" s="64"/>
      <c r="I6" s="55"/>
      <c r="J6" s="55"/>
      <c r="K6" s="55"/>
    </row>
    <row r="7" spans="1:11">
      <c r="A7" s="55" t="s">
        <v>31</v>
      </c>
      <c r="B7" s="67">
        <v>59.3</v>
      </c>
      <c r="C7" s="67">
        <v>26.9</v>
      </c>
      <c r="D7" s="67"/>
      <c r="E7" s="55"/>
      <c r="F7" s="55"/>
      <c r="G7" s="55"/>
      <c r="H7" s="55"/>
      <c r="I7" s="55"/>
      <c r="J7" s="55"/>
      <c r="K7" s="55"/>
    </row>
    <row r="8" spans="1:11">
      <c r="A8" s="55" t="s">
        <v>32</v>
      </c>
      <c r="B8" s="67">
        <v>59.7</v>
      </c>
      <c r="C8" s="67">
        <v>24.2</v>
      </c>
      <c r="D8" s="55"/>
      <c r="E8" s="55"/>
      <c r="F8" s="55"/>
      <c r="G8" s="55"/>
      <c r="H8" s="55"/>
      <c r="I8" s="55"/>
      <c r="J8" s="55"/>
      <c r="K8" s="55"/>
    </row>
    <row r="9" spans="1:11">
      <c r="A9" s="63" t="s">
        <v>1</v>
      </c>
      <c r="B9" s="67"/>
      <c r="C9" s="67"/>
      <c r="D9" s="55"/>
      <c r="E9" s="55"/>
      <c r="F9" s="55"/>
      <c r="G9" s="55"/>
      <c r="H9" s="55"/>
      <c r="I9" s="55"/>
      <c r="J9" s="55"/>
      <c r="K9" s="55"/>
    </row>
    <row r="10" spans="1:11">
      <c r="A10" s="64" t="s">
        <v>29</v>
      </c>
      <c r="B10" s="108">
        <v>62.4</v>
      </c>
      <c r="C10" s="109">
        <v>23.6</v>
      </c>
      <c r="D10" s="55"/>
      <c r="E10" s="55"/>
      <c r="F10" s="55"/>
      <c r="G10" s="55"/>
      <c r="H10" s="64"/>
      <c r="I10" s="55"/>
      <c r="J10" s="55"/>
      <c r="K10" s="55"/>
    </row>
    <row r="11" spans="1:11">
      <c r="A11" s="55" t="s">
        <v>31</v>
      </c>
      <c r="B11" s="67">
        <v>62.3</v>
      </c>
      <c r="C11" s="67">
        <v>25</v>
      </c>
      <c r="D11" s="55"/>
      <c r="E11" s="55"/>
      <c r="F11" s="55"/>
      <c r="G11" s="55"/>
      <c r="H11" s="55"/>
      <c r="I11" s="55"/>
      <c r="J11" s="55"/>
      <c r="K11" s="55"/>
    </row>
    <row r="12" spans="1:11">
      <c r="A12" s="55" t="s">
        <v>32</v>
      </c>
      <c r="B12" s="67">
        <v>62.6</v>
      </c>
      <c r="C12" s="67">
        <v>21.8</v>
      </c>
      <c r="D12" s="55"/>
      <c r="E12" s="55"/>
      <c r="F12" s="55"/>
      <c r="G12" s="55"/>
      <c r="H12" s="55"/>
      <c r="I12" s="55"/>
      <c r="J12" s="55"/>
      <c r="K12" s="55"/>
    </row>
    <row r="13" spans="1:11">
      <c r="A13" s="63" t="s">
        <v>33</v>
      </c>
      <c r="B13" s="67"/>
      <c r="C13" s="67"/>
      <c r="D13" s="55"/>
      <c r="E13" s="55"/>
      <c r="F13" s="55"/>
      <c r="G13" s="55"/>
      <c r="H13" s="55"/>
      <c r="I13" s="55"/>
      <c r="J13" s="55"/>
      <c r="K13" s="55"/>
    </row>
    <row r="14" spans="1:11">
      <c r="A14" s="64" t="s">
        <v>29</v>
      </c>
      <c r="B14" s="108">
        <v>62.8</v>
      </c>
      <c r="C14" s="109">
        <v>23.5</v>
      </c>
      <c r="D14" s="55"/>
      <c r="E14" s="55"/>
      <c r="F14" s="55"/>
      <c r="G14" s="55"/>
      <c r="H14" s="64"/>
      <c r="I14" s="55"/>
      <c r="J14" s="55"/>
      <c r="K14" s="55"/>
    </row>
    <row r="15" spans="1:11">
      <c r="A15" s="55" t="s">
        <v>31</v>
      </c>
      <c r="B15" s="67">
        <v>62.7</v>
      </c>
      <c r="C15" s="67">
        <v>25.4</v>
      </c>
      <c r="D15" s="55"/>
      <c r="E15" s="55"/>
      <c r="F15" s="55"/>
      <c r="G15" s="55"/>
      <c r="H15" s="55"/>
      <c r="I15" s="55"/>
      <c r="J15" s="55"/>
      <c r="K15" s="55"/>
    </row>
    <row r="16" spans="1:11">
      <c r="A16" s="55" t="s">
        <v>32</v>
      </c>
      <c r="B16" s="67">
        <v>62.9</v>
      </c>
      <c r="C16" s="67">
        <v>22</v>
      </c>
      <c r="D16" s="55"/>
      <c r="E16" s="55"/>
      <c r="F16" s="55"/>
      <c r="G16" s="55"/>
      <c r="H16" s="55"/>
      <c r="I16" s="55"/>
      <c r="J16" s="55"/>
      <c r="K16" s="55"/>
    </row>
    <row r="17" spans="1:11">
      <c r="A17" s="63" t="s">
        <v>34</v>
      </c>
      <c r="B17" s="67"/>
      <c r="C17" s="67"/>
      <c r="D17" s="55"/>
      <c r="E17" s="55"/>
      <c r="F17" s="55"/>
      <c r="G17" s="55"/>
      <c r="H17" s="55"/>
      <c r="I17" s="55"/>
      <c r="J17" s="55"/>
      <c r="K17" s="55"/>
    </row>
    <row r="18" spans="1:11">
      <c r="A18" s="64" t="s">
        <v>29</v>
      </c>
      <c r="B18" s="108">
        <v>62.8</v>
      </c>
      <c r="C18" s="109">
        <v>23.4</v>
      </c>
      <c r="D18" s="55"/>
      <c r="E18" s="55"/>
      <c r="F18" s="55"/>
      <c r="G18" s="55"/>
      <c r="H18" s="64"/>
      <c r="I18" s="55"/>
      <c r="J18" s="55"/>
      <c r="K18" s="55"/>
    </row>
    <row r="19" spans="1:11">
      <c r="A19" s="55" t="s">
        <v>31</v>
      </c>
      <c r="B19" s="67">
        <v>62.7</v>
      </c>
      <c r="C19" s="67">
        <v>25.4</v>
      </c>
      <c r="D19" s="55"/>
      <c r="E19" s="55"/>
      <c r="F19" s="55"/>
      <c r="G19" s="55"/>
      <c r="H19" s="55"/>
      <c r="I19" s="55"/>
      <c r="J19" s="55"/>
      <c r="K19" s="55"/>
    </row>
    <row r="20" spans="1:11">
      <c r="A20" s="55" t="s">
        <v>32</v>
      </c>
      <c r="B20" s="67">
        <v>62.9</v>
      </c>
      <c r="C20" s="67">
        <v>20.2</v>
      </c>
      <c r="D20" s="55"/>
      <c r="E20" s="55"/>
      <c r="F20" s="55"/>
      <c r="G20" s="55"/>
      <c r="H20" s="55"/>
      <c r="I20" s="55"/>
      <c r="J20" s="55"/>
      <c r="K20" s="55"/>
    </row>
    <row r="21" spans="1:11">
      <c r="A21" s="63" t="s">
        <v>35</v>
      </c>
      <c r="B21" s="67"/>
      <c r="C21" s="67"/>
      <c r="D21" s="55"/>
      <c r="E21" s="55"/>
      <c r="F21" s="55"/>
      <c r="G21" s="55"/>
      <c r="H21" s="55"/>
      <c r="I21" s="55"/>
      <c r="J21" s="55"/>
      <c r="K21" s="55"/>
    </row>
    <row r="22" spans="1:11">
      <c r="A22" s="64" t="s">
        <v>29</v>
      </c>
      <c r="B22" s="108">
        <v>63.3</v>
      </c>
      <c r="C22" s="109">
        <v>23.8</v>
      </c>
      <c r="D22" s="55"/>
      <c r="E22" s="55"/>
      <c r="F22" s="55"/>
      <c r="G22" s="55"/>
      <c r="H22" s="64"/>
      <c r="I22" s="55"/>
      <c r="J22" s="55"/>
      <c r="K22" s="55"/>
    </row>
    <row r="23" spans="1:11">
      <c r="A23" s="55" t="s">
        <v>31</v>
      </c>
      <c r="B23" s="67">
        <v>63.2</v>
      </c>
      <c r="C23" s="67">
        <v>25.6</v>
      </c>
      <c r="D23" s="55"/>
      <c r="E23" s="55"/>
      <c r="F23" s="55"/>
      <c r="G23" s="55"/>
      <c r="H23" s="55"/>
      <c r="I23" s="55"/>
      <c r="J23" s="55"/>
      <c r="K23" s="55"/>
    </row>
    <row r="24" spans="1:11">
      <c r="A24" s="55" t="s">
        <v>32</v>
      </c>
      <c r="B24" s="67">
        <v>63.4</v>
      </c>
      <c r="C24" s="67">
        <v>20.3</v>
      </c>
      <c r="D24" s="55"/>
      <c r="E24" s="55"/>
      <c r="F24" s="55"/>
      <c r="G24" s="55"/>
      <c r="H24" s="55"/>
      <c r="I24" s="55"/>
      <c r="J24" s="55"/>
      <c r="K24" s="55"/>
    </row>
    <row r="25" spans="1:11">
      <c r="A25" s="63" t="s">
        <v>36</v>
      </c>
      <c r="B25" s="67"/>
      <c r="C25" s="67"/>
      <c r="D25" s="55"/>
      <c r="E25" s="55"/>
      <c r="F25" s="55"/>
      <c r="G25" s="55"/>
      <c r="H25" s="55"/>
      <c r="I25" s="55"/>
      <c r="J25" s="55"/>
      <c r="K25" s="55"/>
    </row>
    <row r="26" spans="1:11">
      <c r="A26" s="64" t="s">
        <v>29</v>
      </c>
      <c r="B26" s="108">
        <v>62.4</v>
      </c>
      <c r="C26" s="109">
        <v>24.7</v>
      </c>
      <c r="D26" s="55"/>
      <c r="E26" s="55"/>
      <c r="F26" s="55"/>
      <c r="G26" s="55"/>
      <c r="H26" s="64"/>
      <c r="I26" s="55"/>
      <c r="J26" s="55"/>
      <c r="K26" s="55"/>
    </row>
    <row r="27" spans="1:11">
      <c r="A27" s="55" t="s">
        <v>31</v>
      </c>
      <c r="B27" s="67">
        <v>62.4</v>
      </c>
      <c r="C27" s="67">
        <v>25.1</v>
      </c>
      <c r="D27" s="55"/>
      <c r="E27" s="55"/>
      <c r="F27" s="55"/>
      <c r="G27" s="55"/>
      <c r="H27" s="55"/>
      <c r="I27" s="55"/>
      <c r="J27" s="55"/>
      <c r="K27" s="55"/>
    </row>
    <row r="28" spans="1:11">
      <c r="A28" s="55" t="s">
        <v>32</v>
      </c>
      <c r="B28" s="67">
        <v>62.5</v>
      </c>
      <c r="C28" s="67">
        <v>21.8</v>
      </c>
      <c r="D28" s="55"/>
      <c r="E28" s="55"/>
      <c r="F28" s="55"/>
      <c r="G28" s="55"/>
      <c r="H28" s="55"/>
      <c r="I28" s="55"/>
      <c r="J28" s="55"/>
      <c r="K28" s="55"/>
    </row>
    <row r="29" spans="1:11">
      <c r="A29" s="63" t="s">
        <v>37</v>
      </c>
      <c r="B29" s="67"/>
      <c r="C29" s="67"/>
      <c r="D29" s="55"/>
      <c r="E29" s="55"/>
      <c r="F29" s="55"/>
      <c r="G29" s="55"/>
      <c r="H29" s="55"/>
      <c r="I29" s="55"/>
      <c r="J29" s="55"/>
      <c r="K29" s="55"/>
    </row>
    <row r="30" spans="1:11">
      <c r="A30" s="64" t="s">
        <v>29</v>
      </c>
      <c r="B30" s="108">
        <v>61.9</v>
      </c>
      <c r="C30" s="109">
        <v>22.2</v>
      </c>
      <c r="D30" s="55"/>
      <c r="E30" s="55"/>
      <c r="F30" s="55"/>
      <c r="G30" s="55"/>
      <c r="H30" s="64"/>
      <c r="I30" s="55"/>
      <c r="J30" s="55"/>
      <c r="K30" s="55"/>
    </row>
    <row r="31" spans="1:11">
      <c r="A31" s="55" t="s">
        <v>31</v>
      </c>
      <c r="B31" s="67">
        <v>61.9</v>
      </c>
      <c r="C31" s="67">
        <v>23.2</v>
      </c>
      <c r="D31" s="55"/>
      <c r="E31" s="55"/>
      <c r="F31" s="55"/>
      <c r="G31" s="55"/>
      <c r="H31" s="55"/>
      <c r="I31" s="55"/>
      <c r="J31" s="55"/>
      <c r="K31" s="55"/>
    </row>
    <row r="32" spans="1:11">
      <c r="A32" s="55" t="s">
        <v>32</v>
      </c>
      <c r="B32" s="67">
        <v>61.6</v>
      </c>
      <c r="C32" s="67">
        <v>18.8</v>
      </c>
      <c r="D32" s="55"/>
      <c r="E32" s="55"/>
      <c r="F32" s="55"/>
      <c r="G32" s="55"/>
      <c r="H32" s="55"/>
      <c r="I32" s="55"/>
      <c r="J32" s="55"/>
      <c r="K32" s="55"/>
    </row>
    <row r="33" spans="1:11">
      <c r="A33" s="55"/>
      <c r="B33" s="67"/>
      <c r="C33" s="67"/>
      <c r="D33" s="55"/>
      <c r="E33" s="55"/>
      <c r="F33" s="55"/>
      <c r="G33" s="55"/>
      <c r="H33" s="55"/>
      <c r="I33" s="55"/>
      <c r="J33" s="55"/>
      <c r="K33" s="55"/>
    </row>
    <row r="34" spans="1:11">
      <c r="A34" s="68" t="s">
        <v>2</v>
      </c>
      <c r="B34" s="109">
        <v>61.3</v>
      </c>
      <c r="C34" s="109">
        <v>24.4</v>
      </c>
      <c r="D34" s="55"/>
      <c r="E34" s="55"/>
      <c r="F34" s="55"/>
      <c r="G34" s="55"/>
      <c r="H34" s="55"/>
      <c r="I34" s="55"/>
      <c r="J34" s="55"/>
      <c r="K34" s="55"/>
    </row>
    <row r="35" spans="1:11">
      <c r="A35" s="68" t="s">
        <v>31</v>
      </c>
      <c r="B35" s="109">
        <v>61.1</v>
      </c>
      <c r="C35" s="67">
        <v>25.6</v>
      </c>
      <c r="D35" s="55"/>
      <c r="E35" s="55"/>
      <c r="F35" s="55"/>
      <c r="G35" s="55"/>
      <c r="H35" s="55"/>
      <c r="I35" s="55"/>
      <c r="J35" s="55"/>
      <c r="K35" s="55"/>
    </row>
    <row r="36" spans="1:11">
      <c r="A36" s="68" t="s">
        <v>32</v>
      </c>
      <c r="B36" s="67">
        <v>61.7</v>
      </c>
      <c r="C36" s="55">
        <v>22.3</v>
      </c>
      <c r="D36" s="55"/>
      <c r="E36" s="55"/>
      <c r="F36" s="55"/>
      <c r="G36" s="55"/>
      <c r="H36" s="55"/>
      <c r="I36" s="55"/>
      <c r="J36" s="55"/>
      <c r="K36" s="55"/>
    </row>
    <row r="37" spans="1:11">
      <c r="A37" s="55"/>
      <c r="B37" s="55"/>
      <c r="C37" s="67"/>
      <c r="D37" s="55"/>
      <c r="E37" s="55"/>
      <c r="F37" s="55"/>
      <c r="G37" s="55"/>
      <c r="H37" s="55"/>
      <c r="I37" s="55"/>
      <c r="J37" s="55"/>
      <c r="K37" s="55"/>
    </row>
    <row r="38" spans="1:11">
      <c r="A38" s="55"/>
      <c r="B38" s="55"/>
      <c r="C38" s="55"/>
      <c r="D38" s="55"/>
      <c r="E38" s="55"/>
      <c r="F38" s="55"/>
      <c r="G38" s="55"/>
      <c r="H38" s="55"/>
      <c r="I38" s="55"/>
      <c r="J38" s="55"/>
      <c r="K38" s="110" t="s">
        <v>40</v>
      </c>
    </row>
    <row r="39" spans="1:11" ht="67.5" customHeight="1">
      <c r="A39" s="361" t="s">
        <v>86</v>
      </c>
      <c r="B39" s="361"/>
      <c r="C39" s="361"/>
      <c r="D39" s="361"/>
      <c r="E39" s="361"/>
      <c r="F39" s="361"/>
      <c r="G39" s="361"/>
      <c r="H39" s="361"/>
      <c r="I39" s="361"/>
      <c r="J39" s="361"/>
      <c r="K39" s="361"/>
    </row>
    <row r="40" spans="1:11" ht="29.25" customHeight="1">
      <c r="A40" s="361" t="s">
        <v>129</v>
      </c>
      <c r="B40" s="361"/>
      <c r="C40" s="361"/>
      <c r="D40" s="361"/>
      <c r="E40" s="361"/>
      <c r="F40" s="361"/>
      <c r="G40" s="361"/>
      <c r="H40" s="361"/>
      <c r="I40" s="361"/>
      <c r="J40" s="361"/>
      <c r="K40" s="361"/>
    </row>
    <row r="41" spans="1:11">
      <c r="A41" s="129" t="s">
        <v>101</v>
      </c>
      <c r="B41" s="129"/>
      <c r="C41" s="129"/>
      <c r="D41" s="129"/>
      <c r="E41" s="129"/>
      <c r="F41" s="129"/>
      <c r="G41" s="129"/>
      <c r="H41" s="129"/>
      <c r="I41" s="129"/>
      <c r="J41" s="129"/>
      <c r="K41" s="129"/>
    </row>
    <row r="42" spans="1:11">
      <c r="A42" s="81"/>
      <c r="B42" s="81"/>
      <c r="C42" s="81"/>
      <c r="E42" s="81"/>
      <c r="F42" s="81"/>
      <c r="G42" s="81"/>
      <c r="H42" s="81"/>
      <c r="I42" s="81"/>
      <c r="J42" s="111"/>
      <c r="K42" s="81"/>
    </row>
    <row r="43" spans="1:11">
      <c r="J43" s="81"/>
      <c r="K43" s="81"/>
    </row>
  </sheetData>
  <mergeCells count="4">
    <mergeCell ref="B3:B4"/>
    <mergeCell ref="C3:C4"/>
    <mergeCell ref="A39:K39"/>
    <mergeCell ref="A40:K40"/>
  </mergeCell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6"/>
    <pageSetUpPr fitToPage="1"/>
  </sheetPr>
  <dimension ref="A1:M17"/>
  <sheetViews>
    <sheetView zoomScale="120" zoomScaleNormal="120" workbookViewId="0">
      <selection activeCell="A9" sqref="A9:F11"/>
    </sheetView>
  </sheetViews>
  <sheetFormatPr baseColWidth="10" defaultColWidth="9.6328125" defaultRowHeight="13.2"/>
  <cols>
    <col min="1" max="1" width="41.81640625" style="2" customWidth="1"/>
    <col min="2" max="2" width="10.08984375" style="2" customWidth="1"/>
    <col min="3" max="3" width="11.1796875" style="2" customWidth="1"/>
    <col min="4" max="4" width="13.6328125" style="2" customWidth="1"/>
    <col min="5" max="5" width="11.54296875" style="2" customWidth="1"/>
    <col min="6" max="6" width="13.81640625" style="2" customWidth="1"/>
    <col min="7" max="7" width="10.6328125" style="2" customWidth="1"/>
    <col min="8" max="8" width="11.1796875" style="2" customWidth="1"/>
    <col min="9" max="16384" width="9.6328125" style="2"/>
  </cols>
  <sheetData>
    <row r="1" spans="1:13">
      <c r="A1" s="302" t="s">
        <v>108</v>
      </c>
      <c r="B1" s="302"/>
      <c r="C1" s="302"/>
      <c r="D1" s="302"/>
      <c r="E1" s="302"/>
      <c r="F1" s="302"/>
      <c r="G1" s="15"/>
    </row>
    <row r="2" spans="1:13" ht="39.6">
      <c r="A2" s="162"/>
      <c r="B2" s="163" t="s">
        <v>3</v>
      </c>
      <c r="C2" s="163" t="s">
        <v>4</v>
      </c>
      <c r="D2" s="163" t="s">
        <v>20</v>
      </c>
      <c r="E2" s="163" t="s">
        <v>21</v>
      </c>
      <c r="F2" s="163" t="s">
        <v>70</v>
      </c>
      <c r="J2" s="2">
        <f>AVERAGE(J3:J7)</f>
        <v>6.239999999999986</v>
      </c>
      <c r="K2" s="2">
        <f t="shared" ref="K2:L2" si="0">AVERAGE(K3:K7)</f>
        <v>3.3599999999999968</v>
      </c>
      <c r="L2" s="2">
        <f t="shared" si="0"/>
        <v>2.8799999999999897</v>
      </c>
      <c r="M2" s="2">
        <f>L2/J2</f>
        <v>0.4615384615384609</v>
      </c>
    </row>
    <row r="3" spans="1:13">
      <c r="A3" s="43" t="s">
        <v>42</v>
      </c>
      <c r="B3" s="154">
        <v>60.7</v>
      </c>
      <c r="C3" s="154">
        <v>60.1</v>
      </c>
      <c r="D3" s="154">
        <v>60.2</v>
      </c>
      <c r="E3" s="154">
        <v>58</v>
      </c>
      <c r="F3" s="154">
        <v>8.3000000000000007</v>
      </c>
      <c r="J3" s="2">
        <f t="shared" ref="J3:J8" si="1">(B3-C3)*12</f>
        <v>7.2000000000000171</v>
      </c>
      <c r="K3" s="2">
        <f t="shared" ref="K3:K7" si="2">(B3-D3)*12</f>
        <v>6</v>
      </c>
      <c r="L3" s="2">
        <f t="shared" ref="L3:L8" si="3">J3-K3</f>
        <v>1.2000000000000171</v>
      </c>
    </row>
    <row r="4" spans="1:13">
      <c r="A4" s="148" t="s">
        <v>43</v>
      </c>
      <c r="B4" s="156">
        <v>63</v>
      </c>
      <c r="C4" s="156">
        <v>62.6</v>
      </c>
      <c r="D4" s="156">
        <v>62.9</v>
      </c>
      <c r="E4" s="156">
        <v>58.8</v>
      </c>
      <c r="F4" s="156">
        <v>6.2</v>
      </c>
      <c r="J4" s="2">
        <f t="shared" si="1"/>
        <v>4.7999999999999829</v>
      </c>
      <c r="K4" s="2">
        <f t="shared" si="2"/>
        <v>1.2000000000000171</v>
      </c>
      <c r="L4" s="2">
        <f t="shared" si="3"/>
        <v>3.5999999999999659</v>
      </c>
    </row>
    <row r="5" spans="1:13">
      <c r="A5" s="148" t="s">
        <v>48</v>
      </c>
      <c r="B5" s="156">
        <v>61.4</v>
      </c>
      <c r="C5" s="156">
        <v>60.6</v>
      </c>
      <c r="D5" s="156">
        <v>61.1</v>
      </c>
      <c r="E5" s="156">
        <v>58.2</v>
      </c>
      <c r="F5" s="156">
        <v>17.2</v>
      </c>
      <c r="J5" s="2">
        <f t="shared" si="1"/>
        <v>9.5999999999999659</v>
      </c>
      <c r="K5" s="2">
        <f t="shared" si="2"/>
        <v>3.5999999999999659</v>
      </c>
      <c r="L5" s="2">
        <f t="shared" si="3"/>
        <v>6</v>
      </c>
    </row>
    <row r="6" spans="1:13">
      <c r="A6" s="148" t="s">
        <v>49</v>
      </c>
      <c r="B6" s="156">
        <v>63.5</v>
      </c>
      <c r="C6" s="156">
        <v>62.8</v>
      </c>
      <c r="D6" s="156">
        <v>63</v>
      </c>
      <c r="E6" s="156">
        <v>58.8</v>
      </c>
      <c r="F6" s="156">
        <v>5.0999999999999996</v>
      </c>
      <c r="J6" s="2">
        <f t="shared" si="1"/>
        <v>8.4000000000000341</v>
      </c>
      <c r="K6" s="2">
        <f t="shared" si="2"/>
        <v>6</v>
      </c>
      <c r="L6" s="2">
        <f t="shared" si="3"/>
        <v>2.4000000000000341</v>
      </c>
    </row>
    <row r="7" spans="1:13">
      <c r="A7" s="166" t="s">
        <v>50</v>
      </c>
      <c r="B7" s="167">
        <v>62.8</v>
      </c>
      <c r="C7" s="167">
        <v>62.7</v>
      </c>
      <c r="D7" s="167">
        <v>62.8</v>
      </c>
      <c r="E7" s="167">
        <v>59.3</v>
      </c>
      <c r="F7" s="167">
        <v>4.2</v>
      </c>
      <c r="J7" s="2">
        <f t="shared" si="1"/>
        <v>1.1999999999999318</v>
      </c>
      <c r="K7" s="2">
        <f t="shared" si="2"/>
        <v>0</v>
      </c>
      <c r="L7" s="2">
        <f t="shared" si="3"/>
        <v>1.1999999999999318</v>
      </c>
    </row>
    <row r="8" spans="1:13">
      <c r="A8" s="164" t="s">
        <v>2</v>
      </c>
      <c r="B8" s="165">
        <v>62.4</v>
      </c>
      <c r="C8" s="165">
        <v>61.6</v>
      </c>
      <c r="D8" s="165">
        <v>61.8</v>
      </c>
      <c r="E8" s="165">
        <v>58.4</v>
      </c>
      <c r="F8" s="165">
        <v>7.1</v>
      </c>
      <c r="G8" s="18" t="s">
        <v>40</v>
      </c>
      <c r="J8" s="2">
        <f t="shared" si="1"/>
        <v>9.5999999999999659</v>
      </c>
      <c r="K8" s="2">
        <f>(B8-D8)*12</f>
        <v>7.2000000000000171</v>
      </c>
      <c r="L8" s="2">
        <f t="shared" si="3"/>
        <v>2.3999999999999488</v>
      </c>
    </row>
    <row r="9" spans="1:13" ht="27.6" customHeight="1">
      <c r="A9" s="300" t="s">
        <v>134</v>
      </c>
      <c r="B9" s="301"/>
      <c r="C9" s="301"/>
      <c r="D9" s="301"/>
      <c r="E9" s="301"/>
      <c r="F9" s="301"/>
    </row>
    <row r="10" spans="1:13">
      <c r="A10" s="112" t="s">
        <v>132</v>
      </c>
      <c r="B10" s="112"/>
      <c r="C10" s="112"/>
      <c r="D10" s="112"/>
      <c r="E10" s="112"/>
      <c r="F10" s="112"/>
      <c r="G10" s="13">
        <f>B8-D8</f>
        <v>0.60000000000000142</v>
      </c>
      <c r="H10" s="2">
        <f>G10*12</f>
        <v>7.2000000000000171</v>
      </c>
    </row>
    <row r="11" spans="1:13">
      <c r="A11" s="112" t="s">
        <v>135</v>
      </c>
      <c r="B11" s="112"/>
      <c r="C11" s="112"/>
      <c r="D11" s="112"/>
      <c r="E11" s="112"/>
      <c r="F11" s="112"/>
      <c r="G11" s="2">
        <v>0.8</v>
      </c>
      <c r="H11" s="2">
        <f>G11*12</f>
        <v>9.6000000000000014</v>
      </c>
    </row>
    <row r="14" spans="1:13">
      <c r="D14" s="13"/>
    </row>
    <row r="15" spans="1:13">
      <c r="B15" s="13">
        <f>AVERAGE(B3:B7)</f>
        <v>62.279999999999994</v>
      </c>
      <c r="C15" s="13">
        <f>AVERAGE(C3:C7)</f>
        <v>61.760000000000005</v>
      </c>
      <c r="F15" s="2">
        <v>0.8</v>
      </c>
      <c r="G15" s="2">
        <v>0.3</v>
      </c>
      <c r="H15" s="2">
        <f>G15/F15</f>
        <v>0.37499999999999994</v>
      </c>
    </row>
    <row r="16" spans="1:13">
      <c r="F16" s="2">
        <v>6</v>
      </c>
    </row>
    <row r="17" spans="11:11">
      <c r="K17" s="2">
        <f>0.8*0.46*12</f>
        <v>4.4160000000000004</v>
      </c>
    </row>
  </sheetData>
  <mergeCells count="2">
    <mergeCell ref="A9:F9"/>
    <mergeCell ref="A1:F1"/>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100"/>
  <sheetViews>
    <sheetView zoomScale="115" zoomScaleNormal="115" workbookViewId="0">
      <selection activeCell="H18" sqref="H18"/>
    </sheetView>
  </sheetViews>
  <sheetFormatPr baseColWidth="10" defaultColWidth="11.453125" defaultRowHeight="11.4"/>
  <cols>
    <col min="1" max="1" width="15.1796875" style="211" customWidth="1"/>
    <col min="2" max="2" width="14.90625" style="211" customWidth="1"/>
    <col min="3" max="16384" width="11.453125" style="211"/>
  </cols>
  <sheetData>
    <row r="1" spans="1:16" ht="12">
      <c r="A1" s="210" t="s">
        <v>183</v>
      </c>
    </row>
    <row r="6" spans="1:16">
      <c r="K6" s="236"/>
      <c r="L6" s="236"/>
      <c r="M6" s="236"/>
      <c r="N6" s="236"/>
      <c r="O6" s="236"/>
      <c r="P6" s="236"/>
    </row>
    <row r="7" spans="1:16">
      <c r="K7" s="236"/>
      <c r="L7" s="236"/>
      <c r="M7" s="236"/>
      <c r="N7" s="236"/>
      <c r="O7" s="236"/>
      <c r="P7" s="236"/>
    </row>
    <row r="27" spans="1:10" s="237" customFormat="1" ht="25.5" customHeight="1">
      <c r="A27" s="359" t="s">
        <v>184</v>
      </c>
      <c r="B27" s="359"/>
      <c r="C27" s="359"/>
      <c r="D27" s="359"/>
      <c r="E27" s="359"/>
      <c r="F27" s="359"/>
      <c r="G27" s="359"/>
      <c r="H27" s="359"/>
      <c r="I27" s="359"/>
      <c r="J27" s="359"/>
    </row>
    <row r="28" spans="1:10" s="237" customFormat="1" ht="24" customHeight="1">
      <c r="A28" s="356" t="s">
        <v>185</v>
      </c>
      <c r="B28" s="356"/>
      <c r="C28" s="356"/>
      <c r="D28" s="356"/>
      <c r="E28" s="356"/>
      <c r="F28" s="356"/>
      <c r="G28" s="356"/>
      <c r="H28" s="356"/>
      <c r="I28" s="356"/>
      <c r="J28" s="356"/>
    </row>
    <row r="29" spans="1:10" s="237" customFormat="1" ht="12" customHeight="1">
      <c r="A29" s="357" t="s">
        <v>178</v>
      </c>
      <c r="B29" s="357"/>
      <c r="C29" s="357"/>
      <c r="D29" s="357"/>
      <c r="E29" s="357"/>
      <c r="F29" s="357"/>
      <c r="G29" s="357"/>
      <c r="H29" s="357"/>
      <c r="I29" s="357"/>
      <c r="J29" s="357"/>
    </row>
    <row r="30" spans="1:10" s="237" customFormat="1" ht="12">
      <c r="A30" s="239"/>
      <c r="B30" s="239"/>
      <c r="C30" s="239"/>
      <c r="D30" s="239"/>
      <c r="E30" s="239"/>
      <c r="F30" s="239"/>
      <c r="G30" s="239"/>
    </row>
    <row r="31" spans="1:10" s="237" customFormat="1" ht="12">
      <c r="A31" s="239"/>
      <c r="B31" s="239"/>
      <c r="C31" s="239"/>
      <c r="D31" s="239"/>
      <c r="E31" s="239"/>
      <c r="F31" s="239"/>
      <c r="G31" s="239"/>
    </row>
    <row r="32" spans="1:10" s="237" customFormat="1" ht="12">
      <c r="A32" s="239"/>
      <c r="B32" s="239"/>
      <c r="C32" s="239"/>
      <c r="D32" s="239"/>
      <c r="E32" s="239"/>
      <c r="F32" s="239"/>
      <c r="G32" s="239"/>
    </row>
    <row r="33" spans="1:16" s="237" customFormat="1" ht="12">
      <c r="A33" s="239"/>
      <c r="B33" s="239"/>
      <c r="C33" s="239"/>
      <c r="D33" s="239"/>
      <c r="E33" s="239"/>
      <c r="F33" s="239"/>
      <c r="G33" s="239"/>
    </row>
    <row r="34" spans="1:16" ht="12">
      <c r="B34" s="248" t="s">
        <v>186</v>
      </c>
      <c r="C34" s="365" t="s">
        <v>156</v>
      </c>
      <c r="D34" s="366"/>
      <c r="E34" s="366"/>
      <c r="F34" s="366"/>
      <c r="G34" s="366"/>
      <c r="H34" s="366"/>
      <c r="I34" s="366"/>
      <c r="J34" s="366"/>
      <c r="K34" s="366"/>
      <c r="L34" s="366"/>
      <c r="M34" s="366"/>
      <c r="N34" s="366"/>
      <c r="O34" s="367"/>
    </row>
    <row r="35" spans="1:16" ht="12">
      <c r="B35" s="248"/>
      <c r="C35" s="249" t="s">
        <v>163</v>
      </c>
      <c r="D35" s="250" t="s">
        <v>164</v>
      </c>
      <c r="E35" s="250" t="s">
        <v>165</v>
      </c>
      <c r="F35" s="250" t="s">
        <v>166</v>
      </c>
      <c r="G35" s="250" t="s">
        <v>167</v>
      </c>
      <c r="H35" s="250" t="s">
        <v>168</v>
      </c>
      <c r="I35" s="250" t="s">
        <v>169</v>
      </c>
      <c r="J35" s="250" t="s">
        <v>170</v>
      </c>
      <c r="K35" s="250" t="s">
        <v>171</v>
      </c>
      <c r="L35" s="250" t="s">
        <v>172</v>
      </c>
      <c r="M35" s="251" t="s">
        <v>173</v>
      </c>
      <c r="N35" s="251" t="s">
        <v>174</v>
      </c>
      <c r="O35" s="252" t="s">
        <v>175</v>
      </c>
    </row>
    <row r="36" spans="1:16">
      <c r="A36" s="362" t="s">
        <v>162</v>
      </c>
      <c r="B36" s="253" t="s">
        <v>187</v>
      </c>
      <c r="C36" s="254">
        <v>5.0519770717963666E-2</v>
      </c>
      <c r="D36" s="255">
        <v>6.1168858316930447E-2</v>
      </c>
      <c r="E36" s="255">
        <v>7.9710877260906504E-2</v>
      </c>
      <c r="F36" s="255">
        <v>7.3411386339073209E-2</v>
      </c>
      <c r="G36" s="255">
        <v>5.8659562831889625E-2</v>
      </c>
      <c r="H36" s="255">
        <v>7.6966433510861382E-2</v>
      </c>
      <c r="I36" s="255">
        <v>0.11611416159509663</v>
      </c>
      <c r="J36" s="255">
        <v>0.14342273636839889</v>
      </c>
      <c r="K36" s="255">
        <v>0.17501690504196429</v>
      </c>
      <c r="L36" s="255">
        <v>0.20020486736604148</v>
      </c>
      <c r="M36" s="256">
        <v>0.23433550253276686</v>
      </c>
      <c r="N36" s="256">
        <v>0.20619312764793157</v>
      </c>
      <c r="O36" s="257">
        <v>0.20766498221022131</v>
      </c>
      <c r="P36" s="258"/>
    </row>
    <row r="37" spans="1:16">
      <c r="A37" s="363"/>
      <c r="B37" s="259" t="s">
        <v>188</v>
      </c>
      <c r="C37" s="220">
        <v>0</v>
      </c>
      <c r="D37" s="260">
        <v>0</v>
      </c>
      <c r="E37" s="260">
        <v>0</v>
      </c>
      <c r="F37" s="260">
        <v>0</v>
      </c>
      <c r="G37" s="260">
        <v>0</v>
      </c>
      <c r="H37" s="260">
        <v>0</v>
      </c>
      <c r="I37" s="260">
        <v>0</v>
      </c>
      <c r="J37" s="260">
        <v>0</v>
      </c>
      <c r="K37" s="260">
        <v>0</v>
      </c>
      <c r="L37" s="260">
        <v>0</v>
      </c>
      <c r="M37" s="230">
        <v>0</v>
      </c>
      <c r="N37" s="227">
        <v>1.9180756060272707E-2</v>
      </c>
      <c r="O37" s="229">
        <v>0.11483647793418486</v>
      </c>
      <c r="P37" s="258"/>
    </row>
    <row r="38" spans="1:16" ht="12">
      <c r="A38" s="364"/>
      <c r="B38" s="261" t="s">
        <v>189</v>
      </c>
      <c r="C38" s="262">
        <v>5.0519770717963666E-2</v>
      </c>
      <c r="D38" s="263">
        <v>6.1168858316930447E-2</v>
      </c>
      <c r="E38" s="263">
        <v>7.9710877260906504E-2</v>
      </c>
      <c r="F38" s="263">
        <v>7.3411386339073209E-2</v>
      </c>
      <c r="G38" s="263">
        <v>5.8659562831889625E-2</v>
      </c>
      <c r="H38" s="263">
        <v>7.6966433510861382E-2</v>
      </c>
      <c r="I38" s="263">
        <v>0.11611416159509663</v>
      </c>
      <c r="J38" s="263">
        <v>0.14342273636839889</v>
      </c>
      <c r="K38" s="263">
        <v>0.17501690504196429</v>
      </c>
      <c r="L38" s="263">
        <v>0.20020486736604148</v>
      </c>
      <c r="M38" s="264">
        <v>0.23433550253276686</v>
      </c>
      <c r="N38" s="264">
        <v>0.22537388370820427</v>
      </c>
      <c r="O38" s="265">
        <v>0.32250146014440617</v>
      </c>
      <c r="P38" s="258"/>
    </row>
    <row r="39" spans="1:16">
      <c r="A39" s="362" t="s">
        <v>8</v>
      </c>
      <c r="B39" s="253" t="s">
        <v>187</v>
      </c>
      <c r="C39" s="266">
        <v>364</v>
      </c>
      <c r="D39" s="267">
        <v>436</v>
      </c>
      <c r="E39" s="267">
        <v>560</v>
      </c>
      <c r="F39" s="267">
        <v>504</v>
      </c>
      <c r="G39" s="267">
        <v>399</v>
      </c>
      <c r="H39" s="267">
        <v>523</v>
      </c>
      <c r="I39" s="267">
        <v>804</v>
      </c>
      <c r="J39" s="267">
        <v>1002</v>
      </c>
      <c r="K39" s="267">
        <v>1232</v>
      </c>
      <c r="L39" s="267">
        <v>1417</v>
      </c>
      <c r="M39" s="268">
        <v>1664</v>
      </c>
      <c r="N39" s="268">
        <v>136</v>
      </c>
      <c r="O39" s="269">
        <v>814</v>
      </c>
      <c r="P39" s="258"/>
    </row>
    <row r="40" spans="1:16">
      <c r="A40" s="363"/>
      <c r="B40" s="259" t="s">
        <v>188</v>
      </c>
      <c r="C40" s="220">
        <v>0</v>
      </c>
      <c r="D40" s="260">
        <v>0</v>
      </c>
      <c r="E40" s="260">
        <v>0</v>
      </c>
      <c r="F40" s="260">
        <v>0</v>
      </c>
      <c r="G40" s="260">
        <v>0</v>
      </c>
      <c r="H40" s="260">
        <v>0</v>
      </c>
      <c r="I40" s="260">
        <v>0</v>
      </c>
      <c r="J40" s="260">
        <v>0</v>
      </c>
      <c r="K40" s="260">
        <v>0</v>
      </c>
      <c r="L40" s="260">
        <v>0</v>
      </c>
      <c r="M40" s="230">
        <v>0</v>
      </c>
      <c r="N40" s="230">
        <v>1462</v>
      </c>
      <c r="O40" s="270">
        <v>1472</v>
      </c>
      <c r="P40" s="258"/>
    </row>
    <row r="41" spans="1:16" ht="12">
      <c r="A41" s="364"/>
      <c r="B41" s="261" t="s">
        <v>189</v>
      </c>
      <c r="C41" s="271">
        <v>364</v>
      </c>
      <c r="D41" s="272">
        <v>436</v>
      </c>
      <c r="E41" s="272">
        <v>560</v>
      </c>
      <c r="F41" s="272">
        <v>504</v>
      </c>
      <c r="G41" s="272">
        <v>399</v>
      </c>
      <c r="H41" s="272">
        <v>523</v>
      </c>
      <c r="I41" s="272">
        <v>804</v>
      </c>
      <c r="J41" s="272">
        <v>1002</v>
      </c>
      <c r="K41" s="272">
        <v>1232</v>
      </c>
      <c r="L41" s="272">
        <v>1417</v>
      </c>
      <c r="M41" s="273">
        <v>1664</v>
      </c>
      <c r="N41" s="273">
        <v>1598</v>
      </c>
      <c r="O41" s="274">
        <v>2286</v>
      </c>
      <c r="P41" s="258"/>
    </row>
    <row r="42" spans="1:16" ht="12">
      <c r="A42" s="275"/>
      <c r="C42" s="276"/>
      <c r="D42" s="276"/>
      <c r="E42" s="276"/>
      <c r="F42" s="276"/>
      <c r="G42" s="276"/>
      <c r="H42" s="276"/>
      <c r="I42" s="276"/>
      <c r="J42" s="276"/>
      <c r="K42" s="276"/>
      <c r="L42" s="276"/>
      <c r="M42" s="277"/>
      <c r="N42" s="277"/>
      <c r="O42" s="277"/>
      <c r="P42" s="258"/>
    </row>
    <row r="43" spans="1:16" ht="12">
      <c r="A43" s="275"/>
      <c r="C43" s="276"/>
      <c r="D43" s="276"/>
      <c r="E43" s="276"/>
      <c r="F43" s="276"/>
      <c r="G43" s="276"/>
      <c r="H43" s="276"/>
      <c r="I43" s="276"/>
      <c r="J43" s="276"/>
      <c r="K43" s="276"/>
      <c r="L43" s="276"/>
      <c r="M43" s="277"/>
      <c r="N43" s="277"/>
      <c r="O43" s="277"/>
      <c r="P43" s="258"/>
    </row>
    <row r="44" spans="1:16" ht="12">
      <c r="A44" s="275"/>
      <c r="C44" s="276"/>
      <c r="D44" s="276"/>
      <c r="E44" s="276"/>
      <c r="F44" s="276"/>
      <c r="G44" s="276"/>
      <c r="H44" s="276"/>
      <c r="I44" s="276"/>
      <c r="J44" s="276"/>
      <c r="K44" s="276"/>
      <c r="L44" s="276"/>
      <c r="M44" s="277"/>
      <c r="N44" s="277"/>
      <c r="O44" s="277"/>
      <c r="P44" s="258"/>
    </row>
    <row r="48" spans="1:16" ht="12">
      <c r="A48" s="358" t="s">
        <v>179</v>
      </c>
      <c r="B48" s="358"/>
      <c r="C48" s="358"/>
      <c r="D48" s="358"/>
      <c r="E48" s="358"/>
    </row>
    <row r="50" spans="1:14">
      <c r="A50" s="240" t="s">
        <v>180</v>
      </c>
      <c r="B50" s="240"/>
      <c r="C50" s="240"/>
      <c r="D50" s="240"/>
      <c r="E50" s="240"/>
    </row>
    <row r="52" spans="1:14" ht="12">
      <c r="B52" s="248" t="s">
        <v>186</v>
      </c>
      <c r="C52" s="365" t="s">
        <v>156</v>
      </c>
      <c r="D52" s="366"/>
      <c r="E52" s="367"/>
      <c r="F52" s="278"/>
      <c r="G52" s="278"/>
      <c r="H52" s="278"/>
      <c r="I52" s="278"/>
      <c r="J52" s="278"/>
      <c r="K52" s="278"/>
      <c r="L52" s="278"/>
      <c r="M52" s="278"/>
      <c r="N52" s="278"/>
    </row>
    <row r="53" spans="1:14" ht="12">
      <c r="B53" s="248"/>
      <c r="C53" s="249" t="s">
        <v>170</v>
      </c>
      <c r="D53" s="250" t="s">
        <v>171</v>
      </c>
      <c r="E53" s="279" t="s">
        <v>172</v>
      </c>
    </row>
    <row r="54" spans="1:14">
      <c r="A54" s="362" t="s">
        <v>162</v>
      </c>
      <c r="B54" s="253" t="s">
        <v>160</v>
      </c>
      <c r="C54" s="254">
        <v>8.0872101844456465E-2</v>
      </c>
      <c r="D54" s="255">
        <v>9.0065517692049804E-2</v>
      </c>
      <c r="E54" s="280">
        <v>9.9325350570449639E-2</v>
      </c>
      <c r="F54" s="258"/>
      <c r="G54" s="258"/>
    </row>
    <row r="55" spans="1:14">
      <c r="A55" s="363"/>
      <c r="B55" s="259" t="s">
        <v>190</v>
      </c>
      <c r="C55" s="281">
        <v>2.261556122375951E-2</v>
      </c>
      <c r="D55" s="219">
        <v>3.2389492166857027E-2</v>
      </c>
      <c r="E55" s="282">
        <v>4.3234078626682208E-2</v>
      </c>
      <c r="F55" s="258"/>
      <c r="G55" s="258"/>
    </row>
    <row r="56" spans="1:14">
      <c r="A56" s="363"/>
      <c r="B56" s="259" t="s">
        <v>191</v>
      </c>
      <c r="C56" s="281">
        <v>3.9935073300182929E-2</v>
      </c>
      <c r="D56" s="219">
        <v>5.2561895183057455E-2</v>
      </c>
      <c r="E56" s="282">
        <v>5.7645438168909616E-2</v>
      </c>
      <c r="F56" s="258"/>
      <c r="G56" s="258"/>
    </row>
    <row r="57" spans="1:14" ht="12">
      <c r="A57" s="364"/>
      <c r="B57" s="261" t="s">
        <v>192</v>
      </c>
      <c r="C57" s="262">
        <v>0.14342273636839889</v>
      </c>
      <c r="D57" s="263">
        <v>0.17501690504196429</v>
      </c>
      <c r="E57" s="283">
        <v>0.20020486736604148</v>
      </c>
      <c r="F57" s="258"/>
      <c r="G57" s="258"/>
    </row>
    <row r="58" spans="1:14">
      <c r="A58" s="362" t="s">
        <v>8</v>
      </c>
      <c r="B58" s="253" t="s">
        <v>160</v>
      </c>
      <c r="C58" s="266">
        <v>565</v>
      </c>
      <c r="D58" s="267">
        <v>634</v>
      </c>
      <c r="E58" s="284">
        <v>703</v>
      </c>
      <c r="F58" s="258"/>
      <c r="G58" s="258"/>
    </row>
    <row r="59" spans="1:14">
      <c r="A59" s="363"/>
      <c r="B59" s="259" t="s">
        <v>190</v>
      </c>
      <c r="C59" s="220">
        <v>158</v>
      </c>
      <c r="D59" s="260">
        <v>228</v>
      </c>
      <c r="E59" s="285">
        <v>306</v>
      </c>
      <c r="F59" s="258"/>
      <c r="G59" s="258"/>
    </row>
    <row r="60" spans="1:14">
      <c r="A60" s="363"/>
      <c r="B60" s="259" t="s">
        <v>191</v>
      </c>
      <c r="C60" s="220">
        <v>279</v>
      </c>
      <c r="D60" s="260">
        <v>370</v>
      </c>
      <c r="E60" s="285">
        <v>408</v>
      </c>
      <c r="F60" s="258"/>
      <c r="G60" s="258"/>
    </row>
    <row r="61" spans="1:14" ht="12">
      <c r="A61" s="364"/>
      <c r="B61" s="261" t="s">
        <v>192</v>
      </c>
      <c r="C61" s="271">
        <v>1002</v>
      </c>
      <c r="D61" s="272">
        <v>1232</v>
      </c>
      <c r="E61" s="286">
        <v>1417</v>
      </c>
      <c r="F61" s="258"/>
      <c r="G61" s="258"/>
    </row>
    <row r="64" spans="1:14">
      <c r="A64" s="240" t="s">
        <v>181</v>
      </c>
      <c r="B64" s="240"/>
      <c r="C64" s="240"/>
      <c r="D64" s="240"/>
      <c r="E64" s="240"/>
    </row>
    <row r="66" spans="1:14" ht="12">
      <c r="B66" s="248" t="s">
        <v>186</v>
      </c>
      <c r="C66" s="365" t="s">
        <v>156</v>
      </c>
      <c r="D66" s="366"/>
      <c r="E66" s="367"/>
      <c r="F66" s="278"/>
      <c r="G66" s="278"/>
      <c r="H66" s="278"/>
      <c r="I66" s="278"/>
      <c r="J66" s="278"/>
      <c r="K66" s="278"/>
      <c r="L66" s="278"/>
      <c r="M66" s="278"/>
      <c r="N66" s="278"/>
    </row>
    <row r="67" spans="1:14" ht="12">
      <c r="B67" s="248"/>
      <c r="C67" s="287" t="s">
        <v>170</v>
      </c>
      <c r="D67" s="251" t="s">
        <v>171</v>
      </c>
      <c r="E67" s="252" t="s">
        <v>172</v>
      </c>
    </row>
    <row r="68" spans="1:14">
      <c r="A68" s="362" t="s">
        <v>162</v>
      </c>
      <c r="B68" s="253" t="s">
        <v>160</v>
      </c>
      <c r="C68" s="288">
        <v>8.1668193795493726E-2</v>
      </c>
      <c r="D68" s="256">
        <v>9.0805613848774058E-2</v>
      </c>
      <c r="E68" s="257">
        <v>0.10280119125116674</v>
      </c>
      <c r="F68" s="258"/>
      <c r="G68" s="258"/>
    </row>
    <row r="69" spans="1:14">
      <c r="A69" s="363"/>
      <c r="B69" s="259" t="s">
        <v>190</v>
      </c>
      <c r="C69" s="289">
        <v>2.1484141573379016E-2</v>
      </c>
      <c r="D69" s="227">
        <v>3.1210016579438674E-2</v>
      </c>
      <c r="E69" s="229">
        <v>4.3351601255643121E-2</v>
      </c>
      <c r="F69" s="258"/>
      <c r="G69" s="258"/>
    </row>
    <row r="70" spans="1:14">
      <c r="A70" s="363"/>
      <c r="B70" s="259" t="s">
        <v>191</v>
      </c>
      <c r="C70" s="289">
        <v>4.0264980564677227E-2</v>
      </c>
      <c r="D70" s="227">
        <v>5.4087947284728558E-2</v>
      </c>
      <c r="E70" s="229">
        <v>5.7049012727295831E-2</v>
      </c>
      <c r="F70" s="258"/>
      <c r="G70" s="258"/>
    </row>
    <row r="71" spans="1:14" ht="12">
      <c r="A71" s="364"/>
      <c r="B71" s="261" t="s">
        <v>192</v>
      </c>
      <c r="C71" s="290">
        <v>0.14341731593354998</v>
      </c>
      <c r="D71" s="264">
        <v>0.17610357771294127</v>
      </c>
      <c r="E71" s="265">
        <v>0.20320180523410569</v>
      </c>
      <c r="F71" s="258"/>
      <c r="G71" s="258"/>
    </row>
    <row r="72" spans="1:14">
      <c r="A72" s="362" t="s">
        <v>8</v>
      </c>
      <c r="B72" s="253" t="s">
        <v>160</v>
      </c>
      <c r="C72" s="291">
        <v>574</v>
      </c>
      <c r="D72" s="268">
        <v>643</v>
      </c>
      <c r="E72" s="269">
        <v>728</v>
      </c>
      <c r="F72" s="258"/>
      <c r="G72" s="258"/>
    </row>
    <row r="73" spans="1:14">
      <c r="A73" s="363"/>
      <c r="B73" s="259" t="s">
        <v>190</v>
      </c>
      <c r="C73" s="228">
        <v>151</v>
      </c>
      <c r="D73" s="230">
        <v>221</v>
      </c>
      <c r="E73" s="270">
        <v>307</v>
      </c>
      <c r="F73" s="258"/>
      <c r="G73" s="258"/>
    </row>
    <row r="74" spans="1:14">
      <c r="A74" s="363"/>
      <c r="B74" s="259" t="s">
        <v>191</v>
      </c>
      <c r="C74" s="228">
        <v>283</v>
      </c>
      <c r="D74" s="230">
        <v>383</v>
      </c>
      <c r="E74" s="270">
        <v>404</v>
      </c>
      <c r="F74" s="258"/>
      <c r="G74" s="258"/>
    </row>
    <row r="75" spans="1:14" ht="12">
      <c r="A75" s="364"/>
      <c r="B75" s="261" t="s">
        <v>192</v>
      </c>
      <c r="C75" s="292">
        <v>1008</v>
      </c>
      <c r="D75" s="273">
        <v>1247</v>
      </c>
      <c r="E75" s="274">
        <v>1439</v>
      </c>
      <c r="F75" s="258"/>
      <c r="G75" s="258"/>
    </row>
    <row r="78" spans="1:14">
      <c r="A78" s="240" t="s">
        <v>182</v>
      </c>
      <c r="B78" s="240"/>
      <c r="C78" s="240"/>
      <c r="D78" s="240"/>
      <c r="E78" s="240"/>
    </row>
    <row r="80" spans="1:14" ht="12">
      <c r="B80" s="248" t="s">
        <v>186</v>
      </c>
      <c r="C80" s="365" t="s">
        <v>156</v>
      </c>
      <c r="D80" s="366"/>
      <c r="E80" s="367"/>
    </row>
    <row r="81" spans="1:5" ht="12">
      <c r="B81" s="248"/>
      <c r="C81" s="249" t="s">
        <v>170</v>
      </c>
      <c r="D81" s="250" t="s">
        <v>171</v>
      </c>
      <c r="E81" s="279" t="s">
        <v>172</v>
      </c>
    </row>
    <row r="82" spans="1:5">
      <c r="A82" s="362" t="s">
        <v>162</v>
      </c>
      <c r="B82" s="253" t="s">
        <v>160</v>
      </c>
      <c r="C82" s="254">
        <f>C68-C54</f>
        <v>7.960919510372616E-4</v>
      </c>
      <c r="D82" s="255">
        <f t="shared" ref="D82:E82" si="0">D68-D54</f>
        <v>7.4009615672425422E-4</v>
      </c>
      <c r="E82" s="280">
        <f t="shared" si="0"/>
        <v>3.4758406807171016E-3</v>
      </c>
    </row>
    <row r="83" spans="1:5">
      <c r="A83" s="363"/>
      <c r="B83" s="259" t="s">
        <v>190</v>
      </c>
      <c r="C83" s="281">
        <f t="shared" ref="C83:E89" si="1">C69-C55</f>
        <v>-1.1314196503804941E-3</v>
      </c>
      <c r="D83" s="219">
        <f t="shared" si="1"/>
        <v>-1.1794755874183528E-3</v>
      </c>
      <c r="E83" s="282">
        <f t="shared" si="1"/>
        <v>1.1752262896091298E-4</v>
      </c>
    </row>
    <row r="84" spans="1:5">
      <c r="A84" s="363"/>
      <c r="B84" s="259" t="s">
        <v>191</v>
      </c>
      <c r="C84" s="281">
        <f t="shared" si="1"/>
        <v>3.299072644942988E-4</v>
      </c>
      <c r="D84" s="219">
        <f t="shared" si="1"/>
        <v>1.5260521016711021E-3</v>
      </c>
      <c r="E84" s="282">
        <f t="shared" si="1"/>
        <v>-5.9642544161378486E-4</v>
      </c>
    </row>
    <row r="85" spans="1:5" ht="12">
      <c r="A85" s="364"/>
      <c r="B85" s="261" t="s">
        <v>192</v>
      </c>
      <c r="C85" s="262">
        <f t="shared" si="1"/>
        <v>-5.4204348489128584E-6</v>
      </c>
      <c r="D85" s="263">
        <f t="shared" si="1"/>
        <v>1.0866726709769792E-3</v>
      </c>
      <c r="E85" s="283">
        <f t="shared" si="1"/>
        <v>2.9969378680642089E-3</v>
      </c>
    </row>
    <row r="86" spans="1:5">
      <c r="A86" s="362" t="s">
        <v>8</v>
      </c>
      <c r="B86" s="253" t="s">
        <v>160</v>
      </c>
      <c r="C86" s="266">
        <f t="shared" si="1"/>
        <v>9</v>
      </c>
      <c r="D86" s="267">
        <f t="shared" si="1"/>
        <v>9</v>
      </c>
      <c r="E86" s="284">
        <f t="shared" si="1"/>
        <v>25</v>
      </c>
    </row>
    <row r="87" spans="1:5">
      <c r="A87" s="363"/>
      <c r="B87" s="259" t="s">
        <v>190</v>
      </c>
      <c r="C87" s="220">
        <f t="shared" si="1"/>
        <v>-7</v>
      </c>
      <c r="D87" s="260">
        <f t="shared" si="1"/>
        <v>-7</v>
      </c>
      <c r="E87" s="285">
        <f t="shared" si="1"/>
        <v>1</v>
      </c>
    </row>
    <row r="88" spans="1:5">
      <c r="A88" s="363"/>
      <c r="B88" s="259" t="s">
        <v>191</v>
      </c>
      <c r="C88" s="220">
        <f t="shared" si="1"/>
        <v>4</v>
      </c>
      <c r="D88" s="260">
        <f t="shared" si="1"/>
        <v>13</v>
      </c>
      <c r="E88" s="285">
        <f t="shared" si="1"/>
        <v>-4</v>
      </c>
    </row>
    <row r="89" spans="1:5" ht="12">
      <c r="A89" s="364"/>
      <c r="B89" s="261" t="s">
        <v>192</v>
      </c>
      <c r="C89" s="271">
        <f t="shared" si="1"/>
        <v>6</v>
      </c>
      <c r="D89" s="272">
        <f t="shared" si="1"/>
        <v>15</v>
      </c>
      <c r="E89" s="286">
        <f t="shared" si="1"/>
        <v>22</v>
      </c>
    </row>
    <row r="93" spans="1:5">
      <c r="A93" s="293"/>
      <c r="B93" s="293"/>
      <c r="C93" s="293"/>
      <c r="D93" s="293"/>
      <c r="E93" s="293"/>
    </row>
    <row r="94" spans="1:5">
      <c r="A94" s="293"/>
      <c r="B94" s="293"/>
      <c r="C94" s="293"/>
      <c r="D94" s="293"/>
      <c r="E94" s="293"/>
    </row>
    <row r="95" spans="1:5">
      <c r="A95" s="293"/>
      <c r="B95" s="293"/>
      <c r="C95" s="293"/>
      <c r="D95" s="293"/>
      <c r="E95" s="293"/>
    </row>
    <row r="96" spans="1:5" ht="12">
      <c r="A96" s="294"/>
      <c r="B96" s="294"/>
      <c r="C96" s="294"/>
      <c r="D96" s="294"/>
      <c r="E96" s="294"/>
    </row>
    <row r="97" spans="1:5">
      <c r="A97" s="222"/>
      <c r="B97" s="222"/>
      <c r="C97" s="222"/>
      <c r="D97" s="222"/>
      <c r="E97" s="222"/>
    </row>
    <row r="98" spans="1:5">
      <c r="A98" s="222"/>
      <c r="B98" s="222"/>
      <c r="C98" s="222"/>
      <c r="D98" s="222"/>
      <c r="E98" s="222"/>
    </row>
    <row r="99" spans="1:5">
      <c r="A99" s="222"/>
      <c r="B99" s="222"/>
      <c r="C99" s="222"/>
      <c r="D99" s="222"/>
      <c r="E99" s="222"/>
    </row>
    <row r="100" spans="1:5" ht="12">
      <c r="A100" s="295"/>
      <c r="B100" s="295"/>
      <c r="C100" s="295"/>
      <c r="D100" s="295"/>
      <c r="E100" s="295"/>
    </row>
  </sheetData>
  <mergeCells count="16">
    <mergeCell ref="A39:A41"/>
    <mergeCell ref="A27:J27"/>
    <mergeCell ref="A28:J28"/>
    <mergeCell ref="A29:J29"/>
    <mergeCell ref="C34:O34"/>
    <mergeCell ref="A36:A38"/>
    <mergeCell ref="A72:A75"/>
    <mergeCell ref="C80:E80"/>
    <mergeCell ref="A82:A85"/>
    <mergeCell ref="A86:A89"/>
    <mergeCell ref="A48:E48"/>
    <mergeCell ref="C52:E52"/>
    <mergeCell ref="A54:A57"/>
    <mergeCell ref="A58:A61"/>
    <mergeCell ref="C66:E66"/>
    <mergeCell ref="A68:A71"/>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102"/>
  <sheetViews>
    <sheetView topLeftCell="A7" zoomScaleNormal="100" workbookViewId="0">
      <selection activeCell="H18" sqref="H18"/>
    </sheetView>
  </sheetViews>
  <sheetFormatPr baseColWidth="10" defaultColWidth="11.453125" defaultRowHeight="11.4"/>
  <cols>
    <col min="1" max="1" width="15.1796875" style="211" customWidth="1"/>
    <col min="2" max="2" width="14.90625" style="211" customWidth="1"/>
    <col min="3" max="16384" width="11.453125" style="211"/>
  </cols>
  <sheetData>
    <row r="1" spans="1:16" ht="12">
      <c r="A1" s="210" t="s">
        <v>193</v>
      </c>
    </row>
    <row r="6" spans="1:16">
      <c r="K6" s="236"/>
      <c r="L6" s="236"/>
      <c r="M6" s="236"/>
      <c r="N6" s="236"/>
      <c r="O6" s="236"/>
      <c r="P6" s="236"/>
    </row>
    <row r="7" spans="1:16">
      <c r="K7" s="236"/>
      <c r="L7" s="236"/>
      <c r="M7" s="236"/>
      <c r="N7" s="236"/>
      <c r="O7" s="236"/>
      <c r="P7" s="236"/>
    </row>
    <row r="27" spans="1:10" s="237" customFormat="1" ht="25.5" customHeight="1">
      <c r="A27" s="359" t="s">
        <v>194</v>
      </c>
      <c r="B27" s="359"/>
      <c r="C27" s="359"/>
      <c r="D27" s="359"/>
      <c r="E27" s="359"/>
      <c r="F27" s="359"/>
      <c r="G27" s="359"/>
      <c r="H27" s="359"/>
      <c r="I27" s="359"/>
      <c r="J27" s="359"/>
    </row>
    <row r="28" spans="1:10" s="237" customFormat="1" ht="29.25" customHeight="1">
      <c r="A28" s="356" t="s">
        <v>177</v>
      </c>
      <c r="B28" s="356"/>
      <c r="C28" s="356"/>
      <c r="D28" s="356"/>
      <c r="E28" s="356"/>
      <c r="F28" s="356"/>
      <c r="G28" s="356"/>
      <c r="H28" s="356"/>
      <c r="I28" s="356"/>
      <c r="J28" s="356"/>
    </row>
    <row r="29" spans="1:10" s="237" customFormat="1" ht="12" customHeight="1">
      <c r="A29" s="357" t="s">
        <v>178</v>
      </c>
      <c r="B29" s="357"/>
      <c r="C29" s="357"/>
      <c r="D29" s="357"/>
      <c r="E29" s="357"/>
      <c r="F29" s="357"/>
      <c r="G29" s="357"/>
      <c r="H29" s="357"/>
      <c r="I29" s="357"/>
      <c r="J29" s="357"/>
    </row>
    <row r="30" spans="1:10" s="237" customFormat="1" ht="12">
      <c r="A30" s="239"/>
      <c r="B30" s="239"/>
      <c r="C30" s="239"/>
      <c r="D30" s="239"/>
      <c r="E30" s="239"/>
      <c r="F30" s="239"/>
      <c r="G30" s="239"/>
    </row>
    <row r="31" spans="1:10" s="237" customFormat="1" ht="12">
      <c r="A31" s="239"/>
      <c r="B31" s="239"/>
      <c r="C31" s="239"/>
      <c r="D31" s="239"/>
      <c r="E31" s="239"/>
      <c r="F31" s="239"/>
      <c r="G31" s="239"/>
    </row>
    <row r="32" spans="1:10" s="237" customFormat="1" ht="12">
      <c r="A32" s="239"/>
      <c r="B32" s="239"/>
      <c r="C32" s="239"/>
      <c r="D32" s="239"/>
      <c r="E32" s="239"/>
      <c r="F32" s="239"/>
      <c r="G32" s="239"/>
    </row>
    <row r="33" spans="1:16" s="237" customFormat="1" ht="12">
      <c r="A33" s="239"/>
      <c r="B33" s="239"/>
      <c r="C33" s="239"/>
      <c r="D33" s="239"/>
      <c r="E33" s="239"/>
      <c r="F33" s="239"/>
      <c r="G33" s="239"/>
    </row>
    <row r="34" spans="1:16" ht="12">
      <c r="B34" s="248" t="s">
        <v>186</v>
      </c>
      <c r="C34" s="365" t="s">
        <v>156</v>
      </c>
      <c r="D34" s="366"/>
      <c r="E34" s="366"/>
      <c r="F34" s="366"/>
      <c r="G34" s="366"/>
      <c r="H34" s="366"/>
      <c r="I34" s="366"/>
      <c r="J34" s="366"/>
      <c r="K34" s="366"/>
      <c r="L34" s="366"/>
      <c r="M34" s="366"/>
      <c r="N34" s="366"/>
      <c r="O34" s="367"/>
    </row>
    <row r="35" spans="1:16" ht="12">
      <c r="B35" s="248"/>
      <c r="C35" s="249" t="s">
        <v>163</v>
      </c>
      <c r="D35" s="250" t="s">
        <v>164</v>
      </c>
      <c r="E35" s="250" t="s">
        <v>165</v>
      </c>
      <c r="F35" s="250" t="s">
        <v>166</v>
      </c>
      <c r="G35" s="250" t="s">
        <v>167</v>
      </c>
      <c r="H35" s="250" t="s">
        <v>168</v>
      </c>
      <c r="I35" s="250" t="s">
        <v>169</v>
      </c>
      <c r="J35" s="250" t="s">
        <v>170</v>
      </c>
      <c r="K35" s="250" t="s">
        <v>171</v>
      </c>
      <c r="L35" s="250" t="s">
        <v>172</v>
      </c>
      <c r="M35" s="251" t="s">
        <v>173</v>
      </c>
      <c r="N35" s="251" t="s">
        <v>174</v>
      </c>
      <c r="O35" s="252" t="s">
        <v>175</v>
      </c>
    </row>
    <row r="36" spans="1:16">
      <c r="A36" s="362" t="s">
        <v>162</v>
      </c>
      <c r="B36" s="253" t="s">
        <v>160</v>
      </c>
      <c r="C36" s="254">
        <v>1.998584336095266E-2</v>
      </c>
      <c r="D36" s="255">
        <v>1.9360785430588077E-2</v>
      </c>
      <c r="E36" s="255">
        <v>2.3343899769265479E-2</v>
      </c>
      <c r="F36" s="255">
        <v>1.2089573543934674E-2</v>
      </c>
      <c r="G36" s="255">
        <v>1.3525513234420666E-2</v>
      </c>
      <c r="H36" s="255">
        <v>2.5900750091609186E-2</v>
      </c>
      <c r="I36" s="255">
        <v>6.729999913347641E-2</v>
      </c>
      <c r="J36" s="255">
        <v>8.0872101844456465E-2</v>
      </c>
      <c r="K36" s="255">
        <v>9.0065517692049804E-2</v>
      </c>
      <c r="L36" s="255">
        <v>9.9325350570449639E-2</v>
      </c>
      <c r="M36" s="256">
        <v>0.10702823432986946</v>
      </c>
      <c r="N36" s="256">
        <v>9.0121346489075438E-2</v>
      </c>
      <c r="O36" s="257">
        <v>9.7625113919479034E-2</v>
      </c>
      <c r="P36" s="258"/>
    </row>
    <row r="37" spans="1:16">
      <c r="A37" s="363"/>
      <c r="B37" s="259" t="s">
        <v>190</v>
      </c>
      <c r="C37" s="281">
        <v>1.3185104995072933E-2</v>
      </c>
      <c r="D37" s="219">
        <v>8.6983238891047889E-3</v>
      </c>
      <c r="E37" s="219">
        <v>9.8215188053616953E-3</v>
      </c>
      <c r="F37" s="219">
        <v>1.0632998418159414E-2</v>
      </c>
      <c r="G37" s="219">
        <v>7.4978388582114565E-3</v>
      </c>
      <c r="H37" s="219">
        <v>7.6524943452481696E-3</v>
      </c>
      <c r="I37" s="219">
        <v>1.1120386122913483E-2</v>
      </c>
      <c r="J37" s="219">
        <v>2.261556122375951E-2</v>
      </c>
      <c r="K37" s="219">
        <v>3.2389492166857027E-2</v>
      </c>
      <c r="L37" s="219">
        <v>4.3234078626682208E-2</v>
      </c>
      <c r="M37" s="227">
        <v>5.7034782767890972E-2</v>
      </c>
      <c r="N37" s="227">
        <v>5.9516757775257959E-2</v>
      </c>
      <c r="O37" s="229">
        <v>6.0098697297251549E-2</v>
      </c>
      <c r="P37" s="258"/>
    </row>
    <row r="38" spans="1:16">
      <c r="A38" s="363"/>
      <c r="B38" s="259" t="s">
        <v>191</v>
      </c>
      <c r="C38" s="281">
        <v>1.7348822361938073E-2</v>
      </c>
      <c r="D38" s="219">
        <v>3.3109748997237579E-2</v>
      </c>
      <c r="E38" s="219">
        <v>4.6545458686279337E-2</v>
      </c>
      <c r="F38" s="219">
        <v>5.068881437697912E-2</v>
      </c>
      <c r="G38" s="219">
        <v>3.7636210739257506E-2</v>
      </c>
      <c r="H38" s="219">
        <v>4.341318907400403E-2</v>
      </c>
      <c r="I38" s="219">
        <v>3.7693776338706741E-2</v>
      </c>
      <c r="J38" s="219">
        <v>3.9935073300182929E-2</v>
      </c>
      <c r="K38" s="219">
        <v>5.2561895183057455E-2</v>
      </c>
      <c r="L38" s="219">
        <v>5.7645438168909616E-2</v>
      </c>
      <c r="M38" s="227">
        <v>7.0272485435006402E-2</v>
      </c>
      <c r="N38" s="227">
        <v>7.5735779443870901E-2</v>
      </c>
      <c r="O38" s="229">
        <v>0.1647776489276756</v>
      </c>
      <c r="P38" s="258"/>
    </row>
    <row r="39" spans="1:16" ht="12">
      <c r="A39" s="364"/>
      <c r="B39" s="261" t="s">
        <v>192</v>
      </c>
      <c r="C39" s="262">
        <v>5.0519770717963666E-2</v>
      </c>
      <c r="D39" s="263">
        <v>6.1168858316930447E-2</v>
      </c>
      <c r="E39" s="263">
        <v>7.9710877260906504E-2</v>
      </c>
      <c r="F39" s="263">
        <v>7.3411386339073209E-2</v>
      </c>
      <c r="G39" s="263">
        <v>5.8659562831889625E-2</v>
      </c>
      <c r="H39" s="263">
        <v>7.6966433510861382E-2</v>
      </c>
      <c r="I39" s="263">
        <v>0.11611416159509663</v>
      </c>
      <c r="J39" s="263">
        <v>0.14342273636839889</v>
      </c>
      <c r="K39" s="263">
        <v>0.17501690504196429</v>
      </c>
      <c r="L39" s="263">
        <v>0.20020486736604148</v>
      </c>
      <c r="M39" s="264">
        <v>0.23433550253276686</v>
      </c>
      <c r="N39" s="264">
        <v>0.22537388370820427</v>
      </c>
      <c r="O39" s="265">
        <v>0.32250146014440617</v>
      </c>
      <c r="P39" s="258"/>
    </row>
    <row r="40" spans="1:16">
      <c r="A40" s="362" t="s">
        <v>8</v>
      </c>
      <c r="B40" s="253" t="s">
        <v>160</v>
      </c>
      <c r="C40" s="266">
        <v>144</v>
      </c>
      <c r="D40" s="267">
        <v>138</v>
      </c>
      <c r="E40" s="267">
        <v>164</v>
      </c>
      <c r="F40" s="267">
        <v>83</v>
      </c>
      <c r="G40" s="267">
        <v>92</v>
      </c>
      <c r="H40" s="267">
        <v>176</v>
      </c>
      <c r="I40" s="267">
        <v>466</v>
      </c>
      <c r="J40" s="267">
        <v>565</v>
      </c>
      <c r="K40" s="267">
        <v>634</v>
      </c>
      <c r="L40" s="267">
        <v>703</v>
      </c>
      <c r="M40" s="268">
        <v>760</v>
      </c>
      <c r="N40" s="268">
        <v>639</v>
      </c>
      <c r="O40" s="269">
        <v>692</v>
      </c>
      <c r="P40" s="258"/>
    </row>
    <row r="41" spans="1:16">
      <c r="A41" s="363"/>
      <c r="B41" s="259" t="s">
        <v>190</v>
      </c>
      <c r="C41" s="220">
        <v>95</v>
      </c>
      <c r="D41" s="260">
        <v>62</v>
      </c>
      <c r="E41" s="260">
        <v>69</v>
      </c>
      <c r="F41" s="260">
        <v>73</v>
      </c>
      <c r="G41" s="260">
        <v>51</v>
      </c>
      <c r="H41" s="260">
        <v>52</v>
      </c>
      <c r="I41" s="260">
        <v>77</v>
      </c>
      <c r="J41" s="260">
        <v>158</v>
      </c>
      <c r="K41" s="260">
        <v>228</v>
      </c>
      <c r="L41" s="260">
        <v>306</v>
      </c>
      <c r="M41" s="230">
        <v>405</v>
      </c>
      <c r="N41" s="230">
        <v>422</v>
      </c>
      <c r="O41" s="270">
        <v>426</v>
      </c>
      <c r="P41" s="258"/>
    </row>
    <row r="42" spans="1:16">
      <c r="A42" s="363"/>
      <c r="B42" s="259" t="s">
        <v>191</v>
      </c>
      <c r="C42" s="220">
        <v>125</v>
      </c>
      <c r="D42" s="260">
        <v>236</v>
      </c>
      <c r="E42" s="260">
        <v>327</v>
      </c>
      <c r="F42" s="260">
        <v>348</v>
      </c>
      <c r="G42" s="260">
        <v>256</v>
      </c>
      <c r="H42" s="260">
        <v>295</v>
      </c>
      <c r="I42" s="260">
        <v>261</v>
      </c>
      <c r="J42" s="260">
        <v>279</v>
      </c>
      <c r="K42" s="260">
        <v>370</v>
      </c>
      <c r="L42" s="260">
        <v>408</v>
      </c>
      <c r="M42" s="230">
        <v>499</v>
      </c>
      <c r="N42" s="230">
        <v>537</v>
      </c>
      <c r="O42" s="270">
        <v>1168</v>
      </c>
      <c r="P42" s="258"/>
    </row>
    <row r="43" spans="1:16" ht="12">
      <c r="A43" s="364"/>
      <c r="B43" s="261" t="s">
        <v>192</v>
      </c>
      <c r="C43" s="271">
        <v>364</v>
      </c>
      <c r="D43" s="272">
        <v>436</v>
      </c>
      <c r="E43" s="272">
        <v>560</v>
      </c>
      <c r="F43" s="272">
        <v>504</v>
      </c>
      <c r="G43" s="272">
        <v>399</v>
      </c>
      <c r="H43" s="272">
        <v>523</v>
      </c>
      <c r="I43" s="272">
        <v>804</v>
      </c>
      <c r="J43" s="272">
        <v>1002</v>
      </c>
      <c r="K43" s="272">
        <v>1232</v>
      </c>
      <c r="L43" s="272">
        <v>1417</v>
      </c>
      <c r="M43" s="273">
        <v>1664</v>
      </c>
      <c r="N43" s="273">
        <v>1598</v>
      </c>
      <c r="O43" s="274">
        <v>2286</v>
      </c>
      <c r="P43" s="258"/>
    </row>
    <row r="44" spans="1:16" ht="12">
      <c r="A44" s="275"/>
      <c r="C44" s="276"/>
      <c r="D44" s="276"/>
      <c r="E44" s="276"/>
      <c r="F44" s="276"/>
      <c r="G44" s="276"/>
      <c r="H44" s="276"/>
      <c r="I44" s="276"/>
      <c r="J44" s="276"/>
      <c r="K44" s="276"/>
      <c r="L44" s="276"/>
      <c r="M44" s="277"/>
      <c r="N44" s="277"/>
      <c r="O44" s="277"/>
      <c r="P44" s="258"/>
    </row>
    <row r="45" spans="1:16" ht="12">
      <c r="A45" s="275"/>
      <c r="C45" s="276"/>
      <c r="D45" s="276"/>
      <c r="E45" s="276"/>
      <c r="F45" s="276"/>
      <c r="G45" s="276"/>
      <c r="H45" s="276"/>
      <c r="I45" s="276"/>
      <c r="J45" s="276"/>
      <c r="K45" s="276"/>
      <c r="L45" s="276"/>
      <c r="M45" s="277"/>
      <c r="N45" s="277"/>
      <c r="O45" s="277"/>
      <c r="P45" s="258"/>
    </row>
    <row r="46" spans="1:16" ht="12">
      <c r="A46" s="275"/>
      <c r="C46" s="276"/>
      <c r="D46" s="276"/>
      <c r="E46" s="276"/>
      <c r="F46" s="276"/>
      <c r="G46" s="276"/>
      <c r="H46" s="276"/>
      <c r="I46" s="276"/>
      <c r="J46" s="276"/>
      <c r="K46" s="276"/>
      <c r="L46" s="276"/>
      <c r="M46" s="277"/>
      <c r="N46" s="277"/>
      <c r="O46" s="277"/>
      <c r="P46" s="258"/>
    </row>
    <row r="50" spans="1:13" ht="12">
      <c r="A50" s="358" t="s">
        <v>179</v>
      </c>
      <c r="B50" s="358"/>
      <c r="C50" s="358"/>
      <c r="D50" s="358"/>
      <c r="E50" s="358"/>
      <c r="L50" s="278"/>
    </row>
    <row r="51" spans="1:13" ht="12">
      <c r="L51" s="278"/>
    </row>
    <row r="52" spans="1:13">
      <c r="A52" s="240" t="s">
        <v>180</v>
      </c>
      <c r="B52" s="240"/>
      <c r="C52" s="240"/>
      <c r="D52" s="240"/>
      <c r="E52" s="240"/>
    </row>
    <row r="53" spans="1:13">
      <c r="G53" s="258"/>
    </row>
    <row r="54" spans="1:13" ht="12">
      <c r="B54" s="248" t="s">
        <v>186</v>
      </c>
      <c r="C54" s="365" t="s">
        <v>156</v>
      </c>
      <c r="D54" s="366"/>
      <c r="E54" s="367"/>
      <c r="F54" s="278"/>
      <c r="G54" s="258"/>
      <c r="I54" s="278"/>
      <c r="J54" s="278"/>
      <c r="K54" s="278"/>
      <c r="L54" s="278"/>
      <c r="M54" s="278"/>
    </row>
    <row r="55" spans="1:13" ht="12">
      <c r="B55" s="248"/>
      <c r="C55" s="249" t="s">
        <v>170</v>
      </c>
      <c r="D55" s="250" t="s">
        <v>171</v>
      </c>
      <c r="E55" s="279" t="s">
        <v>172</v>
      </c>
      <c r="G55" s="258"/>
    </row>
    <row r="56" spans="1:13">
      <c r="A56" s="362" t="s">
        <v>162</v>
      </c>
      <c r="B56" s="253" t="s">
        <v>160</v>
      </c>
      <c r="C56" s="254">
        <v>8.0872101844456465E-2</v>
      </c>
      <c r="D56" s="255">
        <v>9.0065517692049804E-2</v>
      </c>
      <c r="E56" s="280">
        <v>9.9325350570449639E-2</v>
      </c>
      <c r="F56" s="258"/>
      <c r="G56" s="258"/>
    </row>
    <row r="57" spans="1:13">
      <c r="A57" s="363"/>
      <c r="B57" s="259" t="s">
        <v>190</v>
      </c>
      <c r="C57" s="281">
        <v>2.261556122375951E-2</v>
      </c>
      <c r="D57" s="219">
        <v>3.2389492166857027E-2</v>
      </c>
      <c r="E57" s="282">
        <v>4.3234078626682208E-2</v>
      </c>
      <c r="F57" s="258"/>
      <c r="G57" s="258"/>
    </row>
    <row r="58" spans="1:13">
      <c r="A58" s="363"/>
      <c r="B58" s="259" t="s">
        <v>191</v>
      </c>
      <c r="C58" s="281">
        <v>3.9935073300182929E-2</v>
      </c>
      <c r="D58" s="219">
        <v>5.2561895183057455E-2</v>
      </c>
      <c r="E58" s="282">
        <v>5.7645438168909616E-2</v>
      </c>
      <c r="F58" s="258"/>
      <c r="G58" s="258"/>
    </row>
    <row r="59" spans="1:13" ht="12">
      <c r="A59" s="364"/>
      <c r="B59" s="261" t="s">
        <v>192</v>
      </c>
      <c r="C59" s="262">
        <v>0.14342273636839889</v>
      </c>
      <c r="D59" s="263">
        <v>0.17501690504196429</v>
      </c>
      <c r="E59" s="283">
        <v>0.20020486736604148</v>
      </c>
      <c r="F59" s="258"/>
      <c r="G59" s="258"/>
    </row>
    <row r="60" spans="1:13">
      <c r="A60" s="362" t="s">
        <v>8</v>
      </c>
      <c r="B60" s="253" t="s">
        <v>160</v>
      </c>
      <c r="C60" s="266">
        <v>565</v>
      </c>
      <c r="D60" s="267">
        <v>634</v>
      </c>
      <c r="E60" s="284">
        <v>703</v>
      </c>
      <c r="F60" s="258"/>
      <c r="G60" s="258"/>
    </row>
    <row r="61" spans="1:13">
      <c r="A61" s="363"/>
      <c r="B61" s="259" t="s">
        <v>190</v>
      </c>
      <c r="C61" s="220">
        <v>158</v>
      </c>
      <c r="D61" s="260">
        <v>228</v>
      </c>
      <c r="E61" s="285">
        <v>306</v>
      </c>
      <c r="F61" s="258"/>
    </row>
    <row r="62" spans="1:13">
      <c r="A62" s="363"/>
      <c r="B62" s="259" t="s">
        <v>191</v>
      </c>
      <c r="C62" s="220">
        <v>279</v>
      </c>
      <c r="D62" s="260">
        <v>370</v>
      </c>
      <c r="E62" s="285">
        <v>408</v>
      </c>
      <c r="F62" s="258"/>
    </row>
    <row r="63" spans="1:13" ht="12">
      <c r="A63" s="364"/>
      <c r="B63" s="261" t="s">
        <v>192</v>
      </c>
      <c r="C63" s="271">
        <v>1002</v>
      </c>
      <c r="D63" s="272">
        <v>1232</v>
      </c>
      <c r="E63" s="286">
        <v>1417</v>
      </c>
      <c r="F63" s="258"/>
    </row>
    <row r="65" spans="1:14" ht="12">
      <c r="G65" s="278"/>
      <c r="H65" s="278"/>
    </row>
    <row r="66" spans="1:14">
      <c r="A66" s="240" t="s">
        <v>181</v>
      </c>
      <c r="B66" s="240"/>
      <c r="C66" s="240"/>
      <c r="D66" s="240"/>
      <c r="E66" s="240"/>
    </row>
    <row r="67" spans="1:14">
      <c r="G67" s="258"/>
    </row>
    <row r="68" spans="1:14" ht="12">
      <c r="B68" s="248" t="s">
        <v>186</v>
      </c>
      <c r="C68" s="365" t="s">
        <v>156</v>
      </c>
      <c r="D68" s="366"/>
      <c r="E68" s="367"/>
      <c r="F68" s="278"/>
      <c r="G68" s="258"/>
      <c r="I68" s="278"/>
      <c r="J68" s="278"/>
      <c r="K68" s="278"/>
      <c r="L68" s="278"/>
      <c r="M68" s="278"/>
      <c r="N68" s="278"/>
    </row>
    <row r="69" spans="1:14" ht="12">
      <c r="B69" s="248"/>
      <c r="C69" s="287" t="s">
        <v>170</v>
      </c>
      <c r="D69" s="251" t="s">
        <v>171</v>
      </c>
      <c r="E69" s="252" t="s">
        <v>172</v>
      </c>
      <c r="G69" s="258"/>
    </row>
    <row r="70" spans="1:14">
      <c r="A70" s="362" t="s">
        <v>162</v>
      </c>
      <c r="B70" s="253" t="s">
        <v>160</v>
      </c>
      <c r="C70" s="288">
        <v>8.1668193795493726E-2</v>
      </c>
      <c r="D70" s="256">
        <v>9.0805613848774058E-2</v>
      </c>
      <c r="E70" s="257">
        <v>0.10280119125116674</v>
      </c>
      <c r="F70" s="258"/>
      <c r="G70" s="258"/>
    </row>
    <row r="71" spans="1:14">
      <c r="A71" s="363"/>
      <c r="B71" s="259" t="s">
        <v>190</v>
      </c>
      <c r="C71" s="289">
        <v>2.1484141573379016E-2</v>
      </c>
      <c r="D71" s="227">
        <v>3.1210016579438674E-2</v>
      </c>
      <c r="E71" s="229">
        <v>4.3351601255643121E-2</v>
      </c>
      <c r="F71" s="258"/>
      <c r="G71" s="258"/>
    </row>
    <row r="72" spans="1:14">
      <c r="A72" s="363"/>
      <c r="B72" s="259" t="s">
        <v>191</v>
      </c>
      <c r="C72" s="289">
        <v>4.0264980564677227E-2</v>
      </c>
      <c r="D72" s="227">
        <v>5.4087947284728558E-2</v>
      </c>
      <c r="E72" s="229">
        <v>5.7049012727295831E-2</v>
      </c>
      <c r="F72" s="258"/>
      <c r="G72" s="258"/>
    </row>
    <row r="73" spans="1:14" ht="12">
      <c r="A73" s="364"/>
      <c r="B73" s="261" t="s">
        <v>192</v>
      </c>
      <c r="C73" s="290">
        <v>0.14341731593354998</v>
      </c>
      <c r="D73" s="264">
        <v>0.17610357771294127</v>
      </c>
      <c r="E73" s="265">
        <v>0.20320180523410569</v>
      </c>
      <c r="F73" s="258"/>
      <c r="G73" s="258"/>
    </row>
    <row r="74" spans="1:14">
      <c r="A74" s="362" t="s">
        <v>8</v>
      </c>
      <c r="B74" s="253" t="s">
        <v>160</v>
      </c>
      <c r="C74" s="291">
        <v>574</v>
      </c>
      <c r="D74" s="268">
        <v>643</v>
      </c>
      <c r="E74" s="269">
        <v>728</v>
      </c>
      <c r="F74" s="258"/>
      <c r="G74" s="258"/>
    </row>
    <row r="75" spans="1:14">
      <c r="A75" s="363"/>
      <c r="B75" s="259" t="s">
        <v>190</v>
      </c>
      <c r="C75" s="228">
        <v>151</v>
      </c>
      <c r="D75" s="230">
        <v>221</v>
      </c>
      <c r="E75" s="270">
        <v>307</v>
      </c>
      <c r="F75" s="258"/>
    </row>
    <row r="76" spans="1:14">
      <c r="A76" s="363"/>
      <c r="B76" s="259" t="s">
        <v>191</v>
      </c>
      <c r="C76" s="228">
        <v>283</v>
      </c>
      <c r="D76" s="230">
        <v>383</v>
      </c>
      <c r="E76" s="270">
        <v>404</v>
      </c>
      <c r="F76" s="258"/>
    </row>
    <row r="77" spans="1:14" ht="12">
      <c r="A77" s="364"/>
      <c r="B77" s="261" t="s">
        <v>192</v>
      </c>
      <c r="C77" s="292">
        <v>1008</v>
      </c>
      <c r="D77" s="273">
        <v>1247</v>
      </c>
      <c r="E77" s="274">
        <v>1439</v>
      </c>
      <c r="F77" s="258"/>
    </row>
    <row r="80" spans="1:14">
      <c r="A80" s="240" t="s">
        <v>182</v>
      </c>
      <c r="B80" s="240"/>
      <c r="C80" s="240"/>
      <c r="D80" s="240"/>
      <c r="E80" s="240"/>
    </row>
    <row r="82" spans="1:5" ht="12">
      <c r="B82" s="248" t="s">
        <v>186</v>
      </c>
      <c r="C82" s="365" t="s">
        <v>156</v>
      </c>
      <c r="D82" s="366"/>
      <c r="E82" s="367"/>
    </row>
    <row r="83" spans="1:5" ht="12">
      <c r="B83" s="248"/>
      <c r="C83" s="249" t="s">
        <v>170</v>
      </c>
      <c r="D83" s="250" t="s">
        <v>171</v>
      </c>
      <c r="E83" s="279" t="s">
        <v>172</v>
      </c>
    </row>
    <row r="84" spans="1:5">
      <c r="A84" s="362" t="s">
        <v>162</v>
      </c>
      <c r="B84" s="253" t="s">
        <v>160</v>
      </c>
      <c r="C84" s="254">
        <f>C70-C56</f>
        <v>7.960919510372616E-4</v>
      </c>
      <c r="D84" s="255">
        <f t="shared" ref="D84:E84" si="0">D70-D56</f>
        <v>7.4009615672425422E-4</v>
      </c>
      <c r="E84" s="280">
        <f t="shared" si="0"/>
        <v>3.4758406807171016E-3</v>
      </c>
    </row>
    <row r="85" spans="1:5">
      <c r="A85" s="363"/>
      <c r="B85" s="259" t="s">
        <v>190</v>
      </c>
      <c r="C85" s="281">
        <f t="shared" ref="C85:E91" si="1">C71-C57</f>
        <v>-1.1314196503804941E-3</v>
      </c>
      <c r="D85" s="219">
        <f t="shared" si="1"/>
        <v>-1.1794755874183528E-3</v>
      </c>
      <c r="E85" s="282">
        <f t="shared" si="1"/>
        <v>1.1752262896091298E-4</v>
      </c>
    </row>
    <row r="86" spans="1:5">
      <c r="A86" s="363"/>
      <c r="B86" s="259" t="s">
        <v>191</v>
      </c>
      <c r="C86" s="281">
        <f t="shared" si="1"/>
        <v>3.299072644942988E-4</v>
      </c>
      <c r="D86" s="219">
        <f t="shared" si="1"/>
        <v>1.5260521016711021E-3</v>
      </c>
      <c r="E86" s="282">
        <f t="shared" si="1"/>
        <v>-5.9642544161378486E-4</v>
      </c>
    </row>
    <row r="87" spans="1:5" ht="12">
      <c r="A87" s="364"/>
      <c r="B87" s="261" t="s">
        <v>192</v>
      </c>
      <c r="C87" s="262">
        <f t="shared" si="1"/>
        <v>-5.4204348489128584E-6</v>
      </c>
      <c r="D87" s="263">
        <f t="shared" si="1"/>
        <v>1.0866726709769792E-3</v>
      </c>
      <c r="E87" s="283">
        <f t="shared" si="1"/>
        <v>2.9969378680642089E-3</v>
      </c>
    </row>
    <row r="88" spans="1:5">
      <c r="A88" s="362" t="s">
        <v>8</v>
      </c>
      <c r="B88" s="253" t="s">
        <v>160</v>
      </c>
      <c r="C88" s="266">
        <f t="shared" si="1"/>
        <v>9</v>
      </c>
      <c r="D88" s="267">
        <f t="shared" si="1"/>
        <v>9</v>
      </c>
      <c r="E88" s="284">
        <f t="shared" si="1"/>
        <v>25</v>
      </c>
    </row>
    <row r="89" spans="1:5">
      <c r="A89" s="363"/>
      <c r="B89" s="259" t="s">
        <v>190</v>
      </c>
      <c r="C89" s="220">
        <f t="shared" si="1"/>
        <v>-7</v>
      </c>
      <c r="D89" s="260">
        <f t="shared" si="1"/>
        <v>-7</v>
      </c>
      <c r="E89" s="285">
        <f t="shared" si="1"/>
        <v>1</v>
      </c>
    </row>
    <row r="90" spans="1:5">
      <c r="A90" s="363"/>
      <c r="B90" s="259" t="s">
        <v>191</v>
      </c>
      <c r="C90" s="220">
        <f t="shared" si="1"/>
        <v>4</v>
      </c>
      <c r="D90" s="260">
        <f t="shared" si="1"/>
        <v>13</v>
      </c>
      <c r="E90" s="285">
        <f t="shared" si="1"/>
        <v>-4</v>
      </c>
    </row>
    <row r="91" spans="1:5" ht="12">
      <c r="A91" s="364"/>
      <c r="B91" s="261" t="s">
        <v>192</v>
      </c>
      <c r="C91" s="271">
        <f t="shared" si="1"/>
        <v>6</v>
      </c>
      <c r="D91" s="272">
        <f t="shared" si="1"/>
        <v>15</v>
      </c>
      <c r="E91" s="286">
        <f t="shared" si="1"/>
        <v>22</v>
      </c>
    </row>
    <row r="95" spans="1:5">
      <c r="A95" s="293"/>
      <c r="B95" s="293"/>
      <c r="C95" s="293"/>
      <c r="D95" s="293"/>
      <c r="E95" s="293"/>
    </row>
    <row r="96" spans="1:5">
      <c r="A96" s="293"/>
      <c r="B96" s="293"/>
      <c r="C96" s="293"/>
      <c r="D96" s="293"/>
      <c r="E96" s="293"/>
    </row>
    <row r="97" spans="1:5">
      <c r="A97" s="293"/>
      <c r="B97" s="293"/>
      <c r="C97" s="293"/>
      <c r="D97" s="293"/>
      <c r="E97" s="293"/>
    </row>
    <row r="98" spans="1:5" ht="12">
      <c r="A98" s="294"/>
      <c r="B98" s="294"/>
      <c r="C98" s="294"/>
      <c r="D98" s="294"/>
      <c r="E98" s="294"/>
    </row>
    <row r="99" spans="1:5">
      <c r="A99" s="222"/>
      <c r="B99" s="222"/>
      <c r="C99" s="222"/>
      <c r="D99" s="222"/>
      <c r="E99" s="222"/>
    </row>
    <row r="100" spans="1:5">
      <c r="A100" s="222"/>
      <c r="B100" s="222"/>
      <c r="C100" s="222"/>
      <c r="D100" s="222"/>
      <c r="E100" s="222"/>
    </row>
    <row r="101" spans="1:5">
      <c r="A101" s="222"/>
      <c r="B101" s="222"/>
      <c r="C101" s="222"/>
      <c r="D101" s="222"/>
      <c r="E101" s="222"/>
    </row>
    <row r="102" spans="1:5" ht="12">
      <c r="A102" s="295"/>
      <c r="B102" s="295"/>
      <c r="C102" s="295"/>
      <c r="D102" s="295"/>
      <c r="E102" s="295"/>
    </row>
  </sheetData>
  <mergeCells count="16">
    <mergeCell ref="A40:A43"/>
    <mergeCell ref="A27:J27"/>
    <mergeCell ref="A28:J28"/>
    <mergeCell ref="A29:J29"/>
    <mergeCell ref="C34:O34"/>
    <mergeCell ref="A36:A39"/>
    <mergeCell ref="A74:A77"/>
    <mergeCell ref="C82:E82"/>
    <mergeCell ref="A84:A87"/>
    <mergeCell ref="A88:A91"/>
    <mergeCell ref="A50:E50"/>
    <mergeCell ref="C54:E54"/>
    <mergeCell ref="A56:A59"/>
    <mergeCell ref="A60:A63"/>
    <mergeCell ref="C68:E68"/>
    <mergeCell ref="A70:A7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2"/>
    <pageSetUpPr fitToPage="1"/>
  </sheetPr>
  <dimension ref="A1:N54"/>
  <sheetViews>
    <sheetView zoomScale="85" zoomScaleNormal="85" workbookViewId="0">
      <selection activeCell="E36" sqref="E36"/>
    </sheetView>
  </sheetViews>
  <sheetFormatPr baseColWidth="10" defaultColWidth="11.6328125" defaultRowHeight="13.2"/>
  <cols>
    <col min="1" max="1" width="21.453125" style="2" customWidth="1"/>
    <col min="2" max="2" width="11.6328125" style="2"/>
    <col min="3" max="3" width="13.90625" style="2" customWidth="1"/>
    <col min="4" max="16384" width="11.6328125" style="2"/>
  </cols>
  <sheetData>
    <row r="1" spans="1:11" ht="31.2" customHeight="1">
      <c r="A1" s="305" t="s">
        <v>110</v>
      </c>
      <c r="B1" s="305"/>
      <c r="C1" s="305"/>
      <c r="D1" s="305"/>
      <c r="E1" s="305"/>
      <c r="F1" s="305"/>
      <c r="G1" s="305"/>
      <c r="H1" s="305"/>
      <c r="I1" s="305"/>
      <c r="J1" s="305"/>
      <c r="K1" s="176"/>
    </row>
    <row r="2" spans="1:11" ht="3" customHeight="1">
      <c r="A2" s="176"/>
      <c r="B2" s="176"/>
      <c r="C2" s="176"/>
      <c r="D2" s="176"/>
      <c r="E2" s="176"/>
      <c r="F2" s="176"/>
      <c r="G2" s="176"/>
      <c r="H2" s="176"/>
      <c r="I2" s="176"/>
      <c r="J2" s="176"/>
      <c r="K2" s="176"/>
    </row>
    <row r="30" spans="1:14" ht="42.6" customHeight="1">
      <c r="A30" s="303" t="s">
        <v>105</v>
      </c>
      <c r="B30" s="303"/>
      <c r="C30" s="303"/>
      <c r="D30" s="303"/>
      <c r="E30" s="303"/>
      <c r="F30" s="303"/>
      <c r="G30" s="303"/>
      <c r="H30" s="303"/>
      <c r="I30" s="303"/>
      <c r="J30" s="19" t="s">
        <v>40</v>
      </c>
      <c r="K30" s="20"/>
      <c r="L30" s="20"/>
      <c r="M30" s="20"/>
      <c r="N30" s="20"/>
    </row>
    <row r="31" spans="1:14">
      <c r="A31" s="304" t="s">
        <v>132</v>
      </c>
      <c r="B31" s="304"/>
      <c r="C31" s="304"/>
      <c r="D31" s="304"/>
      <c r="E31" s="304"/>
      <c r="F31" s="304"/>
      <c r="G31" s="304"/>
      <c r="H31" s="304"/>
      <c r="I31" s="304"/>
      <c r="J31" s="112"/>
    </row>
    <row r="32" spans="1:14">
      <c r="A32" s="304" t="s">
        <v>135</v>
      </c>
      <c r="B32" s="304"/>
      <c r="C32" s="304"/>
      <c r="D32" s="304"/>
      <c r="E32" s="304"/>
      <c r="F32" s="304"/>
      <c r="G32" s="304"/>
      <c r="H32" s="304"/>
      <c r="I32" s="304"/>
      <c r="J32" s="112"/>
    </row>
    <row r="36" spans="1:3" ht="106.2" customHeight="1">
      <c r="B36" s="21" t="s">
        <v>28</v>
      </c>
      <c r="C36" s="22" t="s">
        <v>39</v>
      </c>
    </row>
    <row r="37" spans="1:3">
      <c r="A37" s="23">
        <v>2003</v>
      </c>
      <c r="B37" s="24">
        <v>14892</v>
      </c>
      <c r="C37" s="24">
        <v>14552</v>
      </c>
    </row>
    <row r="38" spans="1:3">
      <c r="A38" s="23">
        <v>2004</v>
      </c>
      <c r="B38" s="24">
        <v>13522</v>
      </c>
      <c r="C38" s="24">
        <v>14933</v>
      </c>
    </row>
    <row r="39" spans="1:3">
      <c r="A39" s="23">
        <v>2005</v>
      </c>
      <c r="B39" s="24">
        <v>13154</v>
      </c>
      <c r="C39" s="24">
        <v>14766</v>
      </c>
    </row>
    <row r="40" spans="1:3">
      <c r="A40" s="23">
        <v>2006</v>
      </c>
      <c r="B40" s="24">
        <v>11474</v>
      </c>
      <c r="C40" s="24">
        <v>13237</v>
      </c>
    </row>
    <row r="41" spans="1:3">
      <c r="A41" s="23">
        <v>2007</v>
      </c>
      <c r="B41" s="24">
        <v>11792</v>
      </c>
      <c r="C41" s="24">
        <v>11734</v>
      </c>
    </row>
    <row r="42" spans="1:3">
      <c r="A42" s="23">
        <v>2008</v>
      </c>
      <c r="B42" s="24">
        <v>9849</v>
      </c>
      <c r="C42" s="24">
        <v>10371</v>
      </c>
    </row>
    <row r="43" spans="1:3">
      <c r="A43" s="23">
        <v>2009</v>
      </c>
      <c r="B43" s="24">
        <v>7516</v>
      </c>
      <c r="C43" s="24">
        <v>10068</v>
      </c>
    </row>
    <row r="44" spans="1:3">
      <c r="A44" s="23">
        <v>2010</v>
      </c>
      <c r="B44" s="24">
        <v>8594</v>
      </c>
      <c r="C44" s="24">
        <v>9798</v>
      </c>
    </row>
    <row r="45" spans="1:3">
      <c r="A45" s="23">
        <v>2011</v>
      </c>
      <c r="B45" s="24">
        <v>10223</v>
      </c>
      <c r="C45" s="24">
        <v>8141</v>
      </c>
    </row>
    <row r="46" spans="1:3">
      <c r="A46" s="23">
        <v>2012</v>
      </c>
      <c r="B46" s="24">
        <v>6361</v>
      </c>
      <c r="C46" s="24">
        <v>4908</v>
      </c>
    </row>
    <row r="47" spans="1:3">
      <c r="A47" s="23">
        <v>2013</v>
      </c>
      <c r="B47" s="24">
        <v>6732</v>
      </c>
      <c r="C47" s="24">
        <v>10848</v>
      </c>
    </row>
    <row r="48" spans="1:3">
      <c r="A48" s="23">
        <v>2014</v>
      </c>
      <c r="B48" s="24">
        <v>6818</v>
      </c>
      <c r="C48" s="24">
        <v>6732</v>
      </c>
    </row>
    <row r="49" spans="1:6">
      <c r="A49" s="23">
        <v>2015</v>
      </c>
      <c r="B49" s="24">
        <v>6511</v>
      </c>
      <c r="C49" s="24">
        <v>6111</v>
      </c>
    </row>
    <row r="50" spans="1:6">
      <c r="A50" s="23">
        <v>2016</v>
      </c>
      <c r="B50" s="24">
        <v>7009</v>
      </c>
      <c r="C50" s="24">
        <v>8652</v>
      </c>
    </row>
    <row r="51" spans="1:6">
      <c r="A51" s="23">
        <v>2017</v>
      </c>
      <c r="B51" s="24">
        <v>8448</v>
      </c>
      <c r="C51" s="24">
        <v>6812</v>
      </c>
    </row>
    <row r="52" spans="1:6">
      <c r="A52" s="23">
        <v>2018</v>
      </c>
      <c r="B52" s="24">
        <v>6729</v>
      </c>
      <c r="C52" s="24">
        <v>9102</v>
      </c>
    </row>
    <row r="53" spans="1:6">
      <c r="A53" s="23">
        <v>2019</v>
      </c>
      <c r="B53" s="24">
        <v>6551</v>
      </c>
      <c r="C53" s="24">
        <v>9052</v>
      </c>
    </row>
    <row r="54" spans="1:6">
      <c r="A54" s="23">
        <v>2020</v>
      </c>
      <c r="B54" s="25">
        <v>7233</v>
      </c>
      <c r="C54" s="25">
        <v>8808</v>
      </c>
      <c r="D54" s="18" t="s">
        <v>40</v>
      </c>
      <c r="F54" s="2">
        <f>B54/B53-1</f>
        <v>0.10410624332163021</v>
      </c>
    </row>
  </sheetData>
  <mergeCells count="4">
    <mergeCell ref="A30:I30"/>
    <mergeCell ref="A31:I31"/>
    <mergeCell ref="A32:I32"/>
    <mergeCell ref="A1:J1"/>
  </mergeCells>
  <pageMargins left="0.7" right="0.7"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N53"/>
  <sheetViews>
    <sheetView zoomScale="85" zoomScaleNormal="85" workbookViewId="0">
      <selection activeCell="F37" sqref="F37"/>
    </sheetView>
  </sheetViews>
  <sheetFormatPr baseColWidth="10" defaultColWidth="11.6328125" defaultRowHeight="13.2"/>
  <cols>
    <col min="1" max="1" width="21.453125" style="2" customWidth="1"/>
    <col min="2" max="16384" width="11.6328125" style="2"/>
  </cols>
  <sheetData>
    <row r="1" spans="1:13" ht="15.75" customHeight="1">
      <c r="A1" s="307" t="s">
        <v>111</v>
      </c>
      <c r="B1" s="307"/>
      <c r="C1" s="307"/>
      <c r="D1" s="307"/>
      <c r="E1" s="307"/>
      <c r="F1" s="307"/>
      <c r="G1" s="307"/>
      <c r="H1" s="307"/>
      <c r="I1" s="307"/>
      <c r="J1" s="307"/>
      <c r="K1" s="176"/>
    </row>
    <row r="2" spans="1:13">
      <c r="A2" s="307"/>
      <c r="B2" s="307"/>
      <c r="C2" s="307"/>
      <c r="D2" s="307"/>
      <c r="E2" s="307"/>
      <c r="F2" s="307"/>
      <c r="G2" s="307"/>
      <c r="H2" s="307"/>
      <c r="I2" s="307"/>
      <c r="J2" s="307"/>
      <c r="K2" s="176"/>
    </row>
    <row r="12" spans="1:13">
      <c r="M12" s="178"/>
    </row>
    <row r="29" spans="1:14">
      <c r="K29" s="19" t="s">
        <v>40</v>
      </c>
    </row>
    <row r="30" spans="1:14" ht="24.6" customHeight="1">
      <c r="A30" s="306" t="s">
        <v>122</v>
      </c>
      <c r="B30" s="306"/>
      <c r="C30" s="306"/>
      <c r="D30" s="306"/>
      <c r="E30" s="306"/>
      <c r="F30" s="306"/>
      <c r="G30" s="306"/>
      <c r="H30" s="306"/>
      <c r="I30" s="306"/>
      <c r="J30" s="306"/>
      <c r="K30" s="20"/>
      <c r="L30" s="20"/>
      <c r="M30" s="20"/>
      <c r="N30" s="20"/>
    </row>
    <row r="31" spans="1:14" ht="24.6" customHeight="1">
      <c r="A31" s="306" t="s">
        <v>123</v>
      </c>
      <c r="B31" s="306"/>
      <c r="C31" s="306"/>
      <c r="D31" s="306"/>
      <c r="E31" s="306"/>
      <c r="F31" s="306"/>
      <c r="G31" s="306"/>
      <c r="H31" s="306"/>
      <c r="I31" s="306"/>
      <c r="J31" s="306"/>
      <c r="K31" s="20"/>
      <c r="L31" s="20"/>
      <c r="M31" s="20"/>
      <c r="N31" s="20"/>
    </row>
    <row r="32" spans="1:14">
      <c r="A32" s="112" t="s">
        <v>132</v>
      </c>
      <c r="B32" s="112"/>
      <c r="C32" s="112"/>
      <c r="D32" s="112"/>
      <c r="E32" s="112"/>
      <c r="F32" s="112"/>
      <c r="G32" s="112"/>
      <c r="H32" s="112"/>
      <c r="I32" s="112"/>
      <c r="J32" s="112"/>
    </row>
    <row r="33" spans="1:10">
      <c r="A33" s="112" t="s">
        <v>135</v>
      </c>
      <c r="B33" s="112"/>
      <c r="C33" s="112"/>
      <c r="D33" s="112"/>
      <c r="E33" s="112"/>
      <c r="F33" s="112"/>
      <c r="G33" s="112"/>
      <c r="H33" s="112"/>
      <c r="I33" s="112"/>
      <c r="J33" s="112"/>
    </row>
    <row r="37" spans="1:10" ht="66">
      <c r="B37" s="21" t="s">
        <v>28</v>
      </c>
      <c r="C37" s="22" t="s">
        <v>95</v>
      </c>
    </row>
    <row r="38" spans="1:10">
      <c r="A38" s="23">
        <v>2005</v>
      </c>
      <c r="B38" s="24">
        <v>13154</v>
      </c>
      <c r="C38" s="132">
        <v>0.99470000000000003</v>
      </c>
    </row>
    <row r="39" spans="1:10">
      <c r="A39" s="23">
        <v>2006</v>
      </c>
      <c r="B39" s="24">
        <v>11474</v>
      </c>
      <c r="C39" s="132">
        <v>0.97589999999999999</v>
      </c>
    </row>
    <row r="40" spans="1:10">
      <c r="A40" s="23">
        <v>2007</v>
      </c>
      <c r="B40" s="24">
        <v>11792</v>
      </c>
      <c r="C40" s="132">
        <v>0.97650000000000003</v>
      </c>
    </row>
    <row r="41" spans="1:10">
      <c r="A41" s="23">
        <v>2008</v>
      </c>
      <c r="B41" s="24">
        <v>9849</v>
      </c>
      <c r="C41" s="132">
        <v>0.97370000000000001</v>
      </c>
    </row>
    <row r="42" spans="1:10">
      <c r="A42" s="23">
        <v>2009</v>
      </c>
      <c r="B42" s="24">
        <v>7516</v>
      </c>
      <c r="C42" s="132">
        <v>0.96819999999999995</v>
      </c>
    </row>
    <row r="43" spans="1:10">
      <c r="A43" s="23">
        <v>2010</v>
      </c>
      <c r="B43" s="24">
        <v>8594</v>
      </c>
      <c r="C43" s="132">
        <v>0.95739999999999992</v>
      </c>
    </row>
    <row r="44" spans="1:10">
      <c r="A44" s="23">
        <v>2011</v>
      </c>
      <c r="B44" s="24">
        <v>10223</v>
      </c>
      <c r="C44" s="132">
        <v>0.93569999999999998</v>
      </c>
    </row>
    <row r="45" spans="1:10">
      <c r="A45" s="23">
        <v>2012</v>
      </c>
      <c r="B45" s="24">
        <v>6361</v>
      </c>
      <c r="C45" s="132">
        <v>0.9618000000000001</v>
      </c>
    </row>
    <row r="46" spans="1:10">
      <c r="A46" s="23">
        <v>2013</v>
      </c>
      <c r="B46" s="24">
        <v>6733</v>
      </c>
      <c r="C46" s="132">
        <v>0.94980000000000009</v>
      </c>
    </row>
    <row r="47" spans="1:10">
      <c r="A47" s="23">
        <v>2014</v>
      </c>
      <c r="B47" s="24">
        <v>6822</v>
      </c>
      <c r="C47" s="132">
        <v>0.9456</v>
      </c>
    </row>
    <row r="48" spans="1:10">
      <c r="A48" s="23">
        <v>2015</v>
      </c>
      <c r="B48" s="24">
        <v>6520</v>
      </c>
      <c r="C48" s="132">
        <v>0.93730000000000002</v>
      </c>
    </row>
    <row r="49" spans="1:4">
      <c r="A49" s="23">
        <v>2016</v>
      </c>
      <c r="B49" s="24">
        <v>7014</v>
      </c>
      <c r="C49" s="132">
        <v>0.9373999999999999</v>
      </c>
    </row>
    <row r="50" spans="1:4">
      <c r="A50" s="23">
        <v>2017</v>
      </c>
      <c r="B50" s="24">
        <v>8466</v>
      </c>
      <c r="C50" s="132">
        <v>0.92299999999999993</v>
      </c>
    </row>
    <row r="51" spans="1:4">
      <c r="A51" s="23">
        <v>2018</v>
      </c>
      <c r="B51" s="24">
        <v>6727</v>
      </c>
      <c r="C51" s="132">
        <v>0.91139999999999999</v>
      </c>
    </row>
    <row r="52" spans="1:4">
      <c r="A52" s="23">
        <v>2019</v>
      </c>
      <c r="B52" s="24">
        <v>6492</v>
      </c>
      <c r="C52" s="132">
        <v>0.89219999999999999</v>
      </c>
    </row>
    <row r="53" spans="1:4">
      <c r="A53" s="23">
        <v>2020</v>
      </c>
      <c r="B53" s="25"/>
      <c r="C53" s="133">
        <v>0.8851</v>
      </c>
      <c r="D53" s="2" t="s">
        <v>40</v>
      </c>
    </row>
  </sheetData>
  <mergeCells count="3">
    <mergeCell ref="A30:J30"/>
    <mergeCell ref="A31:J31"/>
    <mergeCell ref="A1:J2"/>
  </mergeCells>
  <pageMargins left="0.7" right="0.7" top="0.75" bottom="0.75" header="0.3" footer="0.3"/>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2"/>
    <pageSetUpPr fitToPage="1"/>
  </sheetPr>
  <dimension ref="A1:L60"/>
  <sheetViews>
    <sheetView zoomScale="55" zoomScaleNormal="55" workbookViewId="0">
      <selection activeCell="A33" sqref="A33:J35"/>
    </sheetView>
  </sheetViews>
  <sheetFormatPr baseColWidth="10" defaultColWidth="11.6328125" defaultRowHeight="13.2"/>
  <cols>
    <col min="1" max="1" width="25.81640625" style="2" customWidth="1"/>
    <col min="2" max="10" width="11.6328125" style="2"/>
    <col min="11" max="11" width="14.6328125" style="26" customWidth="1"/>
    <col min="12" max="16384" width="11.6328125" style="2"/>
  </cols>
  <sheetData>
    <row r="1" spans="1:11">
      <c r="A1" s="309" t="s">
        <v>112</v>
      </c>
      <c r="B1" s="309"/>
      <c r="C1" s="309"/>
      <c r="D1" s="309"/>
      <c r="E1" s="309"/>
      <c r="F1" s="309"/>
      <c r="G1" s="309"/>
      <c r="H1" s="309"/>
      <c r="I1" s="309"/>
      <c r="J1" s="309"/>
      <c r="K1" s="309"/>
    </row>
    <row r="33" spans="1:12" ht="25.5" customHeight="1">
      <c r="A33" s="310" t="s">
        <v>106</v>
      </c>
      <c r="B33" s="310"/>
      <c r="C33" s="310"/>
      <c r="D33" s="310"/>
      <c r="E33" s="310"/>
      <c r="F33" s="310"/>
      <c r="G33" s="310"/>
      <c r="H33" s="310"/>
      <c r="I33" s="310"/>
      <c r="J33" s="310"/>
      <c r="K33" s="177" t="s">
        <v>40</v>
      </c>
    </row>
    <row r="34" spans="1:12">
      <c r="A34" s="112" t="s">
        <v>136</v>
      </c>
      <c r="B34" s="112"/>
      <c r="C34" s="112"/>
      <c r="D34" s="112"/>
      <c r="E34" s="112"/>
      <c r="F34" s="112"/>
      <c r="G34" s="112"/>
      <c r="H34" s="112"/>
      <c r="I34" s="112"/>
      <c r="J34" s="112"/>
      <c r="K34" s="114"/>
    </row>
    <row r="35" spans="1:12">
      <c r="A35" s="112" t="s">
        <v>135</v>
      </c>
      <c r="B35" s="112"/>
      <c r="C35" s="112"/>
      <c r="D35" s="112"/>
      <c r="E35" s="112"/>
      <c r="F35" s="112"/>
      <c r="G35" s="112"/>
      <c r="H35" s="112"/>
      <c r="I35" s="112"/>
      <c r="J35" s="112"/>
      <c r="K35" s="114"/>
    </row>
    <row r="36" spans="1:12">
      <c r="A36" s="112"/>
      <c r="B36" s="112"/>
      <c r="C36" s="112"/>
      <c r="D36" s="112"/>
      <c r="E36" s="112"/>
      <c r="F36" s="112"/>
      <c r="G36" s="112"/>
      <c r="H36" s="112"/>
      <c r="I36" s="112"/>
      <c r="J36" s="112"/>
      <c r="K36" s="114"/>
    </row>
    <row r="37" spans="1:12">
      <c r="A37" s="112"/>
      <c r="B37" s="112"/>
      <c r="C37" s="112"/>
      <c r="D37" s="112"/>
      <c r="E37" s="112"/>
      <c r="F37" s="112"/>
      <c r="G37" s="112"/>
      <c r="H37" s="112"/>
      <c r="I37" s="112"/>
      <c r="J37" s="112"/>
      <c r="K37" s="114"/>
    </row>
    <row r="38" spans="1:12">
      <c r="A38" s="112"/>
      <c r="B38" s="112"/>
      <c r="C38" s="112"/>
      <c r="D38" s="112"/>
      <c r="E38" s="112"/>
      <c r="F38" s="112"/>
      <c r="G38" s="112"/>
      <c r="H38" s="112"/>
      <c r="I38" s="112"/>
      <c r="J38" s="112"/>
      <c r="K38" s="114"/>
    </row>
    <row r="40" spans="1:12" ht="26.4">
      <c r="B40" s="27" t="s">
        <v>16</v>
      </c>
      <c r="C40" s="27" t="s">
        <v>15</v>
      </c>
      <c r="D40" s="27" t="s">
        <v>14</v>
      </c>
      <c r="E40" s="27" t="s">
        <v>13</v>
      </c>
      <c r="F40" s="27" t="s">
        <v>12</v>
      </c>
      <c r="G40" s="27" t="s">
        <v>11</v>
      </c>
      <c r="H40" s="27" t="s">
        <v>10</v>
      </c>
      <c r="I40" s="27" t="s">
        <v>6</v>
      </c>
      <c r="J40" s="27" t="s">
        <v>7</v>
      </c>
      <c r="K40" s="2"/>
    </row>
    <row r="41" spans="1:12">
      <c r="A41" s="5">
        <v>1946</v>
      </c>
      <c r="B41" s="28">
        <v>17.399999999999999</v>
      </c>
      <c r="C41" s="28">
        <v>46.3</v>
      </c>
      <c r="D41" s="28">
        <v>14</v>
      </c>
      <c r="E41" s="28">
        <v>7.7</v>
      </c>
      <c r="F41" s="28">
        <v>4.0999999999999996</v>
      </c>
      <c r="G41" s="28">
        <v>3.1</v>
      </c>
      <c r="H41" s="28">
        <v>3.2</v>
      </c>
      <c r="I41" s="28">
        <v>4.2</v>
      </c>
      <c r="J41" s="28">
        <v>0</v>
      </c>
      <c r="K41" s="2"/>
    </row>
    <row r="42" spans="1:12">
      <c r="A42" s="5">
        <v>1947</v>
      </c>
      <c r="B42" s="28">
        <v>16.3</v>
      </c>
      <c r="C42" s="28">
        <v>47.7</v>
      </c>
      <c r="D42" s="28">
        <v>13.8</v>
      </c>
      <c r="E42" s="28">
        <v>6.6</v>
      </c>
      <c r="F42" s="28">
        <v>4</v>
      </c>
      <c r="G42" s="28">
        <v>3.3</v>
      </c>
      <c r="H42" s="28">
        <v>3.5</v>
      </c>
      <c r="I42" s="28">
        <v>4.8</v>
      </c>
      <c r="J42" s="28">
        <v>0</v>
      </c>
      <c r="K42" s="2"/>
    </row>
    <row r="43" spans="1:12">
      <c r="A43" s="5">
        <v>1948</v>
      </c>
      <c r="B43" s="28">
        <v>17.5</v>
      </c>
      <c r="C43" s="28">
        <v>47.1</v>
      </c>
      <c r="D43" s="28">
        <v>12</v>
      </c>
      <c r="E43" s="28">
        <v>6.8</v>
      </c>
      <c r="F43" s="28">
        <v>4.5</v>
      </c>
      <c r="G43" s="28">
        <v>3.4</v>
      </c>
      <c r="H43" s="28">
        <v>3.1</v>
      </c>
      <c r="I43" s="28">
        <v>5.6</v>
      </c>
      <c r="J43" s="28">
        <v>0</v>
      </c>
      <c r="K43" s="2"/>
    </row>
    <row r="44" spans="1:12">
      <c r="A44" s="5">
        <v>1949</v>
      </c>
      <c r="B44" s="28">
        <v>17.8</v>
      </c>
      <c r="C44" s="28">
        <v>43.4</v>
      </c>
      <c r="D44" s="28">
        <v>13.5</v>
      </c>
      <c r="E44" s="28">
        <v>7.2</v>
      </c>
      <c r="F44" s="28">
        <v>5.4</v>
      </c>
      <c r="G44" s="28">
        <v>3.4</v>
      </c>
      <c r="H44" s="28">
        <v>3.3</v>
      </c>
      <c r="I44" s="28">
        <v>6</v>
      </c>
      <c r="J44" s="28">
        <v>0</v>
      </c>
      <c r="K44" s="2"/>
    </row>
    <row r="45" spans="1:12">
      <c r="A45" s="5">
        <v>1950</v>
      </c>
      <c r="B45" s="28">
        <v>17</v>
      </c>
      <c r="C45" s="28">
        <v>40</v>
      </c>
      <c r="D45" s="28">
        <v>14.4</v>
      </c>
      <c r="E45" s="28">
        <v>8.6999999999999993</v>
      </c>
      <c r="F45" s="28">
        <v>5.3</v>
      </c>
      <c r="G45" s="28">
        <v>3.4</v>
      </c>
      <c r="H45" s="28">
        <v>3.9</v>
      </c>
      <c r="I45" s="28">
        <v>7.3</v>
      </c>
      <c r="J45" s="28">
        <v>0</v>
      </c>
      <c r="K45" s="2"/>
    </row>
    <row r="46" spans="1:12">
      <c r="A46" s="5">
        <v>1951</v>
      </c>
      <c r="B46" s="28">
        <v>16.100000000000001</v>
      </c>
      <c r="C46" s="28">
        <v>36.1</v>
      </c>
      <c r="D46" s="28">
        <v>16.600000000000001</v>
      </c>
      <c r="E46" s="28">
        <v>8.4</v>
      </c>
      <c r="F46" s="28">
        <v>5.2</v>
      </c>
      <c r="G46" s="28">
        <v>4.0999999999999996</v>
      </c>
      <c r="H46" s="28">
        <v>4.4000000000000004</v>
      </c>
      <c r="I46" s="28">
        <v>9.1999999999999993</v>
      </c>
      <c r="J46" s="28">
        <v>0</v>
      </c>
      <c r="K46" s="2"/>
      <c r="L46" s="2">
        <f>SUM(B57:E57)</f>
        <v>15.399999999999999</v>
      </c>
    </row>
    <row r="47" spans="1:12">
      <c r="A47" s="5">
        <v>1952</v>
      </c>
      <c r="B47" s="28">
        <v>16.399999999999999</v>
      </c>
      <c r="C47" s="28">
        <v>33.5</v>
      </c>
      <c r="D47" s="28">
        <v>13.9</v>
      </c>
      <c r="E47" s="28">
        <v>8.6999999999999993</v>
      </c>
      <c r="F47" s="28">
        <v>6.5</v>
      </c>
      <c r="G47" s="28">
        <v>4.3</v>
      </c>
      <c r="H47" s="28">
        <v>4.3</v>
      </c>
      <c r="I47" s="28">
        <v>12.2</v>
      </c>
      <c r="J47" s="28">
        <v>0</v>
      </c>
      <c r="K47" s="2"/>
    </row>
    <row r="48" spans="1:12">
      <c r="A48" s="5">
        <v>1953</v>
      </c>
      <c r="B48" s="28">
        <v>15.1</v>
      </c>
      <c r="C48" s="28">
        <v>27.7</v>
      </c>
      <c r="D48" s="28">
        <v>12</v>
      </c>
      <c r="E48" s="28">
        <v>11.6</v>
      </c>
      <c r="F48" s="28">
        <v>7.7</v>
      </c>
      <c r="G48" s="28">
        <v>5.7</v>
      </c>
      <c r="H48" s="28">
        <v>4.7</v>
      </c>
      <c r="I48" s="28">
        <v>15.2</v>
      </c>
      <c r="J48" s="28">
        <v>0.2</v>
      </c>
      <c r="K48" s="2"/>
    </row>
    <row r="49" spans="1:11">
      <c r="A49" s="5">
        <v>1954</v>
      </c>
      <c r="B49" s="28">
        <v>12.7</v>
      </c>
      <c r="C49" s="28">
        <v>21.4</v>
      </c>
      <c r="D49" s="28">
        <v>14.2</v>
      </c>
      <c r="E49" s="28">
        <v>12.7</v>
      </c>
      <c r="F49" s="28">
        <v>8.6</v>
      </c>
      <c r="G49" s="28">
        <v>6.2</v>
      </c>
      <c r="H49" s="28">
        <v>5.7</v>
      </c>
      <c r="I49" s="28">
        <v>17</v>
      </c>
      <c r="J49" s="28">
        <v>1.4</v>
      </c>
      <c r="K49" s="2"/>
    </row>
    <row r="50" spans="1:11">
      <c r="A50" s="5">
        <v>1955</v>
      </c>
      <c r="B50" s="28">
        <v>10.6</v>
      </c>
      <c r="C50" s="28">
        <v>20.3</v>
      </c>
      <c r="D50" s="28">
        <v>11.9</v>
      </c>
      <c r="E50" s="28">
        <v>12.1</v>
      </c>
      <c r="F50" s="28">
        <v>10</v>
      </c>
      <c r="G50" s="28">
        <v>7.3</v>
      </c>
      <c r="H50" s="28">
        <v>6.7</v>
      </c>
      <c r="I50" s="28">
        <v>18.5</v>
      </c>
      <c r="J50" s="28">
        <v>2.7</v>
      </c>
      <c r="K50" s="2"/>
    </row>
    <row r="51" spans="1:11">
      <c r="A51" s="5">
        <v>1956</v>
      </c>
      <c r="B51" s="28">
        <v>9.4</v>
      </c>
      <c r="C51" s="28">
        <v>15.7</v>
      </c>
      <c r="D51" s="28">
        <v>10.6</v>
      </c>
      <c r="E51" s="28">
        <v>12</v>
      </c>
      <c r="F51" s="28">
        <v>13.5</v>
      </c>
      <c r="G51" s="28">
        <v>8.4</v>
      </c>
      <c r="H51" s="28">
        <v>8.1</v>
      </c>
      <c r="I51" s="28">
        <v>17.600000000000001</v>
      </c>
      <c r="J51" s="28">
        <v>4.8</v>
      </c>
      <c r="K51" s="2"/>
    </row>
    <row r="52" spans="1:11">
      <c r="A52" s="5">
        <v>1957</v>
      </c>
      <c r="B52" s="28">
        <v>9.1999999999999993</v>
      </c>
      <c r="C52" s="28">
        <v>7.3</v>
      </c>
      <c r="D52" s="28">
        <v>12.7</v>
      </c>
      <c r="E52" s="28">
        <v>11.3</v>
      </c>
      <c r="F52" s="28">
        <v>11.6</v>
      </c>
      <c r="G52" s="28">
        <v>13.7</v>
      </c>
      <c r="H52" s="28">
        <v>10.5</v>
      </c>
      <c r="I52" s="28">
        <v>15.4</v>
      </c>
      <c r="J52" s="28">
        <v>8.4</v>
      </c>
      <c r="K52" s="2"/>
    </row>
    <row r="53" spans="1:11">
      <c r="A53" s="5">
        <v>1958</v>
      </c>
      <c r="B53" s="28">
        <v>8.1999999999999993</v>
      </c>
      <c r="C53" s="28">
        <v>3</v>
      </c>
      <c r="D53" s="28">
        <v>12</v>
      </c>
      <c r="E53" s="28">
        <v>10.4</v>
      </c>
      <c r="F53" s="28">
        <v>13.5</v>
      </c>
      <c r="G53" s="28">
        <v>14.6</v>
      </c>
      <c r="H53" s="28">
        <v>10.1</v>
      </c>
      <c r="I53" s="28">
        <v>12.8</v>
      </c>
      <c r="J53" s="28">
        <v>15.4</v>
      </c>
      <c r="K53" s="2"/>
    </row>
    <row r="54" spans="1:11">
      <c r="A54" s="5">
        <v>1959</v>
      </c>
      <c r="B54" s="28">
        <v>7.7</v>
      </c>
      <c r="C54" s="28">
        <v>1.7</v>
      </c>
      <c r="D54" s="28">
        <v>7.2</v>
      </c>
      <c r="E54" s="28">
        <v>12.6</v>
      </c>
      <c r="F54" s="28">
        <v>13.3</v>
      </c>
      <c r="G54" s="28">
        <v>10.4</v>
      </c>
      <c r="H54" s="28">
        <v>11.6</v>
      </c>
      <c r="I54" s="28">
        <v>6.3</v>
      </c>
      <c r="J54" s="28">
        <v>29.1</v>
      </c>
      <c r="K54" s="2"/>
    </row>
    <row r="55" spans="1:11">
      <c r="A55" s="5">
        <v>1960</v>
      </c>
      <c r="B55" s="28">
        <v>6.8</v>
      </c>
      <c r="C55" s="28">
        <v>1.7</v>
      </c>
      <c r="D55" s="28">
        <v>3.9</v>
      </c>
      <c r="E55" s="28">
        <v>13.9</v>
      </c>
      <c r="F55" s="28">
        <v>9.1999999999999993</v>
      </c>
      <c r="G55" s="28">
        <v>9.9</v>
      </c>
      <c r="H55" s="28">
        <v>7.4</v>
      </c>
      <c r="I55" s="28">
        <v>0</v>
      </c>
      <c r="J55" s="28">
        <v>47.3</v>
      </c>
      <c r="K55" s="2"/>
    </row>
    <row r="56" spans="1:11">
      <c r="A56" s="5">
        <v>1961</v>
      </c>
      <c r="B56" s="28">
        <v>4.0999999999999996</v>
      </c>
      <c r="C56" s="28">
        <v>0.9</v>
      </c>
      <c r="D56" s="28">
        <v>2.5</v>
      </c>
      <c r="E56" s="28">
        <v>12</v>
      </c>
      <c r="F56" s="28">
        <v>8.6</v>
      </c>
      <c r="G56" s="28">
        <v>6.7</v>
      </c>
      <c r="H56" s="28">
        <v>0</v>
      </c>
      <c r="I56" s="28">
        <v>0</v>
      </c>
      <c r="J56" s="28">
        <v>65</v>
      </c>
    </row>
    <row r="57" spans="1:11">
      <c r="A57" s="5">
        <v>1962</v>
      </c>
      <c r="B57" s="28">
        <v>1.6</v>
      </c>
      <c r="C57" s="28">
        <v>0.9</v>
      </c>
      <c r="D57" s="28">
        <v>2.2999999999999998</v>
      </c>
      <c r="E57" s="28">
        <v>10.6</v>
      </c>
      <c r="F57" s="28">
        <v>6.6</v>
      </c>
      <c r="G57" s="28">
        <v>0</v>
      </c>
      <c r="H57" s="28">
        <v>0</v>
      </c>
      <c r="I57" s="28">
        <v>0</v>
      </c>
      <c r="J57" s="28">
        <v>78</v>
      </c>
      <c r="K57" s="19"/>
    </row>
    <row r="58" spans="1:11">
      <c r="A58" s="5">
        <v>1963</v>
      </c>
      <c r="B58" s="28">
        <v>2.1</v>
      </c>
      <c r="C58" s="28">
        <v>1.1000000000000001</v>
      </c>
      <c r="D58" s="28">
        <v>2</v>
      </c>
      <c r="E58" s="28">
        <v>7.8</v>
      </c>
      <c r="F58" s="28">
        <v>0</v>
      </c>
      <c r="G58" s="28">
        <v>0</v>
      </c>
      <c r="H58" s="28">
        <v>0</v>
      </c>
      <c r="I58" s="28">
        <v>0</v>
      </c>
      <c r="J58" s="28">
        <v>87</v>
      </c>
      <c r="K58" s="2"/>
    </row>
    <row r="59" spans="1:11">
      <c r="A59" s="5">
        <v>1964</v>
      </c>
      <c r="B59" s="28">
        <v>1.9</v>
      </c>
      <c r="C59" s="28">
        <v>0.8</v>
      </c>
      <c r="D59" s="28">
        <v>0.6</v>
      </c>
      <c r="E59" s="28">
        <v>0</v>
      </c>
      <c r="F59" s="28">
        <v>0</v>
      </c>
      <c r="G59" s="28">
        <v>0</v>
      </c>
      <c r="H59" s="28">
        <v>0</v>
      </c>
      <c r="I59" s="28">
        <v>0</v>
      </c>
      <c r="J59" s="28">
        <v>96.7</v>
      </c>
      <c r="K59" s="19" t="s">
        <v>40</v>
      </c>
    </row>
    <row r="60" spans="1:11" ht="36" customHeight="1">
      <c r="A60" s="308"/>
      <c r="B60" s="308"/>
      <c r="C60" s="308"/>
      <c r="D60" s="308"/>
      <c r="E60" s="308"/>
      <c r="F60" s="308"/>
      <c r="G60" s="308"/>
      <c r="H60" s="308"/>
      <c r="I60" s="308"/>
      <c r="J60" s="308"/>
      <c r="K60" s="308"/>
    </row>
  </sheetData>
  <mergeCells count="3">
    <mergeCell ref="A60:K60"/>
    <mergeCell ref="A1:K1"/>
    <mergeCell ref="A33:J33"/>
  </mergeCells>
  <pageMargins left="0.7" right="0.7" top="0.75" bottom="0.75" header="0.3" footer="0.3"/>
  <pageSetup paperSize="9"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2"/>
    <pageSetUpPr fitToPage="1"/>
  </sheetPr>
  <dimension ref="A1:J50"/>
  <sheetViews>
    <sheetView topLeftCell="A5" zoomScale="115" zoomScaleNormal="115" workbookViewId="0">
      <selection activeCell="A28" sqref="A28:I30"/>
    </sheetView>
  </sheetViews>
  <sheetFormatPr baseColWidth="10" defaultColWidth="11.6328125" defaultRowHeight="13.2"/>
  <cols>
    <col min="1" max="2" width="11.6328125" style="2"/>
    <col min="3" max="3" width="21.6328125" style="2" customWidth="1"/>
    <col min="4" max="16384" width="11.6328125" style="2"/>
  </cols>
  <sheetData>
    <row r="1" spans="1:10" ht="31.5" customHeight="1">
      <c r="A1" s="311" t="s">
        <v>113</v>
      </c>
      <c r="B1" s="311"/>
      <c r="C1" s="311"/>
      <c r="D1" s="311"/>
      <c r="E1" s="311"/>
      <c r="F1" s="311"/>
      <c r="G1" s="311"/>
      <c r="H1" s="311"/>
      <c r="I1" s="311"/>
      <c r="J1" s="311"/>
    </row>
    <row r="28" spans="1:10" ht="50.4" customHeight="1">
      <c r="A28" s="312" t="s">
        <v>137</v>
      </c>
      <c r="B28" s="312"/>
      <c r="C28" s="312"/>
      <c r="D28" s="312"/>
      <c r="E28" s="312"/>
      <c r="F28" s="312"/>
      <c r="G28" s="312"/>
      <c r="H28" s="312"/>
      <c r="I28" s="312"/>
      <c r="J28" s="19" t="s">
        <v>40</v>
      </c>
    </row>
    <row r="29" spans="1:10">
      <c r="A29" s="112" t="s">
        <v>138</v>
      </c>
      <c r="B29" s="112"/>
      <c r="C29" s="112"/>
      <c r="D29" s="112"/>
      <c r="E29" s="112"/>
      <c r="F29" s="112"/>
      <c r="G29" s="112"/>
      <c r="H29" s="112"/>
      <c r="I29" s="112"/>
    </row>
    <row r="30" spans="1:10">
      <c r="A30" s="112" t="s">
        <v>133</v>
      </c>
      <c r="B30" s="112"/>
      <c r="C30" s="112"/>
      <c r="D30" s="112"/>
      <c r="E30" s="112"/>
      <c r="F30" s="112"/>
      <c r="G30" s="112"/>
      <c r="H30" s="112"/>
      <c r="I30" s="112"/>
    </row>
    <row r="32" spans="1:10" ht="15" customHeight="1"/>
    <row r="33" spans="1:3" ht="39.6">
      <c r="B33" s="29" t="s">
        <v>28</v>
      </c>
      <c r="C33" s="30" t="s">
        <v>94</v>
      </c>
    </row>
    <row r="34" spans="1:3" hidden="1">
      <c r="A34" s="31">
        <v>2004</v>
      </c>
      <c r="B34" s="32">
        <v>1135</v>
      </c>
      <c r="C34" s="32">
        <v>299</v>
      </c>
    </row>
    <row r="35" spans="1:3" hidden="1">
      <c r="A35" s="31">
        <v>2005</v>
      </c>
      <c r="B35" s="32">
        <v>1642</v>
      </c>
      <c r="C35" s="32">
        <v>360</v>
      </c>
    </row>
    <row r="36" spans="1:3" hidden="1">
      <c r="A36" s="31">
        <v>2006</v>
      </c>
      <c r="B36" s="32">
        <v>1933</v>
      </c>
      <c r="C36" s="32">
        <v>602</v>
      </c>
    </row>
    <row r="37" spans="1:3" hidden="1">
      <c r="A37" s="31">
        <v>2007</v>
      </c>
      <c r="B37" s="32">
        <v>2252</v>
      </c>
      <c r="C37" s="32">
        <v>898</v>
      </c>
    </row>
    <row r="38" spans="1:3" hidden="1">
      <c r="A38" s="31">
        <v>2008</v>
      </c>
      <c r="B38" s="32">
        <v>2008</v>
      </c>
      <c r="C38" s="32">
        <v>1130</v>
      </c>
    </row>
    <row r="39" spans="1:3">
      <c r="A39" s="31">
        <v>2009</v>
      </c>
      <c r="B39" s="33">
        <v>1483</v>
      </c>
      <c r="C39" s="33">
        <v>1648</v>
      </c>
    </row>
    <row r="40" spans="1:3">
      <c r="A40" s="31">
        <v>2010</v>
      </c>
      <c r="B40" s="33">
        <v>1596</v>
      </c>
      <c r="C40" s="33">
        <v>1901</v>
      </c>
    </row>
    <row r="41" spans="1:3">
      <c r="A41" s="31">
        <v>2011</v>
      </c>
      <c r="B41" s="33">
        <v>1663</v>
      </c>
      <c r="C41" s="33">
        <v>1496</v>
      </c>
    </row>
    <row r="42" spans="1:3">
      <c r="A42" s="31">
        <v>2012</v>
      </c>
      <c r="B42" s="33">
        <v>1081</v>
      </c>
      <c r="C42" s="33">
        <v>977</v>
      </c>
    </row>
    <row r="43" spans="1:3">
      <c r="A43" s="31">
        <v>2013</v>
      </c>
      <c r="B43" s="33">
        <v>1252</v>
      </c>
      <c r="C43" s="33">
        <v>2149</v>
      </c>
    </row>
    <row r="44" spans="1:3">
      <c r="A44" s="31">
        <v>2014</v>
      </c>
      <c r="B44" s="33">
        <v>1051</v>
      </c>
      <c r="C44" s="33">
        <v>1165</v>
      </c>
    </row>
    <row r="45" spans="1:3">
      <c r="A45" s="31">
        <v>2015</v>
      </c>
      <c r="B45" s="33">
        <v>1023</v>
      </c>
      <c r="C45" s="33">
        <v>994</v>
      </c>
    </row>
    <row r="46" spans="1:3">
      <c r="A46" s="31">
        <v>2016</v>
      </c>
      <c r="B46" s="33">
        <v>1103</v>
      </c>
      <c r="C46" s="33">
        <v>1392</v>
      </c>
    </row>
    <row r="47" spans="1:3">
      <c r="A47" s="31">
        <v>2017</v>
      </c>
      <c r="B47" s="33">
        <v>1159</v>
      </c>
      <c r="C47" s="33">
        <v>1131</v>
      </c>
    </row>
    <row r="48" spans="1:3">
      <c r="A48" s="31">
        <v>2018</v>
      </c>
      <c r="B48" s="33">
        <v>1052</v>
      </c>
      <c r="C48" s="33">
        <v>1400</v>
      </c>
    </row>
    <row r="49" spans="1:4">
      <c r="A49" s="31">
        <v>2019</v>
      </c>
      <c r="B49" s="34">
        <v>961</v>
      </c>
      <c r="C49" s="34">
        <v>1351</v>
      </c>
      <c r="D49" s="19"/>
    </row>
    <row r="50" spans="1:4">
      <c r="A50" s="35">
        <v>2020</v>
      </c>
      <c r="B50" s="25">
        <v>992</v>
      </c>
      <c r="C50" s="25">
        <v>1345</v>
      </c>
      <c r="D50" s="19" t="s">
        <v>40</v>
      </c>
    </row>
  </sheetData>
  <mergeCells count="2">
    <mergeCell ref="A1:J1"/>
    <mergeCell ref="A28:I28"/>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2"/>
    <pageSetUpPr fitToPage="1"/>
  </sheetPr>
  <dimension ref="A1:L52"/>
  <sheetViews>
    <sheetView zoomScale="75" zoomScaleNormal="75" workbookViewId="0">
      <selection sqref="A1:L1"/>
    </sheetView>
  </sheetViews>
  <sheetFormatPr baseColWidth="10" defaultColWidth="11.453125" defaultRowHeight="13.2"/>
  <cols>
    <col min="1" max="1" width="29.36328125" style="2" customWidth="1"/>
    <col min="2" max="16384" width="11.453125" style="2"/>
  </cols>
  <sheetData>
    <row r="1" spans="1:12" ht="34.5" customHeight="1">
      <c r="A1" s="313" t="s">
        <v>114</v>
      </c>
      <c r="B1" s="313"/>
      <c r="C1" s="313"/>
      <c r="D1" s="313"/>
      <c r="E1" s="313"/>
      <c r="F1" s="313"/>
      <c r="G1" s="313"/>
      <c r="H1" s="313"/>
      <c r="I1" s="313"/>
      <c r="J1" s="313"/>
      <c r="K1" s="313"/>
      <c r="L1" s="313"/>
    </row>
    <row r="34" spans="1:12">
      <c r="L34" s="19" t="s">
        <v>40</v>
      </c>
    </row>
    <row r="35" spans="1:12">
      <c r="A35" s="112" t="s">
        <v>139</v>
      </c>
      <c r="B35" s="36"/>
      <c r="C35" s="36"/>
      <c r="D35" s="36"/>
      <c r="E35" s="36"/>
      <c r="F35" s="36"/>
      <c r="G35" s="36"/>
      <c r="H35" s="36"/>
    </row>
    <row r="36" spans="1:12">
      <c r="A36" s="112" t="s">
        <v>140</v>
      </c>
    </row>
    <row r="37" spans="1:12">
      <c r="A37" s="112" t="s">
        <v>135</v>
      </c>
    </row>
    <row r="39" spans="1:12" ht="26.4">
      <c r="B39" s="27" t="s">
        <v>16</v>
      </c>
      <c r="C39" s="27" t="s">
        <v>15</v>
      </c>
      <c r="D39" s="27" t="s">
        <v>14</v>
      </c>
      <c r="E39" s="27" t="s">
        <v>13</v>
      </c>
      <c r="F39" s="27" t="s">
        <v>12</v>
      </c>
      <c r="G39" s="27" t="s">
        <v>11</v>
      </c>
      <c r="H39" s="27" t="s">
        <v>10</v>
      </c>
      <c r="I39" s="27" t="s">
        <v>6</v>
      </c>
      <c r="J39" s="27" t="s">
        <v>7</v>
      </c>
    </row>
    <row r="40" spans="1:12">
      <c r="A40" s="5">
        <v>1952</v>
      </c>
      <c r="B40" s="6">
        <v>10.55</v>
      </c>
      <c r="C40" s="6">
        <v>29.17</v>
      </c>
      <c r="D40" s="6">
        <v>11.2</v>
      </c>
      <c r="E40" s="6">
        <v>7.24</v>
      </c>
      <c r="F40" s="6">
        <v>6.87</v>
      </c>
      <c r="G40" s="6">
        <v>4.5599999999999996</v>
      </c>
      <c r="H40" s="6">
        <v>7.33</v>
      </c>
      <c r="I40" s="6">
        <v>23</v>
      </c>
      <c r="J40" s="6">
        <v>0.09</v>
      </c>
    </row>
    <row r="41" spans="1:12">
      <c r="A41" s="5">
        <v>1953</v>
      </c>
      <c r="B41" s="6">
        <v>13.03</v>
      </c>
      <c r="C41" s="6">
        <v>25</v>
      </c>
      <c r="D41" s="6">
        <v>9.56</v>
      </c>
      <c r="E41" s="6">
        <v>11.59</v>
      </c>
      <c r="F41" s="6">
        <v>5.72</v>
      </c>
      <c r="G41" s="6">
        <v>4.59</v>
      </c>
      <c r="H41" s="6">
        <v>6.09</v>
      </c>
      <c r="I41" s="6">
        <v>24.31</v>
      </c>
      <c r="J41" s="6">
        <v>0.11</v>
      </c>
    </row>
    <row r="42" spans="1:12">
      <c r="A42" s="5">
        <v>1954</v>
      </c>
      <c r="B42" s="6">
        <v>15.12</v>
      </c>
      <c r="C42" s="6">
        <v>18.64</v>
      </c>
      <c r="D42" s="6">
        <v>10.5</v>
      </c>
      <c r="E42" s="6">
        <v>8.44</v>
      </c>
      <c r="F42" s="6">
        <v>7.47</v>
      </c>
      <c r="G42" s="6">
        <v>6.56</v>
      </c>
      <c r="H42" s="6">
        <v>5.83</v>
      </c>
      <c r="I42" s="6">
        <v>25.74</v>
      </c>
      <c r="J42" s="6">
        <v>1.7</v>
      </c>
    </row>
    <row r="43" spans="1:12">
      <c r="A43" s="5">
        <v>1955</v>
      </c>
      <c r="B43" s="6">
        <v>12.67</v>
      </c>
      <c r="C43" s="6">
        <v>19.239999999999998</v>
      </c>
      <c r="D43" s="6">
        <v>10.23</v>
      </c>
      <c r="E43" s="6">
        <v>8.8800000000000008</v>
      </c>
      <c r="F43" s="6">
        <v>6.1</v>
      </c>
      <c r="G43" s="6">
        <v>5.83</v>
      </c>
      <c r="H43" s="6">
        <v>6.23</v>
      </c>
      <c r="I43" s="6">
        <v>26.76</v>
      </c>
      <c r="J43" s="6">
        <v>4.07</v>
      </c>
    </row>
    <row r="44" spans="1:12">
      <c r="A44" s="5">
        <v>1956</v>
      </c>
      <c r="B44" s="6">
        <v>12.55</v>
      </c>
      <c r="C44" s="6">
        <v>11.53</v>
      </c>
      <c r="D44" s="6">
        <v>10</v>
      </c>
      <c r="E44" s="6">
        <v>8.1</v>
      </c>
      <c r="F44" s="6">
        <v>9.34</v>
      </c>
      <c r="G44" s="6">
        <v>7.15</v>
      </c>
      <c r="H44" s="6">
        <v>7.45</v>
      </c>
      <c r="I44" s="6">
        <v>26.79</v>
      </c>
      <c r="J44" s="6">
        <v>7.08</v>
      </c>
    </row>
    <row r="45" spans="1:12">
      <c r="A45" s="5">
        <v>1957</v>
      </c>
      <c r="B45" s="6">
        <v>11.61</v>
      </c>
      <c r="C45" s="6">
        <v>5.58</v>
      </c>
      <c r="D45" s="6">
        <v>12.61</v>
      </c>
      <c r="E45" s="6">
        <v>7.87</v>
      </c>
      <c r="F45" s="6">
        <v>9.6300000000000008</v>
      </c>
      <c r="G45" s="6">
        <v>8.25</v>
      </c>
      <c r="H45" s="6">
        <v>9.09</v>
      </c>
      <c r="I45" s="6">
        <v>21.39</v>
      </c>
      <c r="J45" s="6">
        <v>13.98</v>
      </c>
    </row>
    <row r="46" spans="1:12">
      <c r="A46" s="5">
        <v>1958</v>
      </c>
      <c r="B46" s="6">
        <v>11.5</v>
      </c>
      <c r="C46" s="6">
        <v>3.04</v>
      </c>
      <c r="D46" s="6">
        <v>10.09</v>
      </c>
      <c r="E46" s="6">
        <v>10.39</v>
      </c>
      <c r="F46" s="6">
        <v>9.27</v>
      </c>
      <c r="G46" s="6">
        <v>9.8699999999999992</v>
      </c>
      <c r="H46" s="6">
        <v>7.34</v>
      </c>
      <c r="I46" s="6">
        <v>14.99</v>
      </c>
      <c r="J46" s="6">
        <v>23.52</v>
      </c>
    </row>
    <row r="47" spans="1:12">
      <c r="A47" s="5">
        <v>1959</v>
      </c>
      <c r="B47" s="6">
        <v>10.06</v>
      </c>
      <c r="C47" s="6">
        <v>2.97</v>
      </c>
      <c r="D47" s="6">
        <v>7.44</v>
      </c>
      <c r="E47" s="6">
        <v>12.04</v>
      </c>
      <c r="F47" s="6">
        <v>9.49</v>
      </c>
      <c r="G47" s="6">
        <v>6.8</v>
      </c>
      <c r="H47" s="6">
        <v>7.72</v>
      </c>
      <c r="I47" s="6">
        <v>4.1100000000000003</v>
      </c>
      <c r="J47" s="6">
        <v>39.380000000000003</v>
      </c>
    </row>
    <row r="48" spans="1:12">
      <c r="A48" s="5">
        <v>1960</v>
      </c>
      <c r="B48" s="6">
        <v>8.4499999999999993</v>
      </c>
      <c r="C48" s="6">
        <v>2.5099999999999998</v>
      </c>
      <c r="D48" s="6">
        <v>4.01</v>
      </c>
      <c r="E48" s="6">
        <v>14.1</v>
      </c>
      <c r="F48" s="6">
        <v>7.73</v>
      </c>
      <c r="G48" s="6">
        <v>6.3</v>
      </c>
      <c r="H48" s="6">
        <v>4.9400000000000004</v>
      </c>
      <c r="I48" s="6">
        <v>0</v>
      </c>
      <c r="J48" s="6">
        <v>51.97</v>
      </c>
    </row>
    <row r="49" spans="1:10">
      <c r="A49" s="5">
        <v>1961</v>
      </c>
      <c r="B49" s="6">
        <v>4.3899999999999997</v>
      </c>
      <c r="C49" s="6">
        <v>3.66</v>
      </c>
      <c r="D49" s="6">
        <v>5.0599999999999996</v>
      </c>
      <c r="E49" s="6">
        <v>11.98</v>
      </c>
      <c r="F49" s="6">
        <v>7.32</v>
      </c>
      <c r="G49" s="6">
        <v>4.3899999999999997</v>
      </c>
      <c r="H49" s="6">
        <v>0</v>
      </c>
      <c r="I49" s="6">
        <v>0</v>
      </c>
      <c r="J49" s="6">
        <v>63.18</v>
      </c>
    </row>
    <row r="50" spans="1:10">
      <c r="A50" s="5">
        <v>1962</v>
      </c>
      <c r="B50" s="6">
        <v>3.57</v>
      </c>
      <c r="C50" s="6">
        <v>3.1</v>
      </c>
      <c r="D50" s="6">
        <v>3.16</v>
      </c>
      <c r="E50" s="6">
        <v>9.49</v>
      </c>
      <c r="F50" s="6">
        <v>5.72</v>
      </c>
      <c r="G50" s="6">
        <v>0</v>
      </c>
      <c r="H50" s="6">
        <v>0</v>
      </c>
      <c r="I50" s="6">
        <v>0</v>
      </c>
      <c r="J50" s="6">
        <v>74.95</v>
      </c>
    </row>
    <row r="51" spans="1:10">
      <c r="A51" s="5">
        <v>1963</v>
      </c>
      <c r="B51" s="6">
        <v>2.4</v>
      </c>
      <c r="C51" s="6">
        <v>2.2000000000000002</v>
      </c>
      <c r="D51" s="6">
        <v>2.67</v>
      </c>
      <c r="E51" s="6">
        <v>6.47</v>
      </c>
      <c r="F51" s="6">
        <v>0</v>
      </c>
      <c r="G51" s="6">
        <v>0</v>
      </c>
      <c r="H51" s="6">
        <v>0</v>
      </c>
      <c r="I51" s="6">
        <v>0</v>
      </c>
      <c r="J51" s="6">
        <v>86.27</v>
      </c>
    </row>
    <row r="52" spans="1:10">
      <c r="A52" s="5">
        <v>1964</v>
      </c>
      <c r="B52" s="25">
        <v>3.36</v>
      </c>
      <c r="C52" s="25">
        <v>1.1399999999999999</v>
      </c>
      <c r="D52" s="25">
        <v>1.21</v>
      </c>
      <c r="E52" s="25">
        <v>0</v>
      </c>
      <c r="F52" s="25">
        <v>0</v>
      </c>
      <c r="G52" s="25">
        <v>0</v>
      </c>
      <c r="H52" s="25">
        <v>0</v>
      </c>
      <c r="I52" s="25">
        <v>0</v>
      </c>
      <c r="J52" s="25">
        <v>94.3</v>
      </c>
    </row>
  </sheetData>
  <mergeCells count="1">
    <mergeCell ref="A1:L1"/>
  </mergeCells>
  <pageMargins left="0.7" right="0.7" top="0.75" bottom="0.75" header="0.3" footer="0.3"/>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2"/>
    <pageSetUpPr fitToPage="1"/>
  </sheetPr>
  <dimension ref="A1:N52"/>
  <sheetViews>
    <sheetView zoomScaleNormal="100" workbookViewId="0">
      <selection activeCell="A29" sqref="A29:J31"/>
    </sheetView>
  </sheetViews>
  <sheetFormatPr baseColWidth="10" defaultColWidth="11.6328125" defaultRowHeight="13.2"/>
  <cols>
    <col min="1" max="16384" width="11.6328125" style="2"/>
  </cols>
  <sheetData>
    <row r="1" spans="1:10" ht="40.950000000000003" customHeight="1">
      <c r="A1" s="305" t="s">
        <v>115</v>
      </c>
      <c r="B1" s="305"/>
      <c r="C1" s="305"/>
      <c r="D1" s="305"/>
      <c r="E1" s="305"/>
      <c r="F1" s="305"/>
      <c r="G1" s="305"/>
      <c r="H1" s="305"/>
      <c r="I1" s="305"/>
      <c r="J1" s="305"/>
    </row>
    <row r="29" spans="1:14" ht="28.95" customHeight="1">
      <c r="A29" s="315" t="s">
        <v>103</v>
      </c>
      <c r="B29" s="315"/>
      <c r="C29" s="315"/>
      <c r="D29" s="315"/>
      <c r="E29" s="315"/>
      <c r="F29" s="315"/>
      <c r="G29" s="315"/>
      <c r="H29" s="315"/>
      <c r="I29" s="315"/>
      <c r="J29" s="315"/>
      <c r="K29" s="20"/>
      <c r="L29" s="20"/>
      <c r="M29" s="20"/>
      <c r="N29" s="20"/>
    </row>
    <row r="30" spans="1:14">
      <c r="A30" s="112" t="s">
        <v>132</v>
      </c>
      <c r="B30" s="112"/>
      <c r="C30" s="112"/>
      <c r="D30" s="112"/>
      <c r="E30" s="112"/>
      <c r="F30" s="112"/>
      <c r="G30" s="112"/>
      <c r="H30" s="112"/>
      <c r="I30" s="112"/>
      <c r="J30" s="113" t="s">
        <v>40</v>
      </c>
    </row>
    <row r="31" spans="1:14">
      <c r="A31" s="112" t="s">
        <v>135</v>
      </c>
      <c r="B31" s="112"/>
      <c r="C31" s="112"/>
      <c r="D31" s="112"/>
      <c r="E31" s="112"/>
      <c r="F31" s="112"/>
      <c r="G31" s="112"/>
      <c r="H31" s="112"/>
      <c r="I31" s="112"/>
      <c r="J31" s="112"/>
    </row>
    <row r="33" spans="1:3" ht="79.2">
      <c r="B33" s="22" t="s">
        <v>28</v>
      </c>
      <c r="C33" s="22" t="s">
        <v>39</v>
      </c>
    </row>
    <row r="34" spans="1:3">
      <c r="A34" s="23">
        <v>2003</v>
      </c>
      <c r="B34" s="37">
        <v>14579</v>
      </c>
      <c r="C34" s="25">
        <v>13959</v>
      </c>
    </row>
    <row r="35" spans="1:3">
      <c r="A35" s="23">
        <v>2004</v>
      </c>
      <c r="B35" s="37">
        <v>14897</v>
      </c>
      <c r="C35" s="25">
        <v>14462</v>
      </c>
    </row>
    <row r="36" spans="1:3">
      <c r="A36" s="23">
        <v>2005</v>
      </c>
      <c r="B36" s="37">
        <v>14133</v>
      </c>
      <c r="C36" s="25">
        <v>13566</v>
      </c>
    </row>
    <row r="37" spans="1:3">
      <c r="A37" s="23">
        <v>2006</v>
      </c>
      <c r="B37" s="37">
        <v>15712</v>
      </c>
      <c r="C37" s="25">
        <v>17732</v>
      </c>
    </row>
    <row r="38" spans="1:3">
      <c r="A38" s="23">
        <v>2007</v>
      </c>
      <c r="B38" s="37">
        <v>17341</v>
      </c>
      <c r="C38" s="25">
        <v>19887</v>
      </c>
    </row>
    <row r="39" spans="1:3">
      <c r="A39" s="23">
        <v>2008</v>
      </c>
      <c r="B39" s="37">
        <v>16632</v>
      </c>
      <c r="C39" s="25">
        <v>18504</v>
      </c>
    </row>
    <row r="40" spans="1:3">
      <c r="A40" s="23">
        <v>2009</v>
      </c>
      <c r="B40" s="37">
        <v>14412</v>
      </c>
      <c r="C40" s="25">
        <v>17980</v>
      </c>
    </row>
    <row r="41" spans="1:3">
      <c r="A41" s="23">
        <v>2010</v>
      </c>
      <c r="B41" s="37">
        <v>14175</v>
      </c>
      <c r="C41" s="25">
        <v>16056</v>
      </c>
    </row>
    <row r="42" spans="1:3">
      <c r="A42" s="23">
        <v>2011</v>
      </c>
      <c r="B42" s="37">
        <v>13935</v>
      </c>
      <c r="C42" s="25">
        <v>11209</v>
      </c>
    </row>
    <row r="43" spans="1:3">
      <c r="A43" s="23">
        <v>2012</v>
      </c>
      <c r="B43" s="37">
        <v>9452</v>
      </c>
      <c r="C43" s="25">
        <v>6647</v>
      </c>
    </row>
    <row r="44" spans="1:3">
      <c r="A44" s="23">
        <v>2013</v>
      </c>
      <c r="B44" s="37">
        <v>10658</v>
      </c>
      <c r="C44" s="25">
        <v>12738</v>
      </c>
    </row>
    <row r="45" spans="1:3">
      <c r="A45" s="23">
        <v>2014</v>
      </c>
      <c r="B45" s="37">
        <v>8761</v>
      </c>
      <c r="C45" s="25">
        <v>7379</v>
      </c>
    </row>
    <row r="46" spans="1:3">
      <c r="A46" s="23">
        <v>2015</v>
      </c>
      <c r="B46" s="37">
        <v>8345</v>
      </c>
      <c r="C46" s="25">
        <v>6523</v>
      </c>
    </row>
    <row r="47" spans="1:3">
      <c r="A47" s="23">
        <v>2016</v>
      </c>
      <c r="B47" s="37">
        <v>8446</v>
      </c>
      <c r="C47" s="25">
        <v>9312</v>
      </c>
    </row>
    <row r="48" spans="1:3">
      <c r="A48" s="23">
        <v>2017</v>
      </c>
      <c r="B48" s="37">
        <v>7896</v>
      </c>
      <c r="C48" s="25">
        <v>7640</v>
      </c>
    </row>
    <row r="49" spans="1:8">
      <c r="A49" s="23">
        <v>2018</v>
      </c>
      <c r="B49" s="37">
        <v>8230</v>
      </c>
      <c r="C49" s="25">
        <v>9684</v>
      </c>
    </row>
    <row r="50" spans="1:8">
      <c r="A50" s="23">
        <v>2019</v>
      </c>
      <c r="B50" s="37">
        <v>7439</v>
      </c>
      <c r="C50" s="25">
        <v>9393</v>
      </c>
      <c r="D50" s="19"/>
    </row>
    <row r="51" spans="1:8">
      <c r="A51" s="23">
        <v>2020</v>
      </c>
      <c r="B51" s="37">
        <v>7668</v>
      </c>
      <c r="C51" s="25">
        <v>9172</v>
      </c>
      <c r="D51" s="19" t="s">
        <v>40</v>
      </c>
      <c r="F51" s="2">
        <f>B51/B50-1</f>
        <v>3.0783707487565426E-2</v>
      </c>
    </row>
    <row r="52" spans="1:8" ht="27" customHeight="1">
      <c r="A52" s="314"/>
      <c r="B52" s="314"/>
      <c r="C52" s="314"/>
      <c r="D52" s="314"/>
      <c r="E52" s="314"/>
      <c r="F52" s="314"/>
      <c r="G52" s="314"/>
      <c r="H52" s="314"/>
    </row>
  </sheetData>
  <mergeCells count="3">
    <mergeCell ref="A52:H52"/>
    <mergeCell ref="A1:J1"/>
    <mergeCell ref="A29:J29"/>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2"/>
    <pageSetUpPr fitToPage="1"/>
  </sheetPr>
  <dimension ref="A1:J61"/>
  <sheetViews>
    <sheetView topLeftCell="A7" zoomScale="85" zoomScaleNormal="85" workbookViewId="0">
      <selection activeCell="A35" sqref="A35:H38"/>
    </sheetView>
  </sheetViews>
  <sheetFormatPr baseColWidth="10" defaultColWidth="11.6328125" defaultRowHeight="13.2"/>
  <cols>
    <col min="1" max="1" width="29.36328125" style="2" customWidth="1"/>
    <col min="2" max="16384" width="11.6328125" style="2"/>
  </cols>
  <sheetData>
    <row r="1" spans="1:10" ht="33" customHeight="1">
      <c r="A1" s="305" t="s">
        <v>116</v>
      </c>
      <c r="B1" s="305"/>
      <c r="C1" s="305"/>
      <c r="D1" s="305"/>
      <c r="E1" s="305"/>
      <c r="F1" s="305"/>
      <c r="G1" s="305"/>
      <c r="H1" s="305"/>
      <c r="I1" s="305"/>
      <c r="J1" s="305"/>
    </row>
    <row r="2" spans="1:10" ht="2.25" customHeight="1"/>
    <row r="35" spans="1:10" ht="30.6" customHeight="1">
      <c r="A35" s="308" t="s">
        <v>102</v>
      </c>
      <c r="B35" s="308"/>
      <c r="C35" s="308"/>
      <c r="D35" s="308"/>
      <c r="E35" s="308"/>
      <c r="F35" s="308"/>
      <c r="G35" s="308"/>
      <c r="H35" s="308"/>
      <c r="J35" s="19" t="s">
        <v>40</v>
      </c>
    </row>
    <row r="36" spans="1:10" ht="31.2" customHeight="1">
      <c r="A36" s="316" t="s">
        <v>141</v>
      </c>
      <c r="B36" s="316"/>
      <c r="C36" s="316"/>
      <c r="D36" s="316"/>
      <c r="E36" s="316"/>
      <c r="F36" s="316"/>
      <c r="G36" s="316"/>
      <c r="H36" s="316"/>
    </row>
    <row r="37" spans="1:10">
      <c r="A37" s="2" t="s">
        <v>142</v>
      </c>
    </row>
    <row r="38" spans="1:10">
      <c r="A38" s="2" t="s">
        <v>143</v>
      </c>
    </row>
    <row r="40" spans="1:10" ht="26.4">
      <c r="B40" s="38" t="s">
        <v>18</v>
      </c>
      <c r="C40" s="38" t="s">
        <v>10</v>
      </c>
      <c r="D40" s="38" t="s">
        <v>17</v>
      </c>
      <c r="E40" s="38" t="s">
        <v>19</v>
      </c>
      <c r="F40" s="38" t="s">
        <v>5</v>
      </c>
      <c r="G40" s="38" t="s">
        <v>7</v>
      </c>
    </row>
    <row r="41" spans="1:10">
      <c r="A41" s="16">
        <v>1940</v>
      </c>
      <c r="B41" s="17">
        <v>8.0221300138312586</v>
      </c>
      <c r="C41" s="17">
        <v>75.050537291201195</v>
      </c>
      <c r="D41" s="17">
        <v>6.6922012980104268</v>
      </c>
      <c r="E41" s="17">
        <v>3.6918821151186298</v>
      </c>
      <c r="F41" s="17">
        <v>6.5432492818384942</v>
      </c>
      <c r="G41" s="17">
        <v>0</v>
      </c>
    </row>
    <row r="42" spans="1:10">
      <c r="A42" s="16">
        <v>1941</v>
      </c>
      <c r="B42" s="17">
        <v>8.6481113320079519</v>
      </c>
      <c r="C42" s="17">
        <v>74.065606361829026</v>
      </c>
      <c r="D42" s="17">
        <v>7.1868787276341957</v>
      </c>
      <c r="E42" s="17">
        <v>3.3300198807157058</v>
      </c>
      <c r="F42" s="17">
        <v>6.7693836978131205</v>
      </c>
      <c r="G42" s="17">
        <v>0</v>
      </c>
    </row>
    <row r="43" spans="1:10">
      <c r="A43" s="16">
        <v>1942</v>
      </c>
      <c r="B43" s="17">
        <v>7.5745033112582778</v>
      </c>
      <c r="C43" s="17">
        <v>76.456953642384107</v>
      </c>
      <c r="D43" s="17">
        <v>6.2996688741721858</v>
      </c>
      <c r="E43" s="17">
        <v>2.9635761589403975</v>
      </c>
      <c r="F43" s="17">
        <v>6.7052980132450326</v>
      </c>
      <c r="G43" s="17">
        <v>0</v>
      </c>
    </row>
    <row r="44" spans="1:10">
      <c r="A44" s="16">
        <v>1943</v>
      </c>
      <c r="B44" s="17">
        <v>7.4860005894488655</v>
      </c>
      <c r="C44" s="17">
        <v>76.982021809608014</v>
      </c>
      <c r="D44" s="17">
        <v>5.6881815502505155</v>
      </c>
      <c r="E44" s="17">
        <v>3.2346006483937519</v>
      </c>
      <c r="F44" s="17">
        <v>6.6091954022988508</v>
      </c>
      <c r="G44" s="17">
        <v>0</v>
      </c>
    </row>
    <row r="45" spans="1:10">
      <c r="A45" s="16">
        <v>1944</v>
      </c>
      <c r="B45" s="17">
        <v>7.5854465270121283</v>
      </c>
      <c r="C45" s="17">
        <v>73.230429988974649</v>
      </c>
      <c r="D45" s="17">
        <v>7.9676589489158403</v>
      </c>
      <c r="E45" s="17">
        <v>3.8294744579198827</v>
      </c>
      <c r="F45" s="17">
        <v>7.3869900771775079</v>
      </c>
      <c r="G45" s="17">
        <v>0</v>
      </c>
    </row>
    <row r="46" spans="1:10">
      <c r="A46" s="16">
        <v>1945</v>
      </c>
      <c r="B46" s="17">
        <v>8.2382284029929718</v>
      </c>
      <c r="C46" s="17">
        <v>68.7929861688459</v>
      </c>
      <c r="D46" s="17">
        <v>10.498072708034162</v>
      </c>
      <c r="E46" s="17">
        <v>4.5121306023732144</v>
      </c>
      <c r="F46" s="17">
        <v>7.9585821177537595</v>
      </c>
      <c r="G46" s="17">
        <v>0</v>
      </c>
    </row>
    <row r="47" spans="1:10">
      <c r="A47" s="16">
        <v>1946</v>
      </c>
      <c r="B47" s="17">
        <v>6.93</v>
      </c>
      <c r="C47" s="17">
        <v>66.89</v>
      </c>
      <c r="D47" s="17">
        <v>12.06</v>
      </c>
      <c r="E47" s="17">
        <v>5.62</v>
      </c>
      <c r="F47" s="17">
        <v>8.5</v>
      </c>
      <c r="G47" s="17">
        <v>0</v>
      </c>
    </row>
    <row r="48" spans="1:10">
      <c r="A48" s="16">
        <v>1947</v>
      </c>
      <c r="B48" s="17">
        <v>7.94</v>
      </c>
      <c r="C48" s="17">
        <v>62.5</v>
      </c>
      <c r="D48" s="17">
        <v>12.49</v>
      </c>
      <c r="E48" s="17">
        <v>6.42</v>
      </c>
      <c r="F48" s="17">
        <v>10.66</v>
      </c>
      <c r="G48" s="17">
        <v>0</v>
      </c>
    </row>
    <row r="49" spans="1:9">
      <c r="A49" s="16">
        <v>1948</v>
      </c>
      <c r="B49" s="17">
        <v>7.93</v>
      </c>
      <c r="C49" s="17">
        <v>59.54</v>
      </c>
      <c r="D49" s="17">
        <v>11.78</v>
      </c>
      <c r="E49" s="17">
        <v>8.44</v>
      </c>
      <c r="F49" s="17">
        <v>12.31</v>
      </c>
      <c r="G49" s="17">
        <v>0</v>
      </c>
    </row>
    <row r="50" spans="1:9">
      <c r="A50" s="16">
        <v>1949</v>
      </c>
      <c r="B50" s="17">
        <v>7.35</v>
      </c>
      <c r="C50" s="17">
        <v>55.2</v>
      </c>
      <c r="D50" s="17">
        <v>15.06</v>
      </c>
      <c r="E50" s="17">
        <v>8.43</v>
      </c>
      <c r="F50" s="17">
        <v>13.96</v>
      </c>
      <c r="G50" s="17">
        <v>0</v>
      </c>
    </row>
    <row r="51" spans="1:9">
      <c r="A51" s="16">
        <v>1950</v>
      </c>
      <c r="B51" s="17">
        <v>6.49</v>
      </c>
      <c r="C51" s="17">
        <v>54.24</v>
      </c>
      <c r="D51" s="17">
        <v>13.58</v>
      </c>
      <c r="E51" s="17">
        <v>9.1300000000000008</v>
      </c>
      <c r="F51" s="17">
        <v>16.559999999999999</v>
      </c>
      <c r="G51" s="17">
        <v>0</v>
      </c>
    </row>
    <row r="52" spans="1:9">
      <c r="A52" s="16">
        <v>1951</v>
      </c>
      <c r="B52" s="17">
        <v>6.17</v>
      </c>
      <c r="C52" s="17">
        <v>48.38</v>
      </c>
      <c r="D52" s="17">
        <v>15.27</v>
      </c>
      <c r="E52" s="17">
        <v>9.66</v>
      </c>
      <c r="F52" s="17">
        <v>20.49</v>
      </c>
      <c r="G52" s="17">
        <v>0.02</v>
      </c>
    </row>
    <row r="53" spans="1:9">
      <c r="A53" s="16">
        <v>1952</v>
      </c>
      <c r="B53" s="17">
        <v>6.01</v>
      </c>
      <c r="C53" s="17">
        <v>32.46</v>
      </c>
      <c r="D53" s="17">
        <v>24.92</v>
      </c>
      <c r="E53" s="17">
        <v>11.55</v>
      </c>
      <c r="F53" s="17">
        <v>24.72</v>
      </c>
      <c r="G53" s="17">
        <v>0.34</v>
      </c>
    </row>
    <row r="54" spans="1:9">
      <c r="A54" s="16">
        <v>1953</v>
      </c>
      <c r="B54" s="17">
        <v>5.61</v>
      </c>
      <c r="C54" s="17">
        <v>14.12</v>
      </c>
      <c r="D54" s="17">
        <v>37.35</v>
      </c>
      <c r="E54" s="17">
        <v>14.25</v>
      </c>
      <c r="F54" s="17">
        <v>27.36</v>
      </c>
      <c r="G54" s="17">
        <v>1.3</v>
      </c>
    </row>
    <row r="55" spans="1:9">
      <c r="A55" s="16">
        <v>1954</v>
      </c>
      <c r="B55" s="17">
        <v>5.93</v>
      </c>
      <c r="C55" s="17">
        <v>13.4</v>
      </c>
      <c r="D55" s="17">
        <v>28.21</v>
      </c>
      <c r="E55" s="17">
        <v>21.03</v>
      </c>
      <c r="F55" s="17">
        <v>26.47</v>
      </c>
      <c r="G55" s="17">
        <v>4.97</v>
      </c>
    </row>
    <row r="56" spans="1:9">
      <c r="A56" s="16">
        <v>1955</v>
      </c>
      <c r="B56" s="17">
        <v>5.3</v>
      </c>
      <c r="C56" s="17">
        <v>11.13</v>
      </c>
      <c r="D56" s="17">
        <v>7.26</v>
      </c>
      <c r="E56" s="17">
        <v>40.479999999999997</v>
      </c>
      <c r="F56" s="17">
        <v>23.84</v>
      </c>
      <c r="G56" s="17">
        <v>11.99</v>
      </c>
    </row>
    <row r="57" spans="1:9">
      <c r="A57" s="39">
        <v>1956</v>
      </c>
      <c r="B57" s="17">
        <v>2.2200000000000002</v>
      </c>
      <c r="C57" s="17">
        <v>11.03</v>
      </c>
      <c r="D57" s="17">
        <v>7.41</v>
      </c>
      <c r="E57" s="17">
        <v>38.61</v>
      </c>
      <c r="F57" s="17">
        <v>20.09</v>
      </c>
      <c r="G57" s="17">
        <v>20.63</v>
      </c>
      <c r="I57" s="13">
        <f>SUM(B57:E57)</f>
        <v>59.269999999999996</v>
      </c>
    </row>
    <row r="58" spans="1:9">
      <c r="A58" s="5">
        <v>1957</v>
      </c>
      <c r="B58" s="17">
        <v>2.0099999999999998</v>
      </c>
      <c r="C58" s="17">
        <v>10.92</v>
      </c>
      <c r="D58" s="17">
        <v>5.28</v>
      </c>
      <c r="E58" s="17">
        <v>37.700000000000003</v>
      </c>
      <c r="F58" s="17">
        <v>10.78</v>
      </c>
      <c r="G58" s="17">
        <v>33.31</v>
      </c>
    </row>
    <row r="59" spans="1:9">
      <c r="A59" s="5">
        <v>1958</v>
      </c>
      <c r="B59" s="17">
        <v>2.08</v>
      </c>
      <c r="C59" s="17">
        <v>7.82</v>
      </c>
      <c r="D59" s="17">
        <v>4.58</v>
      </c>
      <c r="E59" s="17">
        <v>30.2</v>
      </c>
      <c r="F59" s="17">
        <v>0</v>
      </c>
      <c r="G59" s="17">
        <v>55.32</v>
      </c>
    </row>
    <row r="60" spans="1:9">
      <c r="A60" s="5">
        <v>1959</v>
      </c>
      <c r="B60" s="40">
        <v>2.58</v>
      </c>
      <c r="C60" s="40">
        <v>5.68</v>
      </c>
      <c r="D60" s="40">
        <v>2.62</v>
      </c>
      <c r="E60" s="40">
        <v>0</v>
      </c>
      <c r="F60" s="40">
        <v>0</v>
      </c>
      <c r="G60" s="40">
        <v>89.12</v>
      </c>
      <c r="H60" s="19" t="s">
        <v>40</v>
      </c>
    </row>
    <row r="61" spans="1:9">
      <c r="A61" s="5">
        <v>1960</v>
      </c>
      <c r="B61" s="6">
        <v>2.2400000000000002</v>
      </c>
      <c r="C61" s="6">
        <v>3.12</v>
      </c>
      <c r="D61" s="6">
        <v>0</v>
      </c>
      <c r="E61" s="6">
        <v>0</v>
      </c>
      <c r="F61" s="6">
        <v>0</v>
      </c>
      <c r="G61" s="6">
        <v>94.63</v>
      </c>
      <c r="H61" s="19"/>
    </row>
  </sheetData>
  <mergeCells count="3">
    <mergeCell ref="A35:H35"/>
    <mergeCell ref="A36:H36"/>
    <mergeCell ref="A1:J1"/>
  </mergeCells>
  <pageMargins left="0.7" right="0.7"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21</vt:i4>
      </vt:variant>
      <vt:variant>
        <vt:lpstr>Plages nommées</vt:lpstr>
      </vt:variant>
      <vt:variant>
        <vt:i4>18</vt:i4>
      </vt:variant>
    </vt:vector>
  </HeadingPairs>
  <TitlesOfParts>
    <vt:vector size="39" baseType="lpstr">
      <vt:lpstr>Tableau8-1</vt:lpstr>
      <vt:lpstr>Tableau8-2</vt:lpstr>
      <vt:lpstr>Figure8-1</vt:lpstr>
      <vt:lpstr>Figure8-2 </vt:lpstr>
      <vt:lpstr>Figure8-3</vt:lpstr>
      <vt:lpstr>Figure8-4</vt:lpstr>
      <vt:lpstr>Figure8-5 </vt:lpstr>
      <vt:lpstr>Figure8-6 </vt:lpstr>
      <vt:lpstr>Figure8-7</vt:lpstr>
      <vt:lpstr>Figure8-8</vt:lpstr>
      <vt:lpstr>Figure8-9</vt:lpstr>
      <vt:lpstr>Figure8-10</vt:lpstr>
      <vt:lpstr>Figure8-11</vt:lpstr>
      <vt:lpstr>Figure8-12</vt:lpstr>
      <vt:lpstr>Figure8-13</vt:lpstr>
      <vt:lpstr>Figure8-14</vt:lpstr>
      <vt:lpstr>Tableau8-3</vt:lpstr>
      <vt:lpstr>Tableau 8.4</vt:lpstr>
      <vt:lpstr>Figure8-15</vt:lpstr>
      <vt:lpstr>Figure 8.16</vt:lpstr>
      <vt:lpstr>Figure 8.17</vt:lpstr>
      <vt:lpstr>'Figure8-1'!Zone_d_impression</vt:lpstr>
      <vt:lpstr>'Figure8-10'!Zone_d_impression</vt:lpstr>
      <vt:lpstr>'Figure8-11'!Zone_d_impression</vt:lpstr>
      <vt:lpstr>'Figure8-12'!Zone_d_impression</vt:lpstr>
      <vt:lpstr>'Figure8-13'!Zone_d_impression</vt:lpstr>
      <vt:lpstr>'Figure8-14'!Zone_d_impression</vt:lpstr>
      <vt:lpstr>'Figure8-15'!Zone_d_impression</vt:lpstr>
      <vt:lpstr>'Figure8-2 '!Zone_d_impression</vt:lpstr>
      <vt:lpstr>'Figure8-3'!Zone_d_impression</vt:lpstr>
      <vt:lpstr>'Figure8-4'!Zone_d_impression</vt:lpstr>
      <vt:lpstr>'Figure8-5 '!Zone_d_impression</vt:lpstr>
      <vt:lpstr>'Figure8-6 '!Zone_d_impression</vt:lpstr>
      <vt:lpstr>'Figure8-7'!Zone_d_impression</vt:lpstr>
      <vt:lpstr>'Figure8-8'!Zone_d_impression</vt:lpstr>
      <vt:lpstr>'Figure8-9'!Zone_d_impression</vt:lpstr>
      <vt:lpstr>'Tableau8-1'!Zone_d_impression</vt:lpstr>
      <vt:lpstr>'Tableau8-2'!Zone_d_impression</vt:lpstr>
      <vt:lpstr>'Tableau8-3'!Zone_d_impression</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8- Les départs à la retraite et les départs volontaires (Bilan social, édition 2021)</dc:title>
  <dc:creator>"MENJS-DEPP - Ministère de l'éducation nationale, de la Jeunesse et des Sports - Direction de l'évaluation, de la prospective et de la performance"</dc:creator>
  <cp:keywords>absenteisme, action sociale, concours enseignant, congé de maladie, école supérieures du professorat (ESPE), égalité professionnelle, enseignant, formation continue, heure supplémentaire annualisée, parité, personnel, politique sociale, recrutement, rémunération</cp:keywords>
  <cp:lastModifiedBy>Administration centrale</cp:lastModifiedBy>
  <cp:lastPrinted>2021-04-27T08:28:24Z</cp:lastPrinted>
  <dcterms:created xsi:type="dcterms:W3CDTF">2014-10-22T08:58:13Z</dcterms:created>
  <dcterms:modified xsi:type="dcterms:W3CDTF">2021-12-16T15:58:59Z</dcterms:modified>
  <cp:contentStatus>publié</cp:contentStatus>
</cp:coreProperties>
</file>