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9830" windowHeight="8190" activeTab="0"/>
  </bookViews>
  <sheets>
    <sheet name="Tab13.1" sheetId="1" r:id="rId1"/>
    <sheet name="Fig 13.1" sheetId="2" r:id="rId2"/>
    <sheet name="Tab13.2" sheetId="3" r:id="rId3"/>
    <sheet name="Tab13.3" sheetId="4" r:id="rId4"/>
    <sheet name="Tab13.4" sheetId="5" r:id="rId5"/>
    <sheet name="Tab13.5" sheetId="6" r:id="rId6"/>
    <sheet name="Tab 13.6" sheetId="7" r:id="rId7"/>
    <sheet name="Tab 13.7" sheetId="8" r:id="rId8"/>
    <sheet name="Tab13.8" sheetId="9" r:id="rId9"/>
    <sheet name="Tab13.9" sheetId="10" r:id="rId10"/>
    <sheet name="Tab13.10" sheetId="11" r:id="rId11"/>
    <sheet name="Tab13.11" sheetId="12" r:id="rId12"/>
    <sheet name="Tab13.12" sheetId="13" r:id="rId13"/>
    <sheet name="figures 13.2" sheetId="14" r:id="rId14"/>
    <sheet name="figures 13.3 " sheetId="15" r:id="rId15"/>
    <sheet name="figures  13.4 " sheetId="16" r:id="rId16"/>
    <sheet name="figure13.5 " sheetId="17" r:id="rId17"/>
  </sheets>
  <definedNames>
    <definedName name="_xlnm.Print_Area" localSheetId="1">'Fig 13.1'!$A$1:$K$37</definedName>
    <definedName name="_xlnm.Print_Area" localSheetId="6">'Tab 13.6'!$A$3:$Q$17</definedName>
    <definedName name="_xlnm.Print_Area" localSheetId="7">'Tab 13.7'!$A$2:$H$18</definedName>
  </definedNames>
  <calcPr fullCalcOnLoad="1"/>
</workbook>
</file>

<file path=xl/sharedStrings.xml><?xml version="1.0" encoding="utf-8"?>
<sst xmlns="http://schemas.openxmlformats.org/spreadsheetml/2006/main" count="346" uniqueCount="156">
  <si>
    <t>Effectifs</t>
  </si>
  <si>
    <t>Nombre d'électeurs</t>
  </si>
  <si>
    <t>Suffrages exprimés</t>
  </si>
  <si>
    <t>Votes blancs ou nuls</t>
  </si>
  <si>
    <t xml:space="preserve">FSU </t>
  </si>
  <si>
    <t xml:space="preserve">UNSA Education </t>
  </si>
  <si>
    <t>FNEC FP FO</t>
  </si>
  <si>
    <t>Sgen-CFDT</t>
  </si>
  <si>
    <t>La CGT Educ'action</t>
  </si>
  <si>
    <t>SNALC, SNE</t>
  </si>
  <si>
    <t>SUD Éducation</t>
  </si>
  <si>
    <t>FAEN (Sncl-Siaes-Snep-Sages</t>
  </si>
  <si>
    <t>CFE-CGC</t>
  </si>
  <si>
    <t>CFTC EPR</t>
  </si>
  <si>
    <t>UDAS</t>
  </si>
  <si>
    <t>SPEG</t>
  </si>
  <si>
    <t>S.T.C</t>
  </si>
  <si>
    <t>SNPTES</t>
  </si>
  <si>
    <t>SENRES</t>
  </si>
  <si>
    <t>SNCA-eil-Convergence</t>
  </si>
  <si>
    <t>ASAMEN</t>
  </si>
  <si>
    <t>IGEN</t>
  </si>
  <si>
    <t>IA-IPR</t>
  </si>
  <si>
    <t>IEN</t>
  </si>
  <si>
    <t>IGAENR</t>
  </si>
  <si>
    <t>Personnels de direction</t>
  </si>
  <si>
    <t>Organisations syndicales</t>
  </si>
  <si>
    <t>Suffrages obtenus (%)</t>
  </si>
  <si>
    <t>Sièges</t>
  </si>
  <si>
    <t>SNIA-IPR UNSA</t>
  </si>
  <si>
    <t>SNPDEN UNSA</t>
  </si>
  <si>
    <t>SNALC</t>
  </si>
  <si>
    <t>Indépendance et Direction</t>
  </si>
  <si>
    <t>SNPI-FSU</t>
  </si>
  <si>
    <t>SnU.pden-FSU</t>
  </si>
  <si>
    <t>APIGAENR</t>
  </si>
  <si>
    <t>Total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</si>
  <si>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</t>
    </r>
  </si>
  <si>
    <r>
      <t>Enseignants du 2</t>
    </r>
    <r>
      <rPr>
        <b/>
        <vertAlign val="superscript"/>
        <sz val="8"/>
        <rFont val="Arial"/>
        <family val="2"/>
      </rPr>
      <t xml:space="preserve">nd </t>
    </r>
    <r>
      <rPr>
        <b/>
        <sz val="8"/>
        <rFont val="Arial"/>
        <family val="2"/>
      </rPr>
      <t>degré</t>
    </r>
  </si>
  <si>
    <t>CPE</t>
  </si>
  <si>
    <t>Psychologues de l'EN</t>
  </si>
  <si>
    <t>Taux de participation, en %</t>
  </si>
  <si>
    <t xml:space="preserve">Voix </t>
  </si>
  <si>
    <t xml:space="preserve">% </t>
  </si>
  <si>
    <t>SNUIPP-FSU, SNES-SNUEP</t>
  </si>
  <si>
    <t>Se-UNSA</t>
  </si>
  <si>
    <t>FNEC-FP-FO</t>
  </si>
  <si>
    <t>SGEN-CFDT</t>
  </si>
  <si>
    <t>STC</t>
  </si>
  <si>
    <t>CFE CGC</t>
  </si>
  <si>
    <t>SNE, SNALC</t>
  </si>
  <si>
    <t>SNCL-SAEM-SIES-SPIEN-SAGES affilié à la FAEN</t>
  </si>
  <si>
    <t xml:space="preserve">Total </t>
  </si>
  <si>
    <t>Corps</t>
  </si>
  <si>
    <t>Chaires supérieures</t>
  </si>
  <si>
    <t>Agrégés</t>
  </si>
  <si>
    <t>Certifiés-AE-CE</t>
  </si>
  <si>
    <t>PLP</t>
  </si>
  <si>
    <t>PEPS-CE d'EPS</t>
  </si>
  <si>
    <t>SNES-SNEP-SNUEP SNESup</t>
  </si>
  <si>
    <t>SNALC-SNE</t>
  </si>
  <si>
    <t>UNSA</t>
  </si>
  <si>
    <t>SAGES - SIES -SNCL</t>
  </si>
  <si>
    <t>AAE</t>
  </si>
  <si>
    <t>Saenes</t>
  </si>
  <si>
    <t>Adjaenes</t>
  </si>
  <si>
    <t>Organisatiobs syndicales</t>
  </si>
  <si>
    <t>SNASUB-FSU</t>
  </si>
  <si>
    <t>Liste CAPN AAE syndicat A&amp;I-UNSA</t>
  </si>
  <si>
    <t>ASSAE</t>
  </si>
  <si>
    <t>CTSSAE</t>
  </si>
  <si>
    <t>Médecins EN</t>
  </si>
  <si>
    <t>Infirmiers EN cat. B</t>
  </si>
  <si>
    <t>Liste SNAMSPEN</t>
  </si>
  <si>
    <t>FNEC FP</t>
  </si>
  <si>
    <t>SNUAS-SNICS FP-FSU</t>
  </si>
  <si>
    <t>SNASEN UNSA</t>
  </si>
  <si>
    <t>Infirmiers EN cat. A</t>
  </si>
  <si>
    <t>Infirmiers EN cat.B</t>
  </si>
  <si>
    <t xml:space="preserve">CGT </t>
  </si>
  <si>
    <t>Voix ou suffrages valablement exprimés</t>
  </si>
  <si>
    <t>FEP-CFDT AGIR, NE PAS SUBIR !</t>
  </si>
  <si>
    <t>SNALC Affilié à la CSEN</t>
  </si>
  <si>
    <t xml:space="preserve">SPELC </t>
  </si>
  <si>
    <t>Snec &amp; Snepl-CFTC</t>
  </si>
  <si>
    <t>CGT Enseignement Privé</t>
  </si>
  <si>
    <t>Liste SYNEP CFE-CGC CCMMEP</t>
  </si>
  <si>
    <t>FORCE OUVRIERE FNEC FP</t>
  </si>
  <si>
    <t>SUNDEP Solidaires</t>
  </si>
  <si>
    <t>Ma priorité c'est la parité je vote donc CNMEP</t>
  </si>
  <si>
    <t>Ensemble</t>
  </si>
  <si>
    <t>Données</t>
  </si>
  <si>
    <t>Type Scrutin</t>
  </si>
  <si>
    <t>Année</t>
  </si>
  <si>
    <t>FEP-CFDT</t>
  </si>
  <si>
    <t>SPELC</t>
  </si>
  <si>
    <t>SNEC-CFTC</t>
  </si>
  <si>
    <t xml:space="preserve"> CGT</t>
  </si>
  <si>
    <t xml:space="preserve"> SUNDEP</t>
  </si>
  <si>
    <t>SYNEP-CFE-CGC</t>
  </si>
  <si>
    <t>SNEP - UNSA</t>
  </si>
  <si>
    <t>CGT - STEG-UTG</t>
  </si>
  <si>
    <t xml:space="preserve"> FO-FNEC-FP</t>
  </si>
  <si>
    <t>SEP-CGC</t>
  </si>
  <si>
    <t>USTKE</t>
  </si>
  <si>
    <t>CGT-SUNDEP</t>
  </si>
  <si>
    <t>CFTC-CFDT</t>
  </si>
  <si>
    <t>CCMA</t>
  </si>
  <si>
    <t>CCMI-CCMD</t>
  </si>
  <si>
    <t>CCMD</t>
  </si>
  <si>
    <t>CCMI</t>
  </si>
  <si>
    <t>FO-FNEC-FP</t>
  </si>
  <si>
    <t>CCMD-CCMI</t>
  </si>
  <si>
    <t>Tableau 13.1- Participation au comité technique ministériel de l'enseignement scolaire</t>
  </si>
  <si>
    <t>Tableau 13.3- Résultats des suffrages aux CAPN des personnels d'inspection, de direction</t>
  </si>
  <si>
    <t>Tableau 13.4- Taux de participation aux CAPN des enseignants, des personnels d'éducation et d'orientation</t>
  </si>
  <si>
    <t>Tableau 13.5- Résultats des suffrages aux CAPN des enseignants et personnels d'éducation et d'orientation</t>
  </si>
  <si>
    <t>SNEP-UNSA</t>
  </si>
  <si>
    <t>CGT-STEG-UTG</t>
  </si>
  <si>
    <t>SUNDEP</t>
  </si>
  <si>
    <t>CGT</t>
  </si>
  <si>
    <t>Source : MENJ-DAF-D1 (scrutin du 6 décembre 2018).</t>
  </si>
  <si>
    <t>Figure 13.5  Élections aux commissions consultatives mixtes départementales et interdépartementales en % de voix</t>
  </si>
  <si>
    <t>Figure 13.4 - Élections aux commissions consultatives mixtes interdépartementales en % de voix</t>
  </si>
  <si>
    <t>Source : MENJ (scrutin du 6 décembre 2018).</t>
  </si>
  <si>
    <t>Source : MENJ-MESRI (scrutin du 6 décembre 2018).</t>
  </si>
  <si>
    <t>Taux de participation (en %)</t>
  </si>
  <si>
    <t>Figure 13.1 - Résultats par organisation syndicale au comité technique ministériel de l'enseignement scolaire</t>
  </si>
  <si>
    <t>Tableau 13.2 - Taux de participation aux CAPN des personnels d'inspection et de direction</t>
  </si>
  <si>
    <t>Liste APIGEN</t>
  </si>
  <si>
    <t>Liste du SIA</t>
  </si>
  <si>
    <t>CGT Éduc 'Action</t>
  </si>
  <si>
    <t>SIEN-UNSA Éducation</t>
  </si>
  <si>
    <t>Suffrages obtenus (en %)</t>
  </si>
  <si>
    <r>
      <t>Enseignants du 1</t>
    </r>
    <r>
      <rPr>
        <b/>
        <vertAlign val="superscript"/>
        <sz val="8"/>
        <color indexed="8"/>
        <rFont val="Arial"/>
        <family val="2"/>
      </rPr>
      <t xml:space="preserve">er </t>
    </r>
    <r>
      <rPr>
        <b/>
        <sz val="8"/>
        <color indexed="8"/>
        <rFont val="Arial"/>
        <family val="2"/>
      </rPr>
      <t>degré</t>
    </r>
  </si>
  <si>
    <r>
      <t>Enseignants du 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degré</t>
    </r>
  </si>
  <si>
    <t>La CGT Éduc'action</t>
  </si>
  <si>
    <t>Syndicats</t>
  </si>
  <si>
    <t>Suffrages (en %)</t>
  </si>
  <si>
    <r>
      <t>Tableau 13.6 Suffrages (en %) et sièges obtenus par fédération et par corps pour les personnels du 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degré</t>
    </r>
  </si>
  <si>
    <r>
      <t>Total Enseignants du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degré</t>
    </r>
  </si>
  <si>
    <t>Liste CAPN Saenes syndicat A&amp;I-UNSA</t>
  </si>
  <si>
    <t>Liste CAPN Adjaenes syndicat A&amp;I-UNSA</t>
  </si>
  <si>
    <t>SGEN CFDT</t>
  </si>
  <si>
    <t>Tableau 13.7 - Résultats des suffrages à la CAPN des personnels administratifs</t>
  </si>
  <si>
    <t>Tableau 13.8 - Taux de participation aux CAPN des personnels médico-sociaux</t>
  </si>
  <si>
    <t>SNMSU-UNSA Éducation</t>
  </si>
  <si>
    <t xml:space="preserve">SNIES UNSA Éducation </t>
  </si>
  <si>
    <t>Sud Éducation</t>
  </si>
  <si>
    <t>Liste UNSA Éducation ATE</t>
  </si>
  <si>
    <t>Tableau 13.10 - Résultats des suffrages aux CAPN des adjoints techniques des établissements d'enseignement</t>
  </si>
  <si>
    <t>Tableau 13.11 - Comité consultatif ministériel des maîtres de l'enseignement privé (CCMMEP)</t>
  </si>
  <si>
    <t xml:space="preserve">Tableau 13.12 -  Résultats par organisation syndicale au comité consultatif ministériel des maîtres de l'enseignement privé (CCMMEP) </t>
  </si>
  <si>
    <t>Figure 13.3 - Élections aux commissions consultatives mixtes départementales en % de voix</t>
  </si>
  <si>
    <t>Figure 13.2 - Élections aux commissions consultatives mixtes académiques en % de voix</t>
  </si>
  <si>
    <t>Tableau 13.9 - Résultats des suffrages aux CAPN des personnels médico-sociaux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</si>
</sst>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0&quot; &quot;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5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6" borderId="0" xfId="50" applyFont="1" applyFill="1" applyBorder="1" applyAlignment="1">
      <alignment horizontal="right"/>
      <protection/>
    </xf>
    <xf numFmtId="0" fontId="4" fillId="0" borderId="0" xfId="50" applyFont="1" applyBorder="1" applyAlignment="1">
      <alignment vertical="center"/>
      <protection/>
    </xf>
    <xf numFmtId="3" fontId="4" fillId="0" borderId="0" xfId="50" applyNumberFormat="1" applyFont="1" applyBorder="1" applyAlignment="1">
      <alignment vertical="center"/>
      <protection/>
    </xf>
    <xf numFmtId="0" fontId="3" fillId="6" borderId="0" xfId="50" applyFont="1" applyFill="1" applyBorder="1" applyAlignment="1">
      <alignment vertical="center"/>
      <protection/>
    </xf>
    <xf numFmtId="164" fontId="3" fillId="6" borderId="0" xfId="50" applyNumberFormat="1" applyFont="1" applyFill="1" applyBorder="1" applyAlignment="1">
      <alignment vertical="center"/>
      <protection/>
    </xf>
    <xf numFmtId="0" fontId="4" fillId="0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2" fillId="6" borderId="0" xfId="50" applyFill="1">
      <alignment/>
      <protection/>
    </xf>
    <xf numFmtId="0" fontId="2" fillId="0" borderId="0" xfId="50">
      <alignment/>
      <protection/>
    </xf>
    <xf numFmtId="0" fontId="2" fillId="0" borderId="0" xfId="50" applyFont="1">
      <alignment/>
      <protection/>
    </xf>
    <xf numFmtId="0" fontId="7" fillId="0" borderId="0" xfId="50" applyFont="1">
      <alignment/>
      <protection/>
    </xf>
    <xf numFmtId="0" fontId="7" fillId="33" borderId="0" xfId="50" applyFont="1" applyFill="1">
      <alignment/>
      <protection/>
    </xf>
    <xf numFmtId="0" fontId="4" fillId="0" borderId="0" xfId="50" applyFont="1" applyBorder="1">
      <alignment/>
      <protection/>
    </xf>
    <xf numFmtId="165" fontId="2" fillId="0" borderId="0" xfId="50" applyNumberFormat="1">
      <alignment/>
      <protection/>
    </xf>
    <xf numFmtId="0" fontId="57" fillId="33" borderId="0" xfId="50" applyFont="1" applyFill="1" applyBorder="1">
      <alignment/>
      <protection/>
    </xf>
    <xf numFmtId="0" fontId="57" fillId="33" borderId="0" xfId="50" applyFont="1" applyFill="1" applyBorder="1" applyAlignment="1">
      <alignment horizontal="right"/>
      <protection/>
    </xf>
    <xf numFmtId="165" fontId="57" fillId="33" borderId="0" xfId="50" applyNumberFormat="1" applyFont="1" applyFill="1" applyBorder="1" applyAlignment="1">
      <alignment horizontal="right"/>
      <protection/>
    </xf>
    <xf numFmtId="0" fontId="2" fillId="33" borderId="0" xfId="50" applyFill="1">
      <alignment/>
      <protection/>
    </xf>
    <xf numFmtId="0" fontId="3" fillId="6" borderId="0" xfId="50" applyFont="1" applyFill="1" applyBorder="1">
      <alignment/>
      <protection/>
    </xf>
    <xf numFmtId="0" fontId="9" fillId="2" borderId="1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7" fillId="0" borderId="0" xfId="50" applyFont="1" applyFill="1" applyBorder="1" applyAlignment="1">
      <alignment horizontal="right"/>
      <protection/>
    </xf>
    <xf numFmtId="164" fontId="3" fillId="2" borderId="10" xfId="52" applyNumberFormat="1" applyFont="1" applyFill="1" applyBorder="1" applyAlignment="1">
      <alignment vertical="center"/>
    </xf>
    <xf numFmtId="0" fontId="12" fillId="0" borderId="0" xfId="50" applyFont="1">
      <alignment/>
      <protection/>
    </xf>
    <xf numFmtId="3" fontId="11" fillId="0" borderId="0" xfId="50" applyNumberFormat="1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13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3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34" borderId="10" xfId="52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59" fillId="34" borderId="16" xfId="0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165" fontId="0" fillId="0" borderId="0" xfId="0" applyNumberFormat="1" applyAlignment="1">
      <alignment/>
    </xf>
    <xf numFmtId="165" fontId="60" fillId="0" borderId="10" xfId="52" applyNumberFormat="1" applyFont="1" applyBorder="1" applyAlignment="1">
      <alignment/>
    </xf>
    <xf numFmtId="165" fontId="59" fillId="34" borderId="17" xfId="52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61" fillId="2" borderId="10" xfId="0" applyFont="1" applyFill="1" applyBorder="1" applyAlignment="1">
      <alignment/>
    </xf>
    <xf numFmtId="165" fontId="61" fillId="2" borderId="10" xfId="0" applyNumberFormat="1" applyFont="1" applyFill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47" fillId="0" borderId="0" xfId="52" applyNumberFormat="1" applyFont="1" applyFill="1" applyAlignment="1">
      <alignment/>
    </xf>
    <xf numFmtId="0" fontId="47" fillId="0" borderId="0" xfId="52" applyNumberFormat="1" applyFont="1" applyAlignment="1">
      <alignment/>
    </xf>
    <xf numFmtId="0" fontId="7" fillId="2" borderId="10" xfId="50" applyFont="1" applyFill="1" applyBorder="1" applyAlignment="1">
      <alignment horizontal="center"/>
      <protection/>
    </xf>
    <xf numFmtId="0" fontId="2" fillId="0" borderId="10" xfId="50" applyFont="1" applyBorder="1">
      <alignment/>
      <protection/>
    </xf>
    <xf numFmtId="0" fontId="2" fillId="0" borderId="10" xfId="50" applyBorder="1">
      <alignment/>
      <protection/>
    </xf>
    <xf numFmtId="0" fontId="7" fillId="2" borderId="10" xfId="50" applyFont="1" applyFill="1" applyBorder="1">
      <alignment/>
      <protection/>
    </xf>
    <xf numFmtId="165" fontId="7" fillId="2" borderId="10" xfId="50" applyNumberFormat="1" applyFont="1" applyFill="1" applyBorder="1">
      <alignment/>
      <protection/>
    </xf>
    <xf numFmtId="10" fontId="2" fillId="0" borderId="0" xfId="52" applyNumberFormat="1" applyFont="1" applyAlignment="1">
      <alignment/>
    </xf>
    <xf numFmtId="0" fontId="3" fillId="0" borderId="0" xfId="50" applyFont="1" applyBorder="1">
      <alignment/>
      <protection/>
    </xf>
    <xf numFmtId="0" fontId="3" fillId="2" borderId="0" xfId="50" applyFont="1" applyFill="1" applyBorder="1" applyAlignment="1">
      <alignment wrapText="1"/>
      <protection/>
    </xf>
    <xf numFmtId="0" fontId="3" fillId="2" borderId="0" xfId="50" applyFont="1" applyFill="1" applyBorder="1" applyAlignment="1">
      <alignment horizontal="right" vertical="center" wrapText="1"/>
      <protection/>
    </xf>
    <xf numFmtId="0" fontId="12" fillId="0" borderId="0" xfId="50" applyFont="1" applyBorder="1" applyAlignment="1">
      <alignment vertical="center"/>
      <protection/>
    </xf>
    <xf numFmtId="3" fontId="12" fillId="0" borderId="0" xfId="50" applyNumberFormat="1" applyFont="1" applyBorder="1" applyAlignment="1">
      <alignment vertical="center"/>
      <protection/>
    </xf>
    <xf numFmtId="0" fontId="10" fillId="2" borderId="0" xfId="50" applyFont="1" applyFill="1" applyBorder="1" applyAlignment="1">
      <alignment vertical="center"/>
      <protection/>
    </xf>
    <xf numFmtId="165" fontId="10" fillId="2" borderId="0" xfId="52" applyNumberFormat="1" applyFont="1" applyFill="1" applyBorder="1" applyAlignment="1">
      <alignment vertical="center"/>
    </xf>
    <xf numFmtId="165" fontId="10" fillId="2" borderId="0" xfId="52" applyNumberFormat="1" applyFont="1" applyFill="1" applyAlignment="1">
      <alignment horizontal="right"/>
    </xf>
    <xf numFmtId="165" fontId="3" fillId="34" borderId="10" xfId="50" applyNumberFormat="1" applyFont="1" applyFill="1" applyBorder="1" applyAlignment="1">
      <alignment horizontal="right" wrapText="1"/>
      <protection/>
    </xf>
    <xf numFmtId="0" fontId="3" fillId="34" borderId="10" xfId="50" applyFont="1" applyFill="1" applyBorder="1" applyAlignment="1">
      <alignment horizontal="right" wrapText="1"/>
      <protection/>
    </xf>
    <xf numFmtId="0" fontId="3" fillId="34" borderId="15" xfId="50" applyFont="1" applyFill="1" applyBorder="1" applyAlignment="1">
      <alignment horizontal="right" wrapText="1"/>
      <protection/>
    </xf>
    <xf numFmtId="165" fontId="3" fillId="0" borderId="10" xfId="50" applyNumberFormat="1" applyFont="1" applyFill="1" applyBorder="1" applyAlignment="1">
      <alignment horizontal="right" wrapText="1"/>
      <protection/>
    </xf>
    <xf numFmtId="0" fontId="3" fillId="0" borderId="10" xfId="50" applyFont="1" applyFill="1" applyBorder="1" applyAlignment="1">
      <alignment horizontal="right" wrapText="1"/>
      <protection/>
    </xf>
    <xf numFmtId="0" fontId="2" fillId="0" borderId="10" xfId="50" applyFont="1" applyFill="1" applyBorder="1">
      <alignment/>
      <protection/>
    </xf>
    <xf numFmtId="0" fontId="3" fillId="2" borderId="10" xfId="50" applyFont="1" applyFill="1" applyBorder="1">
      <alignment/>
      <protection/>
    </xf>
    <xf numFmtId="0" fontId="7" fillId="2" borderId="10" xfId="50" applyFont="1" applyFill="1" applyBorder="1" applyAlignment="1">
      <alignment horizontal="right"/>
      <protection/>
    </xf>
    <xf numFmtId="165" fontId="7" fillId="2" borderId="10" xfId="50" applyNumberFormat="1" applyFont="1" applyFill="1" applyBorder="1" applyAlignment="1">
      <alignment horizontal="right"/>
      <protection/>
    </xf>
    <xf numFmtId="0" fontId="3" fillId="2" borderId="19" xfId="50" applyFont="1" applyFill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0" fontId="4" fillId="35" borderId="0" xfId="50" applyFont="1" applyFill="1" applyBorder="1" applyAlignment="1">
      <alignment horizontal="right"/>
      <protection/>
    </xf>
    <xf numFmtId="0" fontId="3" fillId="34" borderId="0" xfId="50" applyFont="1" applyFill="1" applyBorder="1">
      <alignment/>
      <protection/>
    </xf>
    <xf numFmtId="3" fontId="3" fillId="34" borderId="0" xfId="50" applyNumberFormat="1" applyFont="1" applyFill="1" applyBorder="1" applyAlignment="1">
      <alignment horizontal="right"/>
      <protection/>
    </xf>
    <xf numFmtId="0" fontId="3" fillId="34" borderId="0" xfId="50" applyFont="1" applyFill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</xf>
    <xf numFmtId="2" fontId="3" fillId="34" borderId="0" xfId="50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0" fontId="3" fillId="6" borderId="0" xfId="50" applyFont="1" applyFill="1" applyBorder="1" applyAlignment="1">
      <alignment horizontal="right" wrapText="1"/>
      <protection/>
    </xf>
    <xf numFmtId="165" fontId="3" fillId="6" borderId="0" xfId="50" applyNumberFormat="1" applyFont="1" applyFill="1" applyBorder="1" applyAlignment="1">
      <alignment horizontal="right" vertical="top" wrapText="1"/>
      <protection/>
    </xf>
    <xf numFmtId="0" fontId="3" fillId="6" borderId="0" xfId="50" applyFont="1" applyFill="1" applyBorder="1" applyAlignment="1">
      <alignment horizontal="right" vertical="top"/>
      <protection/>
    </xf>
    <xf numFmtId="165" fontId="5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10" fontId="0" fillId="0" borderId="22" xfId="0" applyNumberFormat="1" applyBorder="1" applyAlignment="1">
      <alignment/>
    </xf>
    <xf numFmtId="166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10" fillId="34" borderId="26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 wrapText="1"/>
    </xf>
    <xf numFmtId="0" fontId="10" fillId="34" borderId="26" xfId="0" applyFont="1" applyFill="1" applyBorder="1" applyAlignment="1">
      <alignment horizontal="right" vertical="top" wrapText="1"/>
    </xf>
    <xf numFmtId="165" fontId="10" fillId="2" borderId="10" xfId="0" applyNumberFormat="1" applyFont="1" applyFill="1" applyBorder="1" applyAlignment="1">
      <alignment/>
    </xf>
    <xf numFmtId="165" fontId="62" fillId="2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right" vertical="top"/>
    </xf>
    <xf numFmtId="0" fontId="59" fillId="0" borderId="15" xfId="0" applyFont="1" applyBorder="1" applyAlignment="1">
      <alignment horizontal="right" vertical="top"/>
    </xf>
    <xf numFmtId="0" fontId="59" fillId="34" borderId="19" xfId="0" applyFont="1" applyFill="1" applyBorder="1" applyAlignment="1">
      <alignment vertical="top"/>
    </xf>
    <xf numFmtId="0" fontId="61" fillId="34" borderId="10" xfId="0" applyFont="1" applyFill="1" applyBorder="1" applyAlignment="1">
      <alignment horizontal="right" vertical="top" wrapText="1"/>
    </xf>
    <xf numFmtId="0" fontId="61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horizontal="left" vertical="top" wrapText="1"/>
    </xf>
    <xf numFmtId="0" fontId="3" fillId="2" borderId="10" xfId="50" applyFont="1" applyFill="1" applyBorder="1" applyAlignment="1">
      <alignment horizontal="right" vertical="top" wrapText="1"/>
      <protection/>
    </xf>
    <xf numFmtId="165" fontId="3" fillId="2" borderId="10" xfId="50" applyNumberFormat="1" applyFont="1" applyFill="1" applyBorder="1" applyAlignment="1">
      <alignment horizontal="right" vertical="top" wrapText="1"/>
      <protection/>
    </xf>
    <xf numFmtId="3" fontId="12" fillId="0" borderId="0" xfId="50" applyNumberFormat="1" applyFont="1">
      <alignment/>
      <protection/>
    </xf>
    <xf numFmtId="0" fontId="3" fillId="2" borderId="0" xfId="50" applyFont="1" applyFill="1" applyAlignment="1">
      <alignment horizontal="right" vertical="center"/>
      <protection/>
    </xf>
    <xf numFmtId="0" fontId="3" fillId="34" borderId="0" xfId="50" applyFont="1" applyFill="1" applyBorder="1" applyAlignment="1">
      <alignment horizontal="right" vertical="top" wrapText="1"/>
      <protection/>
    </xf>
    <xf numFmtId="165" fontId="3" fillId="34" borderId="0" xfId="50" applyNumberFormat="1" applyFont="1" applyFill="1" applyBorder="1" applyAlignment="1">
      <alignment horizontal="right" vertical="top" wrapText="1"/>
      <protection/>
    </xf>
    <xf numFmtId="0" fontId="3" fillId="34" borderId="0" xfId="50" applyFont="1" applyFill="1" applyBorder="1" applyAlignment="1">
      <alignment vertical="top" wrapText="1"/>
      <protection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7" fillId="2" borderId="10" xfId="50" applyFont="1" applyFill="1" applyBorder="1" applyAlignment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7" fillId="0" borderId="0" xfId="50" applyFont="1" applyAlignment="1">
      <alignment horizontal="left"/>
      <protection/>
    </xf>
    <xf numFmtId="0" fontId="7" fillId="33" borderId="0" xfId="50" applyFont="1" applyFill="1" applyAlignment="1">
      <alignment horizontal="left"/>
      <protection/>
    </xf>
    <xf numFmtId="0" fontId="4" fillId="0" borderId="27" xfId="50" applyFont="1" applyFill="1" applyBorder="1" applyAlignment="1">
      <alignment horizontal="left"/>
      <protection/>
    </xf>
    <xf numFmtId="0" fontId="9" fillId="34" borderId="14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left" vertical="top" wrapText="1"/>
    </xf>
    <xf numFmtId="0" fontId="63" fillId="0" borderId="29" xfId="0" applyFont="1" applyBorder="1" applyAlignment="1">
      <alignment vertical="top"/>
    </xf>
    <xf numFmtId="0" fontId="10" fillId="0" borderId="0" xfId="50" applyFont="1" applyFill="1" applyAlignment="1">
      <alignment horizontal="left"/>
      <protection/>
    </xf>
    <xf numFmtId="0" fontId="9" fillId="34" borderId="14" xfId="0" applyFont="1" applyFill="1" applyBorder="1" applyAlignment="1">
      <alignment horizontal="center" vertical="top"/>
    </xf>
    <xf numFmtId="0" fontId="9" fillId="34" borderId="26" xfId="0" applyFont="1" applyFill="1" applyBorder="1" applyAlignment="1">
      <alignment horizontal="center" vertical="top"/>
    </xf>
    <xf numFmtId="0" fontId="9" fillId="34" borderId="30" xfId="0" applyFont="1" applyFill="1" applyBorder="1" applyAlignment="1">
      <alignment horizontal="center" vertical="top"/>
    </xf>
    <xf numFmtId="0" fontId="59" fillId="34" borderId="31" xfId="0" applyFont="1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59" fillId="34" borderId="31" xfId="0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7" fillId="0" borderId="34" xfId="50" applyFont="1" applyFill="1" applyBorder="1" applyAlignment="1">
      <alignment horizontal="left"/>
      <protection/>
    </xf>
    <xf numFmtId="0" fontId="61" fillId="0" borderId="35" xfId="0" applyFont="1" applyBorder="1" applyAlignment="1">
      <alignment horizontal="left"/>
    </xf>
    <xf numFmtId="0" fontId="61" fillId="34" borderId="14" xfId="0" applyFont="1" applyFill="1" applyBorder="1" applyAlignment="1">
      <alignment horizontal="center" vertical="top" wrapText="1"/>
    </xf>
    <xf numFmtId="0" fontId="61" fillId="34" borderId="26" xfId="0" applyFont="1" applyFill="1" applyBorder="1" applyAlignment="1">
      <alignment horizontal="center" vertical="top" wrapText="1"/>
    </xf>
    <xf numFmtId="0" fontId="7" fillId="2" borderId="14" xfId="50" applyFont="1" applyFill="1" applyBorder="1" applyAlignment="1">
      <alignment horizontal="center"/>
      <protection/>
    </xf>
    <xf numFmtId="0" fontId="0" fillId="2" borderId="26" xfId="0" applyFill="1" applyBorder="1" applyAlignment="1">
      <alignment horizontal="center"/>
    </xf>
    <xf numFmtId="0" fontId="7" fillId="0" borderId="35" xfId="50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2" borderId="14" xfId="50" applyFont="1" applyFill="1" applyBorder="1" applyAlignment="1">
      <alignment horizontal="center" wrapText="1"/>
      <protection/>
    </xf>
    <xf numFmtId="0" fontId="3" fillId="2" borderId="26" xfId="50" applyFont="1" applyFill="1" applyBorder="1" applyAlignment="1">
      <alignment horizontal="center" wrapText="1"/>
      <protection/>
    </xf>
    <xf numFmtId="0" fontId="3" fillId="2" borderId="14" xfId="50" applyFont="1" applyFill="1" applyBorder="1" applyAlignment="1">
      <alignment/>
      <protection/>
    </xf>
    <xf numFmtId="0" fontId="3" fillId="2" borderId="26" xfId="50" applyFont="1" applyFill="1" applyBorder="1" applyAlignment="1">
      <alignment/>
      <protection/>
    </xf>
    <xf numFmtId="0" fontId="3" fillId="2" borderId="14" xfId="50" applyFont="1" applyFill="1" applyBorder="1" applyAlignment="1">
      <alignment horizontal="center"/>
      <protection/>
    </xf>
    <xf numFmtId="0" fontId="3" fillId="2" borderId="26" xfId="50" applyFont="1" applyFill="1" applyBorder="1" applyAlignment="1">
      <alignment horizontal="center"/>
      <protection/>
    </xf>
    <xf numFmtId="0" fontId="3" fillId="2" borderId="36" xfId="50" applyFont="1" applyFill="1" applyBorder="1" applyAlignment="1">
      <alignment horizontal="center"/>
      <protection/>
    </xf>
    <xf numFmtId="0" fontId="55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075"/>
          <c:w val="0.973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13.1'!$J$4:$J$20</c:f>
              <c:strCache/>
            </c:strRef>
          </c:cat>
          <c:val>
            <c:numRef>
              <c:f>'Fig 13.1'!$K$4:$K$20</c:f>
              <c:numCache/>
            </c:numRef>
          </c:val>
          <c:shape val="box"/>
        </c:ser>
        <c:gapWidth val="75"/>
        <c:shape val="box"/>
        <c:axId val="58474653"/>
        <c:axId val="56509830"/>
      </c:bar3D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74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4675"/>
          <c:w val="0.7737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'figures 13.2'!$C$11:$O$11</c:f>
              <c:strCache/>
            </c:strRef>
          </c:cat>
          <c:val>
            <c:numRef>
              <c:f>'figures 13.2'!$C$12:$O$12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0775"/>
          <c:w val="0.1895"/>
          <c:h val="0.8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2075"/>
          <c:w val="0.88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'figures 13.3 '!$B$5</c:f>
              <c:strCache>
                <c:ptCount val="1"/>
                <c:pt idx="0">
                  <c:v>CCMD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'figures 13.3 '!$C$4:$Q$4</c:f>
              <c:strCache/>
            </c:strRef>
          </c:cat>
          <c:val>
            <c:numRef>
              <c:f>'figures 13.3 '!$C$5:$Q$5</c:f>
              <c:numCache/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055"/>
          <c:w val="0.116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65"/>
          <c:w val="0.7922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'figures  13.4 '!$C$3:$Q$3</c:f>
              <c:strCache/>
            </c:strRef>
          </c:cat>
          <c:val>
            <c:numRef>
              <c:f>'figures  13.4 '!$C$4:$Q$4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03325"/>
          <c:w val="0.17625"/>
          <c:h val="0.9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2"/>
          <c:w val="0.793"/>
          <c:h val="0.9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E4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A1D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'figure13.5 '!$C$3:$Q$3</c:f>
              <c:strCache/>
            </c:strRef>
          </c:cat>
          <c:val>
            <c:numRef>
              <c:f>'figure13.5 '!$C$4:$Q$4</c:f>
              <c:numCache/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6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03575"/>
          <c:w val="0.1685"/>
          <c:h val="0.9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7</xdr:col>
      <xdr:colOff>19050</xdr:colOff>
      <xdr:row>20</xdr:row>
      <xdr:rowOff>28575</xdr:rowOff>
    </xdr:to>
    <xdr:graphicFrame>
      <xdr:nvGraphicFramePr>
        <xdr:cNvPr id="1" name="Graphique 2"/>
        <xdr:cNvGraphicFramePr/>
      </xdr:nvGraphicFramePr>
      <xdr:xfrm>
        <a:off x="9525" y="200025"/>
        <a:ext cx="7277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152400</xdr:rowOff>
    </xdr:from>
    <xdr:to>
      <xdr:col>10</xdr:col>
      <xdr:colOff>609600</xdr:colOff>
      <xdr:row>33</xdr:row>
      <xdr:rowOff>180975</xdr:rowOff>
    </xdr:to>
    <xdr:graphicFrame>
      <xdr:nvGraphicFramePr>
        <xdr:cNvPr id="1" name="Graphique 2"/>
        <xdr:cNvGraphicFramePr/>
      </xdr:nvGraphicFramePr>
      <xdr:xfrm>
        <a:off x="2343150" y="2819400"/>
        <a:ext cx="5467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38100</xdr:rowOff>
    </xdr:from>
    <xdr:to>
      <xdr:col>10</xdr:col>
      <xdr:colOff>876300</xdr:colOff>
      <xdr:row>24</xdr:row>
      <xdr:rowOff>9525</xdr:rowOff>
    </xdr:to>
    <xdr:graphicFrame>
      <xdr:nvGraphicFramePr>
        <xdr:cNvPr id="1" name="Graphique 1"/>
        <xdr:cNvGraphicFramePr/>
      </xdr:nvGraphicFramePr>
      <xdr:xfrm>
        <a:off x="2447925" y="1371600"/>
        <a:ext cx="5629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28575</xdr:rowOff>
    </xdr:from>
    <xdr:to>
      <xdr:col>11</xdr:col>
      <xdr:colOff>57150</xdr:colOff>
      <xdr:row>27</xdr:row>
      <xdr:rowOff>19050</xdr:rowOff>
    </xdr:to>
    <xdr:graphicFrame>
      <xdr:nvGraphicFramePr>
        <xdr:cNvPr id="1" name="Graphique 3"/>
        <xdr:cNvGraphicFramePr/>
      </xdr:nvGraphicFramePr>
      <xdr:xfrm>
        <a:off x="2352675" y="1362075"/>
        <a:ext cx="5867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</xdr:row>
      <xdr:rowOff>95250</xdr:rowOff>
    </xdr:from>
    <xdr:to>
      <xdr:col>10</xdr:col>
      <xdr:colOff>371475</xdr:colOff>
      <xdr:row>27</xdr:row>
      <xdr:rowOff>95250</xdr:rowOff>
    </xdr:to>
    <xdr:graphicFrame>
      <xdr:nvGraphicFramePr>
        <xdr:cNvPr id="1" name="Graphique 4"/>
        <xdr:cNvGraphicFramePr/>
      </xdr:nvGraphicFramePr>
      <xdr:xfrm>
        <a:off x="1438275" y="1428750"/>
        <a:ext cx="6134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90" zoomScaleNormal="190" zoomScalePageLayoutView="0" workbookViewId="0" topLeftCell="A1">
      <selection activeCell="A1" sqref="A1:D1"/>
    </sheetView>
  </sheetViews>
  <sheetFormatPr defaultColWidth="11.421875" defaultRowHeight="15"/>
  <cols>
    <col min="1" max="1" width="32.57421875" style="0" customWidth="1"/>
  </cols>
  <sheetData>
    <row r="1" spans="1:4" ht="15">
      <c r="A1" s="155" t="s">
        <v>113</v>
      </c>
      <c r="B1" s="155"/>
      <c r="C1" s="155"/>
      <c r="D1" s="155"/>
    </row>
    <row r="2" s="1" customFormat="1" ht="15">
      <c r="A2" s="8"/>
    </row>
    <row r="3" spans="1:2" ht="15">
      <c r="A3" s="9"/>
      <c r="B3" s="2" t="s">
        <v>0</v>
      </c>
    </row>
    <row r="4" spans="1:2" ht="15">
      <c r="A4" s="3" t="s">
        <v>1</v>
      </c>
      <c r="B4" s="4">
        <v>1023211</v>
      </c>
    </row>
    <row r="5" spans="1:2" ht="15">
      <c r="A5" s="3" t="s">
        <v>2</v>
      </c>
      <c r="B5" s="4">
        <v>436321</v>
      </c>
    </row>
    <row r="6" spans="1:2" ht="15">
      <c r="A6" s="3" t="s">
        <v>3</v>
      </c>
      <c r="B6" s="4">
        <v>24619</v>
      </c>
    </row>
    <row r="7" spans="1:2" ht="15">
      <c r="A7" s="5" t="s">
        <v>126</v>
      </c>
      <c r="B7" s="6">
        <v>42.642328903813585</v>
      </c>
    </row>
    <row r="8" spans="1:2" ht="15">
      <c r="A8" s="7" t="s">
        <v>124</v>
      </c>
      <c r="B8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190" zoomScaleNormal="190" zoomScalePageLayoutView="0" workbookViewId="0" topLeftCell="A1">
      <selection activeCell="A12" sqref="A12"/>
    </sheetView>
  </sheetViews>
  <sheetFormatPr defaultColWidth="11.421875" defaultRowHeight="15"/>
  <cols>
    <col min="1" max="1" width="31.421875" style="0" customWidth="1"/>
    <col min="2" max="2" width="10.421875" style="0" bestFit="1" customWidth="1"/>
    <col min="3" max="3" width="6.421875" style="0" bestFit="1" customWidth="1"/>
    <col min="4" max="4" width="10.421875" style="0" bestFit="1" customWidth="1"/>
    <col min="5" max="5" width="6.421875" style="0" bestFit="1" customWidth="1"/>
    <col min="6" max="6" width="10.421875" style="0" bestFit="1" customWidth="1"/>
    <col min="7" max="7" width="6.421875" style="0" bestFit="1" customWidth="1"/>
    <col min="8" max="8" width="10.421875" style="0" bestFit="1" customWidth="1"/>
    <col min="9" max="9" width="6.421875" style="0" bestFit="1" customWidth="1"/>
    <col min="10" max="10" width="10.421875" style="0" bestFit="1" customWidth="1"/>
    <col min="11" max="12" width="6.421875" style="0" bestFit="1" customWidth="1"/>
  </cols>
  <sheetData>
    <row r="1" spans="1:12" ht="15.75" thickBot="1">
      <c r="A1" s="180" t="s">
        <v>155</v>
      </c>
      <c r="B1" s="180"/>
      <c r="C1" s="180"/>
      <c r="D1" s="180"/>
      <c r="E1" s="180"/>
      <c r="F1" s="180"/>
      <c r="G1" s="10"/>
      <c r="H1" s="10"/>
      <c r="I1" s="10"/>
      <c r="J1" s="10"/>
      <c r="K1" s="10"/>
      <c r="L1" s="10"/>
    </row>
    <row r="2" spans="1:12" ht="15.75" thickBot="1">
      <c r="A2" s="84"/>
      <c r="B2" s="182" t="s">
        <v>71</v>
      </c>
      <c r="C2" s="183"/>
      <c r="D2" s="184" t="s">
        <v>77</v>
      </c>
      <c r="E2" s="185"/>
      <c r="F2" s="184" t="s">
        <v>78</v>
      </c>
      <c r="G2" s="185"/>
      <c r="H2" s="186" t="s">
        <v>69</v>
      </c>
      <c r="I2" s="187"/>
      <c r="J2" s="186" t="s">
        <v>70</v>
      </c>
      <c r="K2" s="188"/>
      <c r="L2" s="105" t="s">
        <v>36</v>
      </c>
    </row>
    <row r="3" spans="1:12" ht="23.25">
      <c r="A3" s="84"/>
      <c r="B3" s="96" t="s">
        <v>27</v>
      </c>
      <c r="C3" s="97" t="s">
        <v>28</v>
      </c>
      <c r="D3" s="96" t="s">
        <v>27</v>
      </c>
      <c r="E3" s="97" t="s">
        <v>28</v>
      </c>
      <c r="F3" s="96" t="s">
        <v>27</v>
      </c>
      <c r="G3" s="97" t="s">
        <v>28</v>
      </c>
      <c r="H3" s="96" t="s">
        <v>27</v>
      </c>
      <c r="I3" s="97" t="s">
        <v>28</v>
      </c>
      <c r="J3" s="96" t="s">
        <v>27</v>
      </c>
      <c r="K3" s="97" t="s">
        <v>28</v>
      </c>
      <c r="L3" s="98" t="s">
        <v>28</v>
      </c>
    </row>
    <row r="4" spans="1:12" ht="15">
      <c r="A4" s="83" t="s">
        <v>146</v>
      </c>
      <c r="B4" s="83">
        <v>60.63</v>
      </c>
      <c r="C4" s="83">
        <v>3</v>
      </c>
      <c r="D4" s="83"/>
      <c r="E4" s="83"/>
      <c r="F4" s="83"/>
      <c r="G4" s="83"/>
      <c r="H4" s="99"/>
      <c r="I4" s="100"/>
      <c r="J4" s="83"/>
      <c r="K4" s="83"/>
      <c r="L4" s="84">
        <f>C4</f>
        <v>3</v>
      </c>
    </row>
    <row r="5" spans="1:12" ht="15">
      <c r="A5" s="83" t="s">
        <v>73</v>
      </c>
      <c r="B5" s="101">
        <v>35.82</v>
      </c>
      <c r="C5" s="83">
        <v>2</v>
      </c>
      <c r="D5" s="83"/>
      <c r="E5" s="83"/>
      <c r="F5" s="83"/>
      <c r="G5" s="83"/>
      <c r="H5" s="83"/>
      <c r="I5" s="83"/>
      <c r="J5" s="83"/>
      <c r="K5" s="83"/>
      <c r="L5" s="84">
        <f aca="true" t="shared" si="0" ref="L5:L13">SUM(C5,E5,G5,I5,K5)</f>
        <v>2</v>
      </c>
    </row>
    <row r="6" spans="1:12" ht="15">
      <c r="A6" s="83" t="s">
        <v>74</v>
      </c>
      <c r="B6" s="83">
        <v>3.54</v>
      </c>
      <c r="C6" s="83"/>
      <c r="D6" s="83">
        <v>2.43</v>
      </c>
      <c r="E6" s="83"/>
      <c r="F6" s="83"/>
      <c r="G6" s="83"/>
      <c r="H6" s="83">
        <v>8.26</v>
      </c>
      <c r="I6" s="83"/>
      <c r="J6" s="83"/>
      <c r="K6" s="83"/>
      <c r="L6" s="84">
        <f t="shared" si="0"/>
        <v>0</v>
      </c>
    </row>
    <row r="7" spans="1:12" ht="15">
      <c r="A7" s="83" t="s">
        <v>147</v>
      </c>
      <c r="B7" s="83"/>
      <c r="C7" s="83"/>
      <c r="D7" s="83">
        <v>33.22</v>
      </c>
      <c r="E7" s="83">
        <v>3</v>
      </c>
      <c r="F7" s="83">
        <v>52.63</v>
      </c>
      <c r="G7" s="83">
        <v>1</v>
      </c>
      <c r="H7" s="83"/>
      <c r="I7" s="83"/>
      <c r="J7" s="83"/>
      <c r="K7" s="83"/>
      <c r="L7" s="84">
        <f t="shared" si="0"/>
        <v>4</v>
      </c>
    </row>
    <row r="8" spans="1:12" ht="15">
      <c r="A8" s="83" t="s">
        <v>75</v>
      </c>
      <c r="B8" s="83"/>
      <c r="C8" s="83"/>
      <c r="D8" s="83">
        <v>58.16</v>
      </c>
      <c r="E8" s="83">
        <v>6</v>
      </c>
      <c r="F8" s="83">
        <v>47.37</v>
      </c>
      <c r="G8" s="83">
        <v>1</v>
      </c>
      <c r="H8" s="83">
        <v>41.12</v>
      </c>
      <c r="I8" s="83">
        <v>3</v>
      </c>
      <c r="J8" s="83">
        <v>34.65</v>
      </c>
      <c r="K8" s="83">
        <v>1</v>
      </c>
      <c r="L8" s="84">
        <f t="shared" si="0"/>
        <v>11</v>
      </c>
    </row>
    <row r="9" spans="1:12" ht="15">
      <c r="A9" s="35" t="s">
        <v>131</v>
      </c>
      <c r="B9" s="83"/>
      <c r="C9" s="83"/>
      <c r="D9" s="83">
        <v>1.88</v>
      </c>
      <c r="E9" s="83"/>
      <c r="F9" s="83"/>
      <c r="G9" s="83"/>
      <c r="H9" s="83">
        <v>15.09</v>
      </c>
      <c r="I9" s="83">
        <v>1</v>
      </c>
      <c r="J9" s="83">
        <v>10.47</v>
      </c>
      <c r="K9" s="83"/>
      <c r="L9" s="84">
        <f t="shared" si="0"/>
        <v>1</v>
      </c>
    </row>
    <row r="10" spans="1:12" ht="15">
      <c r="A10" s="83" t="s">
        <v>148</v>
      </c>
      <c r="B10" s="83"/>
      <c r="C10" s="83"/>
      <c r="D10" s="83">
        <v>0.76</v>
      </c>
      <c r="E10" s="83"/>
      <c r="F10" s="83"/>
      <c r="G10" s="83"/>
      <c r="H10" s="83">
        <v>2.96</v>
      </c>
      <c r="I10" s="83"/>
      <c r="J10" s="83"/>
      <c r="K10" s="83"/>
      <c r="L10" s="84">
        <f t="shared" si="0"/>
        <v>0</v>
      </c>
    </row>
    <row r="11" spans="1:12" ht="15">
      <c r="A11" s="83" t="s">
        <v>31</v>
      </c>
      <c r="B11" s="83"/>
      <c r="C11" s="83"/>
      <c r="D11" s="83">
        <v>0.87</v>
      </c>
      <c r="E11" s="83"/>
      <c r="F11" s="83"/>
      <c r="G11" s="83"/>
      <c r="H11" s="83">
        <v>0.91</v>
      </c>
      <c r="I11" s="83"/>
      <c r="J11" s="83"/>
      <c r="K11" s="83"/>
      <c r="L11" s="84"/>
    </row>
    <row r="12" spans="1:12" ht="15">
      <c r="A12" s="83" t="s">
        <v>76</v>
      </c>
      <c r="B12" s="83"/>
      <c r="C12" s="83"/>
      <c r="D12" s="83"/>
      <c r="E12" s="83"/>
      <c r="F12" s="83"/>
      <c r="G12" s="83"/>
      <c r="H12" s="83">
        <v>24.37</v>
      </c>
      <c r="I12" s="83">
        <v>2</v>
      </c>
      <c r="J12" s="83">
        <v>43.32</v>
      </c>
      <c r="K12" s="83">
        <v>1</v>
      </c>
      <c r="L12" s="84">
        <v>3</v>
      </c>
    </row>
    <row r="13" spans="1:12" ht="15">
      <c r="A13" s="83" t="s">
        <v>143</v>
      </c>
      <c r="B13" s="83"/>
      <c r="C13" s="83"/>
      <c r="D13" s="83">
        <v>2.68</v>
      </c>
      <c r="E13" s="83"/>
      <c r="F13" s="83"/>
      <c r="G13" s="83"/>
      <c r="H13" s="83">
        <v>7.29</v>
      </c>
      <c r="I13" s="83"/>
      <c r="J13" s="83">
        <v>11.55</v>
      </c>
      <c r="K13" s="83"/>
      <c r="L13" s="84">
        <f t="shared" si="0"/>
        <v>0</v>
      </c>
    </row>
    <row r="14" spans="1:12" ht="15">
      <c r="A14" s="102" t="s">
        <v>36</v>
      </c>
      <c r="B14" s="86">
        <v>100</v>
      </c>
      <c r="C14" s="103">
        <v>5</v>
      </c>
      <c r="D14" s="86">
        <f>SUM(D6:D13)</f>
        <v>100.00000000000001</v>
      </c>
      <c r="E14" s="85">
        <v>9</v>
      </c>
      <c r="F14" s="104">
        <v>100</v>
      </c>
      <c r="G14" s="85">
        <v>2</v>
      </c>
      <c r="H14" s="86">
        <f>SUM(H6:H13)</f>
        <v>100</v>
      </c>
      <c r="I14" s="85">
        <v>6</v>
      </c>
      <c r="J14" s="86">
        <f>SUM(J8:J13)</f>
        <v>99.99</v>
      </c>
      <c r="K14" s="85">
        <v>2</v>
      </c>
      <c r="L14" s="85">
        <f>SUM(L4:L13)</f>
        <v>24</v>
      </c>
    </row>
    <row r="15" spans="1:12" ht="15">
      <c r="A15" s="7" t="s">
        <v>124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6">
    <mergeCell ref="J2:K2"/>
    <mergeCell ref="A1:F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="190" zoomScaleNormal="190" zoomScalePageLayoutView="0" workbookViewId="0" topLeftCell="A1">
      <selection activeCell="A1" sqref="A1:H1"/>
    </sheetView>
  </sheetViews>
  <sheetFormatPr defaultColWidth="11.421875" defaultRowHeight="15"/>
  <cols>
    <col min="1" max="1" width="22.421875" style="0" customWidth="1"/>
  </cols>
  <sheetData>
    <row r="1" spans="1:8" ht="1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5" s="1" customFormat="1" ht="15">
      <c r="A2" s="12"/>
      <c r="B2" s="10"/>
      <c r="C2" s="15"/>
      <c r="D2" s="10"/>
      <c r="E2" s="10"/>
    </row>
    <row r="3" spans="1:5" ht="33.75">
      <c r="A3" s="151" t="s">
        <v>26</v>
      </c>
      <c r="B3" s="149" t="s">
        <v>42</v>
      </c>
      <c r="C3" s="150" t="s">
        <v>133</v>
      </c>
      <c r="D3" s="149" t="s">
        <v>28</v>
      </c>
      <c r="E3" s="10"/>
    </row>
    <row r="4" spans="1:5" ht="15">
      <c r="A4" s="14" t="s">
        <v>79</v>
      </c>
      <c r="B4" s="106">
        <v>177</v>
      </c>
      <c r="C4" s="111">
        <v>36.95198329853862</v>
      </c>
      <c r="D4" s="107">
        <v>3</v>
      </c>
      <c r="E4" s="15"/>
    </row>
    <row r="5" spans="1:5" ht="15">
      <c r="A5" s="14" t="s">
        <v>149</v>
      </c>
      <c r="B5" s="106">
        <v>157</v>
      </c>
      <c r="C5" s="111">
        <v>32.77661795407098</v>
      </c>
      <c r="D5" s="107">
        <v>3</v>
      </c>
      <c r="E5" s="15"/>
    </row>
    <row r="6" spans="1:5" ht="15">
      <c r="A6" s="14" t="s">
        <v>6</v>
      </c>
      <c r="B6" s="106">
        <v>122</v>
      </c>
      <c r="C6" s="111">
        <v>25.469728601252612</v>
      </c>
      <c r="D6" s="107">
        <v>2</v>
      </c>
      <c r="E6" s="15"/>
    </row>
    <row r="7" spans="1:5" ht="15">
      <c r="A7" s="14" t="s">
        <v>10</v>
      </c>
      <c r="B7" s="106">
        <v>23</v>
      </c>
      <c r="C7" s="111">
        <v>4.801670146137787</v>
      </c>
      <c r="D7" s="107"/>
      <c r="E7" s="15"/>
    </row>
    <row r="8" spans="1:5" ht="15">
      <c r="A8" s="108" t="s">
        <v>36</v>
      </c>
      <c r="B8" s="109">
        <f>SUM(B4:B7)</f>
        <v>479</v>
      </c>
      <c r="C8" s="112">
        <v>100</v>
      </c>
      <c r="D8" s="110">
        <v>8</v>
      </c>
      <c r="E8" s="10"/>
    </row>
    <row r="9" spans="1:5" ht="15">
      <c r="A9" s="156" t="s">
        <v>124</v>
      </c>
      <c r="B9" s="156"/>
      <c r="C9" s="10"/>
      <c r="D9" s="10"/>
      <c r="E9" s="10"/>
    </row>
  </sheetData>
  <sheetProtection/>
  <mergeCells count="2">
    <mergeCell ref="A1:H1"/>
    <mergeCell ref="A9:B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="175" zoomScaleNormal="175" zoomScalePageLayoutView="0" workbookViewId="0" topLeftCell="A1">
      <selection activeCell="A1" sqref="A1:F1"/>
    </sheetView>
  </sheetViews>
  <sheetFormatPr defaultColWidth="11.421875" defaultRowHeight="15"/>
  <cols>
    <col min="1" max="1" width="34.140625" style="0" customWidth="1"/>
  </cols>
  <sheetData>
    <row r="1" spans="1:6" ht="15">
      <c r="A1" s="189" t="s">
        <v>151</v>
      </c>
      <c r="B1" s="189"/>
      <c r="C1" s="189"/>
      <c r="D1" s="189"/>
      <c r="E1" s="189"/>
      <c r="F1" s="189"/>
    </row>
    <row r="2" s="1" customFormat="1" ht="15">
      <c r="A2" s="113"/>
    </row>
    <row r="3" spans="1:3" ht="15">
      <c r="A3" s="20"/>
      <c r="B3" s="2" t="s">
        <v>0</v>
      </c>
      <c r="C3" s="1"/>
    </row>
    <row r="4" spans="1:3" ht="15">
      <c r="A4" s="3" t="s">
        <v>1</v>
      </c>
      <c r="B4" s="4">
        <v>142262</v>
      </c>
      <c r="C4" s="1"/>
    </row>
    <row r="5" spans="1:3" ht="15">
      <c r="A5" s="3" t="s">
        <v>2</v>
      </c>
      <c r="B5" s="4">
        <v>47055</v>
      </c>
      <c r="C5" s="1"/>
    </row>
    <row r="6" spans="1:3" ht="15">
      <c r="A6" s="3" t="s">
        <v>3</v>
      </c>
      <c r="B6" s="4">
        <v>1614</v>
      </c>
      <c r="C6" s="1"/>
    </row>
    <row r="7" spans="1:3" ht="15">
      <c r="A7" s="5" t="s">
        <v>41</v>
      </c>
      <c r="B7" s="6">
        <f>100*B5/B4</f>
        <v>33.07629584850487</v>
      </c>
      <c r="C7" s="1"/>
    </row>
    <row r="8" spans="1:3" ht="15">
      <c r="A8" s="7" t="s">
        <v>124</v>
      </c>
      <c r="B8" s="10"/>
      <c r="C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3.140625" style="0" customWidth="1"/>
    <col min="2" max="2" width="13.7109375" style="0" customWidth="1"/>
  </cols>
  <sheetData>
    <row r="1" spans="1:8" ht="15">
      <c r="A1" s="157" t="s">
        <v>152</v>
      </c>
      <c r="B1" s="157"/>
      <c r="C1" s="157"/>
      <c r="D1" s="157"/>
      <c r="E1" s="157"/>
      <c r="F1" s="157"/>
      <c r="G1" s="157"/>
      <c r="H1" s="157"/>
    </row>
    <row r="2" s="1" customFormat="1" ht="15">
      <c r="A2" s="12"/>
    </row>
    <row r="3" spans="1:4" ht="45.75">
      <c r="A3" s="20" t="s">
        <v>26</v>
      </c>
      <c r="B3" s="114" t="s">
        <v>80</v>
      </c>
      <c r="C3" s="115" t="s">
        <v>133</v>
      </c>
      <c r="D3" s="116" t="s">
        <v>28</v>
      </c>
    </row>
    <row r="4" spans="1:4" ht="15">
      <c r="A4" s="1" t="s">
        <v>81</v>
      </c>
      <c r="B4" s="152">
        <v>15246</v>
      </c>
      <c r="C4" s="66">
        <v>32.40038253108065</v>
      </c>
      <c r="D4" s="1">
        <v>4</v>
      </c>
    </row>
    <row r="5" spans="1:4" ht="15">
      <c r="A5" s="1" t="s">
        <v>82</v>
      </c>
      <c r="B5" s="152">
        <v>871</v>
      </c>
      <c r="C5" s="66">
        <v>1.8510253958134097</v>
      </c>
      <c r="D5" s="1">
        <v>0</v>
      </c>
    </row>
    <row r="6" spans="1:4" ht="15">
      <c r="A6" s="1" t="s">
        <v>83</v>
      </c>
      <c r="B6" s="152">
        <v>13196</v>
      </c>
      <c r="C6" s="66">
        <v>28.04377855700776</v>
      </c>
      <c r="D6" s="1">
        <v>3</v>
      </c>
    </row>
    <row r="7" spans="1:4" ht="15">
      <c r="A7" s="1" t="s">
        <v>84</v>
      </c>
      <c r="B7" s="152">
        <v>11010</v>
      </c>
      <c r="C7" s="66">
        <v>23.398151099776857</v>
      </c>
      <c r="D7" s="1">
        <v>2</v>
      </c>
    </row>
    <row r="8" spans="1:4" ht="15">
      <c r="A8" s="1" t="s">
        <v>85</v>
      </c>
      <c r="B8" s="152">
        <v>3906</v>
      </c>
      <c r="C8" s="66">
        <v>8.300924450111571</v>
      </c>
      <c r="D8" s="1">
        <v>1</v>
      </c>
    </row>
    <row r="9" spans="1:4" ht="15">
      <c r="A9" s="1" t="s">
        <v>86</v>
      </c>
      <c r="B9" s="152">
        <v>757</v>
      </c>
      <c r="C9" s="66">
        <v>1.6087557114015514</v>
      </c>
      <c r="D9" s="1">
        <v>0</v>
      </c>
    </row>
    <row r="10" spans="1:4" ht="15">
      <c r="A10" s="1" t="s">
        <v>87</v>
      </c>
      <c r="B10" s="152">
        <v>565</v>
      </c>
      <c r="C10" s="66">
        <v>1.200722558707895</v>
      </c>
      <c r="D10" s="1">
        <v>0</v>
      </c>
    </row>
    <row r="11" spans="1:4" ht="15">
      <c r="A11" s="1" t="s">
        <v>88</v>
      </c>
      <c r="B11" s="152">
        <v>1266</v>
      </c>
      <c r="C11" s="66">
        <v>2.6904686005737966</v>
      </c>
      <c r="D11" s="1">
        <v>0</v>
      </c>
    </row>
    <row r="12" spans="1:4" ht="15">
      <c r="A12" s="1" t="s">
        <v>89</v>
      </c>
      <c r="B12" s="152">
        <v>238</v>
      </c>
      <c r="C12" s="66">
        <v>0.5057910955265115</v>
      </c>
      <c r="D12" s="1">
        <v>0</v>
      </c>
    </row>
    <row r="13" spans="1:4" ht="15">
      <c r="A13" s="113" t="s">
        <v>90</v>
      </c>
      <c r="B13" s="153">
        <v>47055</v>
      </c>
      <c r="C13" s="117">
        <v>100</v>
      </c>
      <c r="D13" s="113">
        <v>10</v>
      </c>
    </row>
    <row r="14" spans="1:4" ht="15">
      <c r="A14" s="7" t="s">
        <v>124</v>
      </c>
      <c r="B14" s="1"/>
      <c r="C14" s="1"/>
      <c r="D14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"/>
  <sheetViews>
    <sheetView zoomScale="145" zoomScaleNormal="145" zoomScalePageLayoutView="0" workbookViewId="0" topLeftCell="A10">
      <selection activeCell="D35" sqref="D35:H35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8"/>
      <c r="B3" s="119"/>
      <c r="C3" s="190" t="s">
        <v>91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">
      <c r="A4" s="118" t="s">
        <v>92</v>
      </c>
      <c r="B4" s="118" t="s">
        <v>93</v>
      </c>
      <c r="C4" s="71" t="s">
        <v>94</v>
      </c>
      <c r="D4" s="71" t="s">
        <v>95</v>
      </c>
      <c r="E4" s="71" t="s">
        <v>96</v>
      </c>
      <c r="F4" s="71" t="s">
        <v>97</v>
      </c>
      <c r="G4" s="71" t="s">
        <v>98</v>
      </c>
      <c r="H4" s="71" t="s">
        <v>99</v>
      </c>
      <c r="I4" s="71" t="s">
        <v>31</v>
      </c>
      <c r="J4" s="71" t="s">
        <v>100</v>
      </c>
      <c r="K4" s="71" t="s">
        <v>101</v>
      </c>
      <c r="L4" s="71" t="s">
        <v>102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1:17" ht="15">
      <c r="A5" s="120" t="s">
        <v>107</v>
      </c>
      <c r="B5" s="120">
        <v>2018</v>
      </c>
      <c r="C5" s="121">
        <v>0.3472</v>
      </c>
      <c r="D5" s="121">
        <v>0.2422</v>
      </c>
      <c r="E5" s="121">
        <v>0.2222</v>
      </c>
      <c r="F5" s="121">
        <v>0.0942</v>
      </c>
      <c r="G5" s="121">
        <v>0.025</v>
      </c>
      <c r="H5" s="121">
        <v>0.0141</v>
      </c>
      <c r="I5" s="121">
        <v>0.0158</v>
      </c>
      <c r="J5" s="121">
        <v>0.0107</v>
      </c>
      <c r="K5" s="121">
        <v>0.001</v>
      </c>
      <c r="L5" s="121">
        <v>0.0133</v>
      </c>
      <c r="M5" s="121">
        <v>0.0054</v>
      </c>
      <c r="N5" s="121">
        <v>0.0004</v>
      </c>
      <c r="O5" s="121">
        <v>0.0086</v>
      </c>
      <c r="P5" s="121"/>
      <c r="Q5" s="121"/>
    </row>
    <row r="6" spans="1:17" ht="15">
      <c r="A6" s="118" t="s">
        <v>108</v>
      </c>
      <c r="B6" s="118">
        <v>2018</v>
      </c>
      <c r="C6" s="121">
        <v>0.2888</v>
      </c>
      <c r="D6" s="121">
        <v>0.3826</v>
      </c>
      <c r="E6" s="121">
        <v>0.2862</v>
      </c>
      <c r="F6" s="121">
        <v>0.0298</v>
      </c>
      <c r="G6" s="121">
        <v>0.007</v>
      </c>
      <c r="H6" s="121">
        <v>0</v>
      </c>
      <c r="I6" s="121">
        <v>0</v>
      </c>
      <c r="J6" s="121">
        <v>0</v>
      </c>
      <c r="K6" s="121">
        <v>0.0007</v>
      </c>
      <c r="L6" s="121">
        <v>0.0005</v>
      </c>
      <c r="M6" s="121">
        <v>0.0004</v>
      </c>
      <c r="N6" s="121">
        <v>0</v>
      </c>
      <c r="O6" s="121">
        <v>0.0018</v>
      </c>
      <c r="P6" s="121">
        <v>0.0013</v>
      </c>
      <c r="Q6" s="121">
        <v>0.0008</v>
      </c>
    </row>
    <row r="7" spans="1:17" ht="15">
      <c r="A7" s="118" t="s">
        <v>109</v>
      </c>
      <c r="B7" s="118">
        <v>2018</v>
      </c>
      <c r="C7" s="121">
        <v>0.2442</v>
      </c>
      <c r="D7" s="121">
        <v>0.4579</v>
      </c>
      <c r="E7" s="121">
        <v>0.2461</v>
      </c>
      <c r="F7" s="121">
        <v>0.0238</v>
      </c>
      <c r="G7" s="121">
        <v>0.0115</v>
      </c>
      <c r="H7" s="121">
        <v>0</v>
      </c>
      <c r="I7" s="121">
        <v>0</v>
      </c>
      <c r="J7" s="121">
        <v>0</v>
      </c>
      <c r="K7" s="121">
        <v>0.0021</v>
      </c>
      <c r="L7" s="121">
        <v>0.0015</v>
      </c>
      <c r="M7" s="121">
        <v>0.0013</v>
      </c>
      <c r="N7" s="121">
        <v>0</v>
      </c>
      <c r="O7" s="121">
        <v>0.0053</v>
      </c>
      <c r="P7" s="121">
        <v>0.004</v>
      </c>
      <c r="Q7" s="121">
        <v>0.0023</v>
      </c>
    </row>
    <row r="8" spans="1:17" ht="15">
      <c r="A8" s="122" t="s">
        <v>110</v>
      </c>
      <c r="B8" s="122">
        <v>2018</v>
      </c>
      <c r="C8" s="121">
        <v>0.3111</v>
      </c>
      <c r="D8" s="121">
        <v>0.345</v>
      </c>
      <c r="E8" s="121">
        <v>0.3064</v>
      </c>
      <c r="F8" s="121">
        <v>0.0328</v>
      </c>
      <c r="G8" s="121">
        <v>0.0048</v>
      </c>
      <c r="H8" s="121">
        <v>0</v>
      </c>
      <c r="I8" s="121">
        <v>0</v>
      </c>
      <c r="J8" s="121"/>
      <c r="K8" s="121"/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</row>
    <row r="11" spans="2:15" ht="15">
      <c r="B11" s="123">
        <v>2018</v>
      </c>
      <c r="C11" s="118" t="s">
        <v>94</v>
      </c>
      <c r="D11" s="124" t="s">
        <v>95</v>
      </c>
      <c r="E11" s="124" t="s">
        <v>96</v>
      </c>
      <c r="F11" s="124" t="s">
        <v>120</v>
      </c>
      <c r="G11" s="124" t="s">
        <v>119</v>
      </c>
      <c r="H11" s="124" t="s">
        <v>99</v>
      </c>
      <c r="I11" s="124" t="s">
        <v>31</v>
      </c>
      <c r="J11" s="71" t="s">
        <v>117</v>
      </c>
      <c r="K11" s="71" t="s">
        <v>118</v>
      </c>
      <c r="L11" s="124" t="s">
        <v>111</v>
      </c>
      <c r="M11" s="71" t="s">
        <v>103</v>
      </c>
      <c r="N11" s="71" t="s">
        <v>104</v>
      </c>
      <c r="O11" s="71" t="s">
        <v>105</v>
      </c>
    </row>
    <row r="12" spans="2:15" ht="15">
      <c r="B12" s="123" t="s">
        <v>107</v>
      </c>
      <c r="C12" s="125">
        <v>0.3472</v>
      </c>
      <c r="D12" s="126">
        <v>0.2422</v>
      </c>
      <c r="E12" s="127">
        <v>0.2222</v>
      </c>
      <c r="F12" s="127">
        <v>0.0942</v>
      </c>
      <c r="G12" s="127">
        <v>0.025</v>
      </c>
      <c r="H12" s="127">
        <v>0.0141</v>
      </c>
      <c r="I12" s="127">
        <v>0.0158</v>
      </c>
      <c r="J12" s="121">
        <v>0.0107</v>
      </c>
      <c r="K12" s="121">
        <v>0.001</v>
      </c>
      <c r="L12" s="127">
        <v>0.0133</v>
      </c>
      <c r="M12" s="121">
        <v>0.0054</v>
      </c>
      <c r="N12" s="121">
        <v>0.0004</v>
      </c>
      <c r="O12" s="121">
        <v>0.0086</v>
      </c>
    </row>
    <row r="14" spans="1:13" ht="15">
      <c r="A14" s="113"/>
      <c r="C14" s="130"/>
      <c r="D14" s="193" t="s">
        <v>154</v>
      </c>
      <c r="E14" s="193"/>
      <c r="F14" s="193"/>
      <c r="G14" s="193"/>
      <c r="H14" s="193"/>
      <c r="I14" s="193"/>
      <c r="J14" s="193"/>
      <c r="K14" s="193"/>
      <c r="L14" s="130"/>
      <c r="M14" s="130"/>
    </row>
    <row r="35" spans="4:8" ht="15">
      <c r="D35" s="194" t="s">
        <v>121</v>
      </c>
      <c r="E35" s="194"/>
      <c r="F35" s="194"/>
      <c r="G35" s="194"/>
      <c r="H35" s="194"/>
    </row>
    <row r="38" spans="2:15" ht="1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</sheetData>
  <sheetProtection/>
  <mergeCells count="3">
    <mergeCell ref="C3:Q3"/>
    <mergeCell ref="D14:K14"/>
    <mergeCell ref="D35:H35"/>
  </mergeCells>
  <conditionalFormatting sqref="C5:O8 C12:I12 L12 B38:N38">
    <cfRule type="cellIs" priority="15" dxfId="17" operator="equal" stopIfTrue="1">
      <formula>0%</formula>
    </cfRule>
  </conditionalFormatting>
  <conditionalFormatting sqref="O38">
    <cfRule type="cellIs" priority="14" dxfId="17" operator="equal" stopIfTrue="1">
      <formula>0%</formula>
    </cfRule>
  </conditionalFormatting>
  <conditionalFormatting sqref="J12">
    <cfRule type="cellIs" priority="12" dxfId="17" operator="equal" stopIfTrue="1">
      <formula>0%</formula>
    </cfRule>
  </conditionalFormatting>
  <conditionalFormatting sqref="O12">
    <cfRule type="cellIs" priority="8" dxfId="17" operator="equal" stopIfTrue="1">
      <formula>0%</formula>
    </cfRule>
  </conditionalFormatting>
  <conditionalFormatting sqref="P5:Q8">
    <cfRule type="cellIs" priority="7" dxfId="17" operator="equal" stopIfTrue="1">
      <formula>0%</formula>
    </cfRule>
  </conditionalFormatting>
  <conditionalFormatting sqref="K12">
    <cfRule type="cellIs" priority="11" dxfId="17" operator="equal" stopIfTrue="1">
      <formula>0%</formula>
    </cfRule>
  </conditionalFormatting>
  <conditionalFormatting sqref="M12">
    <cfRule type="cellIs" priority="10" dxfId="17" operator="equal" stopIfTrue="1">
      <formula>0%</formula>
    </cfRule>
  </conditionalFormatting>
  <conditionalFormatting sqref="N12">
    <cfRule type="cellIs" priority="9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6"/>
  <sheetViews>
    <sheetView zoomScale="175" zoomScaleNormal="175" zoomScalePageLayoutView="0" workbookViewId="0" topLeftCell="B1">
      <selection activeCell="D7" sqref="D7:K7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4" spans="2:17" ht="15">
      <c r="B4" s="123">
        <v>2018</v>
      </c>
      <c r="C4" s="71" t="s">
        <v>94</v>
      </c>
      <c r="D4" s="71" t="s">
        <v>95</v>
      </c>
      <c r="E4" s="71" t="s">
        <v>96</v>
      </c>
      <c r="F4" s="71" t="s">
        <v>120</v>
      </c>
      <c r="G4" s="71" t="s">
        <v>119</v>
      </c>
      <c r="H4" s="71" t="s">
        <v>99</v>
      </c>
      <c r="I4" s="71" t="s">
        <v>31</v>
      </c>
      <c r="J4" s="71" t="s">
        <v>117</v>
      </c>
      <c r="K4" s="71" t="s">
        <v>118</v>
      </c>
      <c r="L4" s="71" t="s">
        <v>111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2:17" ht="15">
      <c r="B5" s="123" t="s">
        <v>109</v>
      </c>
      <c r="C5" s="121">
        <v>0.2442</v>
      </c>
      <c r="D5" s="121">
        <v>0.4579</v>
      </c>
      <c r="E5" s="121">
        <v>0.2461</v>
      </c>
      <c r="F5" s="121">
        <v>0.0238</v>
      </c>
      <c r="G5" s="121">
        <v>0.0115</v>
      </c>
      <c r="H5" s="121">
        <v>0</v>
      </c>
      <c r="I5" s="121">
        <v>0</v>
      </c>
      <c r="J5" s="121">
        <v>0</v>
      </c>
      <c r="K5" s="121">
        <v>0.0021</v>
      </c>
      <c r="L5" s="121">
        <v>0.0015</v>
      </c>
      <c r="M5" s="121">
        <v>0.0013</v>
      </c>
      <c r="N5" s="121">
        <v>0</v>
      </c>
      <c r="O5" s="121">
        <v>0.0053</v>
      </c>
      <c r="P5" s="121">
        <v>0.004</v>
      </c>
      <c r="Q5" s="121">
        <v>0.0023</v>
      </c>
    </row>
    <row r="6" spans="2:15" ht="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5">
      <c r="A7" s="113"/>
      <c r="C7" s="130"/>
      <c r="D7" s="193" t="s">
        <v>153</v>
      </c>
      <c r="E7" s="193"/>
      <c r="F7" s="193"/>
      <c r="G7" s="193"/>
      <c r="H7" s="193"/>
      <c r="I7" s="193"/>
      <c r="J7" s="193"/>
      <c r="K7" s="193"/>
      <c r="L7" s="130"/>
      <c r="M7" s="130"/>
      <c r="N7" s="128"/>
      <c r="O7" s="128"/>
    </row>
    <row r="26" spans="4:8" ht="15">
      <c r="D26" s="194" t="s">
        <v>121</v>
      </c>
      <c r="E26" s="194"/>
      <c r="F26" s="194"/>
      <c r="G26" s="194"/>
      <c r="H26" s="194"/>
    </row>
  </sheetData>
  <sheetProtection/>
  <mergeCells count="2">
    <mergeCell ref="D7:K7"/>
    <mergeCell ref="D26:H26"/>
  </mergeCells>
  <conditionalFormatting sqref="B6:N6">
    <cfRule type="cellIs" priority="15" dxfId="17" operator="equal" stopIfTrue="1">
      <formula>0%</formula>
    </cfRule>
  </conditionalFormatting>
  <conditionalFormatting sqref="O6:O7">
    <cfRule type="cellIs" priority="14" dxfId="17" operator="equal" stopIfTrue="1">
      <formula>0%</formula>
    </cfRule>
  </conditionalFormatting>
  <conditionalFormatting sqref="N7">
    <cfRule type="cellIs" priority="13" dxfId="17" operator="equal" stopIfTrue="1">
      <formula>0%</formula>
    </cfRule>
  </conditionalFormatting>
  <conditionalFormatting sqref="C5:O5">
    <cfRule type="cellIs" priority="4" dxfId="17" operator="equal" stopIfTrue="1">
      <formula>0%</formula>
    </cfRule>
  </conditionalFormatting>
  <conditionalFormatting sqref="P5:Q5">
    <cfRule type="cellIs" priority="3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zoomScalePageLayoutView="0" workbookViewId="0" topLeftCell="A1">
      <selection activeCell="D28" sqref="D28:H28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2:17" ht="15"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9" t="s">
        <v>110</v>
      </c>
      <c r="C4" s="121">
        <v>0.3111</v>
      </c>
      <c r="D4" s="121">
        <v>0.345</v>
      </c>
      <c r="E4" s="121">
        <v>0.3064</v>
      </c>
      <c r="F4" s="121">
        <v>0.0328</v>
      </c>
      <c r="G4" s="121">
        <v>0.0048</v>
      </c>
      <c r="H4" s="121">
        <v>0</v>
      </c>
      <c r="I4" s="121">
        <v>0</v>
      </c>
      <c r="J4" s="121"/>
      <c r="K4" s="121"/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</row>
    <row r="6" spans="1:13" ht="15">
      <c r="A6" s="113"/>
      <c r="C6" s="130"/>
      <c r="D6" s="193" t="s">
        <v>123</v>
      </c>
      <c r="E6" s="193"/>
      <c r="F6" s="193"/>
      <c r="G6" s="193"/>
      <c r="H6" s="193"/>
      <c r="I6" s="193"/>
      <c r="J6" s="193"/>
      <c r="K6" s="193"/>
      <c r="L6" s="130"/>
      <c r="M6" s="130"/>
    </row>
    <row r="28" spans="4:8" ht="15">
      <c r="D28" s="194" t="s">
        <v>121</v>
      </c>
      <c r="E28" s="194"/>
      <c r="F28" s="194"/>
      <c r="G28" s="194"/>
      <c r="H28" s="194"/>
    </row>
  </sheetData>
  <sheetProtection/>
  <mergeCells count="2">
    <mergeCell ref="D6:K6"/>
    <mergeCell ref="D28:H28"/>
  </mergeCells>
  <conditionalFormatting sqref="C4:O4">
    <cfRule type="cellIs" priority="2" dxfId="17" operator="equal" stopIfTrue="1">
      <formula>0%</formula>
    </cfRule>
  </conditionalFormatting>
  <conditionalFormatting sqref="P4:Q4">
    <cfRule type="cellIs" priority="1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zoomScale="160" zoomScaleNormal="160" zoomScalePageLayoutView="0" workbookViewId="0" topLeftCell="C7">
      <selection activeCell="C29" sqref="C29:G29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3"/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3" t="s">
        <v>112</v>
      </c>
      <c r="C4" s="121">
        <v>0.2888</v>
      </c>
      <c r="D4" s="121">
        <v>0.3826</v>
      </c>
      <c r="E4" s="121">
        <v>0.2862</v>
      </c>
      <c r="F4" s="121">
        <v>0.0298</v>
      </c>
      <c r="G4" s="121">
        <v>0.007</v>
      </c>
      <c r="H4" s="121">
        <v>0</v>
      </c>
      <c r="I4" s="121">
        <v>0</v>
      </c>
      <c r="J4" s="121">
        <v>0</v>
      </c>
      <c r="K4" s="121">
        <v>0.0007</v>
      </c>
      <c r="L4" s="121">
        <v>0.0005</v>
      </c>
      <c r="M4" s="121">
        <v>0.0004</v>
      </c>
      <c r="N4" s="121">
        <v>0</v>
      </c>
      <c r="O4" s="121">
        <v>0.0018</v>
      </c>
      <c r="P4" s="121">
        <v>0.0013</v>
      </c>
      <c r="Q4" s="121">
        <v>0.0008</v>
      </c>
    </row>
    <row r="6" spans="3:13" ht="15">
      <c r="C6" s="193" t="s">
        <v>122</v>
      </c>
      <c r="D6" s="193"/>
      <c r="E6" s="193"/>
      <c r="F6" s="193"/>
      <c r="G6" s="193"/>
      <c r="H6" s="193"/>
      <c r="I6" s="193"/>
      <c r="J6" s="193"/>
      <c r="K6" s="193"/>
      <c r="L6" s="193"/>
      <c r="M6" s="130"/>
    </row>
    <row r="29" spans="3:7" ht="15">
      <c r="C29" s="194" t="s">
        <v>121</v>
      </c>
      <c r="D29" s="194"/>
      <c r="E29" s="194"/>
      <c r="F29" s="194"/>
      <c r="G29" s="194"/>
    </row>
  </sheetData>
  <sheetProtection/>
  <mergeCells count="2">
    <mergeCell ref="C6:L6"/>
    <mergeCell ref="C29:G29"/>
  </mergeCells>
  <conditionalFormatting sqref="P4:Q4">
    <cfRule type="cellIs" priority="5" dxfId="17" operator="equal" stopIfTrue="1">
      <formula>0%</formula>
    </cfRule>
  </conditionalFormatting>
  <conditionalFormatting sqref="C4:O4">
    <cfRule type="cellIs" priority="6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45" zoomScaleNormal="145" zoomScalePageLayoutView="0" workbookViewId="0" topLeftCell="A1">
      <selection activeCell="A22" sqref="A22:B22"/>
    </sheetView>
  </sheetViews>
  <sheetFormatPr defaultColWidth="11.421875" defaultRowHeight="15"/>
  <cols>
    <col min="1" max="1" width="11.421875" style="10" customWidth="1"/>
    <col min="2" max="2" width="32.28125" style="10" customWidth="1"/>
    <col min="3" max="3" width="11.421875" style="10" customWidth="1"/>
    <col min="4" max="4" width="19.57421875" style="15" customWidth="1"/>
    <col min="5" max="16384" width="11.421875" style="10" customWidth="1"/>
  </cols>
  <sheetData>
    <row r="1" spans="1:7" ht="12.75">
      <c r="A1" s="157" t="s">
        <v>127</v>
      </c>
      <c r="B1" s="157"/>
      <c r="C1" s="157"/>
      <c r="D1" s="157"/>
      <c r="E1" s="157"/>
      <c r="F1" s="157"/>
      <c r="G1" s="157"/>
    </row>
    <row r="2" ht="12.75">
      <c r="D2" s="10"/>
    </row>
    <row r="3" ht="12.75">
      <c r="D3" s="10"/>
    </row>
    <row r="4" spans="4:11" ht="12.75">
      <c r="D4" s="10"/>
      <c r="J4" s="14" t="s">
        <v>4</v>
      </c>
      <c r="K4" s="15">
        <v>34.91</v>
      </c>
    </row>
    <row r="5" spans="4:11" ht="12.75">
      <c r="D5" s="10"/>
      <c r="J5" s="14" t="s">
        <v>5</v>
      </c>
      <c r="K5" s="15">
        <v>21.6</v>
      </c>
    </row>
    <row r="6" spans="4:11" ht="12.75">
      <c r="D6" s="10"/>
      <c r="J6" s="14" t="s">
        <v>6</v>
      </c>
      <c r="K6" s="15">
        <v>13.66</v>
      </c>
    </row>
    <row r="7" spans="4:11" ht="12.75">
      <c r="D7" s="10"/>
      <c r="J7" s="14" t="s">
        <v>7</v>
      </c>
      <c r="K7" s="15">
        <v>8.4</v>
      </c>
    </row>
    <row r="8" spans="4:11" ht="12.75">
      <c r="D8" s="10"/>
      <c r="J8" s="14" t="s">
        <v>8</v>
      </c>
      <c r="K8" s="15">
        <v>6.14</v>
      </c>
    </row>
    <row r="9" spans="4:11" ht="12.75">
      <c r="D9" s="10"/>
      <c r="J9" s="7" t="s">
        <v>9</v>
      </c>
      <c r="K9" s="15">
        <v>6.03</v>
      </c>
    </row>
    <row r="10" spans="4:11" ht="12.75">
      <c r="D10" s="10"/>
      <c r="J10" s="14" t="s">
        <v>10</v>
      </c>
      <c r="K10" s="15">
        <v>4.76</v>
      </c>
    </row>
    <row r="11" spans="4:11" ht="12.75">
      <c r="D11" s="10"/>
      <c r="J11" s="7" t="s">
        <v>11</v>
      </c>
      <c r="K11" s="15">
        <v>1.18</v>
      </c>
    </row>
    <row r="12" spans="4:11" ht="12.75">
      <c r="D12" s="10"/>
      <c r="J12" s="7" t="s">
        <v>12</v>
      </c>
      <c r="K12" s="15">
        <v>1.08</v>
      </c>
    </row>
    <row r="13" spans="4:11" ht="12.75">
      <c r="D13" s="10"/>
      <c r="J13" s="7" t="s">
        <v>13</v>
      </c>
      <c r="K13" s="15">
        <v>0.51</v>
      </c>
    </row>
    <row r="14" spans="4:11" ht="12.75">
      <c r="D14" s="10"/>
      <c r="J14" s="7" t="s">
        <v>14</v>
      </c>
      <c r="K14" s="15">
        <v>0.25</v>
      </c>
    </row>
    <row r="15" spans="4:11" ht="12.75">
      <c r="D15" s="10"/>
      <c r="J15" s="7" t="s">
        <v>15</v>
      </c>
      <c r="K15" s="15">
        <v>0.33</v>
      </c>
    </row>
    <row r="16" spans="4:11" ht="12.75">
      <c r="D16" s="10"/>
      <c r="J16" s="7" t="s">
        <v>16</v>
      </c>
      <c r="K16" s="15">
        <v>0.33</v>
      </c>
    </row>
    <row r="17" spans="10:11" ht="12.75">
      <c r="J17" s="7" t="s">
        <v>17</v>
      </c>
      <c r="K17" s="15">
        <v>0.58</v>
      </c>
    </row>
    <row r="18" spans="1:11" ht="12.75">
      <c r="A18" s="13"/>
      <c r="B18" s="16"/>
      <c r="C18" s="17"/>
      <c r="D18" s="18"/>
      <c r="E18" s="17"/>
      <c r="F18" s="19"/>
      <c r="G18" s="19"/>
      <c r="J18" s="7" t="s">
        <v>18</v>
      </c>
      <c r="K18" s="15">
        <v>0.11</v>
      </c>
    </row>
    <row r="19" spans="2:11" ht="12.75">
      <c r="B19" s="14"/>
      <c r="J19" s="7" t="s">
        <v>19</v>
      </c>
      <c r="K19" s="15">
        <v>0.05</v>
      </c>
    </row>
    <row r="20" spans="2:11" ht="12.75">
      <c r="B20" s="14"/>
      <c r="J20" s="7" t="s">
        <v>20</v>
      </c>
      <c r="K20" s="15">
        <v>0.08</v>
      </c>
    </row>
    <row r="21" ht="12.75">
      <c r="B21" s="14"/>
    </row>
    <row r="22" spans="1:2" ht="12.75">
      <c r="A22" s="156" t="s">
        <v>125</v>
      </c>
      <c r="B22" s="156"/>
    </row>
    <row r="23" ht="12.75">
      <c r="B23" s="14"/>
    </row>
    <row r="24" ht="12.75">
      <c r="B24" s="7"/>
    </row>
    <row r="25" ht="12.75">
      <c r="B25" s="14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sheetProtection/>
  <mergeCells count="2">
    <mergeCell ref="A22:B22"/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45" zoomScaleNormal="145" zoomScalePageLayoutView="0" workbookViewId="0" topLeftCell="A1">
      <selection activeCell="D14" sqref="D14"/>
    </sheetView>
  </sheetViews>
  <sheetFormatPr defaultColWidth="11.421875" defaultRowHeight="15"/>
  <cols>
    <col min="1" max="1" width="22.140625" style="0" customWidth="1"/>
  </cols>
  <sheetData>
    <row r="1" spans="1:6" ht="15">
      <c r="A1" s="11"/>
      <c r="B1" s="12"/>
      <c r="C1" s="11"/>
      <c r="D1" s="11"/>
      <c r="E1" s="11"/>
      <c r="F1" s="11"/>
    </row>
    <row r="2" spans="1:7" ht="15">
      <c r="A2" s="158" t="s">
        <v>128</v>
      </c>
      <c r="B2" s="158"/>
      <c r="C2" s="158"/>
      <c r="D2" s="158"/>
      <c r="E2" s="158"/>
      <c r="F2" s="158"/>
      <c r="G2" s="158"/>
    </row>
    <row r="3" spans="1:6" ht="24">
      <c r="A3" s="21"/>
      <c r="B3" s="131" t="s">
        <v>21</v>
      </c>
      <c r="C3" s="132" t="s">
        <v>22</v>
      </c>
      <c r="D3" s="132" t="s">
        <v>23</v>
      </c>
      <c r="E3" s="132" t="s">
        <v>24</v>
      </c>
      <c r="F3" s="133" t="s">
        <v>25</v>
      </c>
    </row>
    <row r="4" spans="1:6" ht="15">
      <c r="A4" s="22" t="s">
        <v>1</v>
      </c>
      <c r="B4" s="22">
        <v>150</v>
      </c>
      <c r="C4" s="23">
        <v>1292</v>
      </c>
      <c r="D4" s="23">
        <v>2154</v>
      </c>
      <c r="E4" s="23">
        <v>103</v>
      </c>
      <c r="F4" s="23">
        <v>13560</v>
      </c>
    </row>
    <row r="5" spans="1:6" ht="15">
      <c r="A5" s="22" t="s">
        <v>2</v>
      </c>
      <c r="B5" s="22">
        <v>90</v>
      </c>
      <c r="C5" s="23">
        <v>841</v>
      </c>
      <c r="D5" s="23">
        <v>1521</v>
      </c>
      <c r="E5" s="23">
        <v>84</v>
      </c>
      <c r="F5" s="23">
        <v>11112</v>
      </c>
    </row>
    <row r="6" spans="1:6" ht="15">
      <c r="A6" s="22" t="s">
        <v>3</v>
      </c>
      <c r="B6" s="22">
        <v>1</v>
      </c>
      <c r="C6" s="23">
        <v>31</v>
      </c>
      <c r="D6" s="23">
        <v>58</v>
      </c>
      <c r="E6" s="23">
        <v>1</v>
      </c>
      <c r="F6" s="23">
        <v>402</v>
      </c>
    </row>
    <row r="7" spans="1:6" ht="15">
      <c r="A7" s="24" t="s">
        <v>126</v>
      </c>
      <c r="B7" s="25">
        <v>60</v>
      </c>
      <c r="C7" s="27">
        <v>65.09287925696594</v>
      </c>
      <c r="D7" s="27">
        <v>70.61281337047353</v>
      </c>
      <c r="E7" s="27">
        <v>81.55339805825243</v>
      </c>
      <c r="F7" s="27">
        <v>81.94690265486726</v>
      </c>
    </row>
    <row r="8" spans="1:6" ht="15">
      <c r="A8" s="159" t="s">
        <v>124</v>
      </c>
      <c r="B8" s="159"/>
      <c r="C8" s="11"/>
      <c r="D8" s="11"/>
      <c r="E8" s="11"/>
      <c r="F8" s="26"/>
    </row>
  </sheetData>
  <sheetProtection/>
  <mergeCells count="2">
    <mergeCell ref="A2:G2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60" zoomScaleNormal="160" zoomScalePageLayoutView="0" workbookViewId="0" topLeftCell="A1">
      <selection activeCell="A19" sqref="A19:B19"/>
    </sheetView>
  </sheetViews>
  <sheetFormatPr defaultColWidth="11.421875" defaultRowHeight="15"/>
  <cols>
    <col min="1" max="1" width="23.0039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64" t="s">
        <v>114</v>
      </c>
      <c r="B2" s="164"/>
      <c r="C2" s="164"/>
      <c r="D2" s="164"/>
      <c r="E2" s="164"/>
      <c r="F2" s="164"/>
      <c r="G2" s="29"/>
      <c r="H2" s="28"/>
      <c r="I2" s="28"/>
      <c r="J2" s="28"/>
      <c r="K2" s="28"/>
      <c r="L2" s="10"/>
    </row>
    <row r="3" spans="1:12" ht="15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0"/>
    </row>
    <row r="4" spans="1:12" ht="27" customHeight="1">
      <c r="A4" s="162" t="s">
        <v>26</v>
      </c>
      <c r="B4" s="167" t="s">
        <v>21</v>
      </c>
      <c r="C4" s="166"/>
      <c r="D4" s="160" t="s">
        <v>22</v>
      </c>
      <c r="E4" s="161"/>
      <c r="F4" s="160" t="s">
        <v>23</v>
      </c>
      <c r="G4" s="161"/>
      <c r="H4" s="165" t="s">
        <v>24</v>
      </c>
      <c r="I4" s="166"/>
      <c r="J4" s="160" t="s">
        <v>25</v>
      </c>
      <c r="K4" s="161"/>
      <c r="L4" s="10"/>
    </row>
    <row r="5" spans="1:12" ht="36.75" thickBot="1">
      <c r="A5" s="163"/>
      <c r="B5" s="134" t="s">
        <v>133</v>
      </c>
      <c r="C5" s="133" t="s">
        <v>28</v>
      </c>
      <c r="D5" s="133" t="s">
        <v>133</v>
      </c>
      <c r="E5" s="133" t="s">
        <v>28</v>
      </c>
      <c r="F5" s="133" t="s">
        <v>133</v>
      </c>
      <c r="G5" s="133" t="s">
        <v>28</v>
      </c>
      <c r="H5" s="133" t="s">
        <v>133</v>
      </c>
      <c r="I5" s="133" t="s">
        <v>28</v>
      </c>
      <c r="J5" s="133" t="s">
        <v>133</v>
      </c>
      <c r="K5" s="133" t="s">
        <v>28</v>
      </c>
      <c r="L5" s="10"/>
    </row>
    <row r="6" spans="1:12" ht="15">
      <c r="A6" s="30" t="s">
        <v>129</v>
      </c>
      <c r="B6" s="31">
        <v>80.9</v>
      </c>
      <c r="C6" s="32">
        <v>2</v>
      </c>
      <c r="D6" s="33"/>
      <c r="E6" s="33"/>
      <c r="F6" s="33"/>
      <c r="G6" s="33"/>
      <c r="H6" s="33"/>
      <c r="I6" s="33"/>
      <c r="J6" s="34"/>
      <c r="K6" s="34"/>
      <c r="L6" s="10"/>
    </row>
    <row r="7" spans="1:12" ht="15">
      <c r="A7" s="35" t="s">
        <v>130</v>
      </c>
      <c r="B7" s="36"/>
      <c r="C7" s="37"/>
      <c r="D7" s="38">
        <v>19.62</v>
      </c>
      <c r="E7" s="39">
        <v>1</v>
      </c>
      <c r="F7" s="38"/>
      <c r="G7" s="39"/>
      <c r="H7" s="40"/>
      <c r="I7" s="40"/>
      <c r="J7" s="38"/>
      <c r="K7" s="39"/>
      <c r="L7" s="10"/>
    </row>
    <row r="8" spans="1:12" ht="15">
      <c r="A8" s="35" t="s">
        <v>29</v>
      </c>
      <c r="B8" s="41"/>
      <c r="C8" s="37"/>
      <c r="D8" s="38">
        <v>73.45</v>
      </c>
      <c r="E8" s="39">
        <v>3</v>
      </c>
      <c r="F8" s="38"/>
      <c r="G8" s="39"/>
      <c r="H8" s="40"/>
      <c r="I8" s="40"/>
      <c r="J8" s="38"/>
      <c r="K8" s="39"/>
      <c r="L8" s="10"/>
    </row>
    <row r="9" spans="1:12" ht="15">
      <c r="A9" s="35" t="s">
        <v>30</v>
      </c>
      <c r="B9" s="41"/>
      <c r="C9" s="37"/>
      <c r="D9" s="40"/>
      <c r="E9" s="40"/>
      <c r="F9" s="38"/>
      <c r="G9" s="39"/>
      <c r="H9" s="40"/>
      <c r="I9" s="40"/>
      <c r="J9" s="38">
        <v>62.45</v>
      </c>
      <c r="K9" s="39">
        <v>5</v>
      </c>
      <c r="L9" s="10"/>
    </row>
    <row r="10" spans="1:12" ht="15">
      <c r="A10" s="35" t="s">
        <v>31</v>
      </c>
      <c r="B10" s="41"/>
      <c r="C10" s="37"/>
      <c r="D10" s="38"/>
      <c r="E10" s="39"/>
      <c r="F10" s="38"/>
      <c r="G10" s="39"/>
      <c r="H10" s="40"/>
      <c r="I10" s="40"/>
      <c r="J10" s="38">
        <v>0.74</v>
      </c>
      <c r="K10" s="39"/>
      <c r="L10" s="10"/>
    </row>
    <row r="11" spans="1:12" ht="15">
      <c r="A11" s="35" t="s">
        <v>131</v>
      </c>
      <c r="B11" s="41"/>
      <c r="C11" s="37"/>
      <c r="D11" s="38"/>
      <c r="E11" s="39"/>
      <c r="F11" s="38"/>
      <c r="G11" s="39"/>
      <c r="H11" s="40"/>
      <c r="I11" s="40"/>
      <c r="J11" s="38">
        <v>1.56</v>
      </c>
      <c r="K11" s="39"/>
      <c r="L11" s="10"/>
    </row>
    <row r="12" spans="1:12" ht="15">
      <c r="A12" s="35" t="s">
        <v>32</v>
      </c>
      <c r="B12" s="41"/>
      <c r="C12" s="37"/>
      <c r="D12" s="38"/>
      <c r="E12" s="39"/>
      <c r="F12" s="38"/>
      <c r="G12" s="39"/>
      <c r="H12" s="40"/>
      <c r="I12" s="40"/>
      <c r="J12" s="38">
        <v>20.01</v>
      </c>
      <c r="K12" s="39">
        <v>1</v>
      </c>
      <c r="L12" s="10"/>
    </row>
    <row r="13" spans="1:12" ht="15">
      <c r="A13" s="35" t="s">
        <v>132</v>
      </c>
      <c r="B13" s="41"/>
      <c r="C13" s="37"/>
      <c r="D13" s="38"/>
      <c r="E13" s="39"/>
      <c r="F13" s="38">
        <v>68.69</v>
      </c>
      <c r="G13" s="39">
        <v>5</v>
      </c>
      <c r="H13" s="40"/>
      <c r="I13" s="40"/>
      <c r="J13" s="38"/>
      <c r="K13" s="39"/>
      <c r="L13" s="10"/>
    </row>
    <row r="14" spans="1:12" ht="15">
      <c r="A14" s="35" t="s">
        <v>7</v>
      </c>
      <c r="B14" s="41">
        <v>19.1</v>
      </c>
      <c r="C14" s="37"/>
      <c r="D14" s="38">
        <v>6.9</v>
      </c>
      <c r="E14" s="39"/>
      <c r="F14" s="38">
        <v>9.36</v>
      </c>
      <c r="G14" s="39"/>
      <c r="H14" s="40">
        <v>49.4</v>
      </c>
      <c r="I14" s="40">
        <v>2</v>
      </c>
      <c r="J14" s="38">
        <v>11.22</v>
      </c>
      <c r="K14" s="39">
        <v>1</v>
      </c>
      <c r="L14" s="10"/>
    </row>
    <row r="15" spans="1:12" ht="15">
      <c r="A15" s="35" t="s">
        <v>33</v>
      </c>
      <c r="B15" s="41"/>
      <c r="C15" s="37"/>
      <c r="D15" s="38"/>
      <c r="E15" s="39"/>
      <c r="F15" s="38">
        <v>21.94</v>
      </c>
      <c r="G15" s="39">
        <v>1</v>
      </c>
      <c r="H15" s="40"/>
      <c r="I15" s="40"/>
      <c r="J15" s="38"/>
      <c r="K15" s="39"/>
      <c r="L15" s="10"/>
    </row>
    <row r="16" spans="1:12" ht="15">
      <c r="A16" s="35" t="s">
        <v>34</v>
      </c>
      <c r="B16" s="41"/>
      <c r="C16" s="37"/>
      <c r="D16" s="38"/>
      <c r="E16" s="39"/>
      <c r="F16" s="38"/>
      <c r="G16" s="39"/>
      <c r="H16" s="40"/>
      <c r="I16" s="40"/>
      <c r="J16" s="38">
        <v>4.02</v>
      </c>
      <c r="K16" s="39"/>
      <c r="L16" s="10"/>
    </row>
    <row r="17" spans="1:12" ht="15">
      <c r="A17" s="35" t="s">
        <v>35</v>
      </c>
      <c r="B17" s="41"/>
      <c r="C17" s="37"/>
      <c r="D17" s="38"/>
      <c r="E17" s="39"/>
      <c r="F17" s="38"/>
      <c r="G17" s="39"/>
      <c r="H17" s="40">
        <v>50.6</v>
      </c>
      <c r="I17" s="40">
        <v>2</v>
      </c>
      <c r="J17" s="38"/>
      <c r="K17" s="39"/>
      <c r="L17" s="10"/>
    </row>
    <row r="18" spans="1:12" ht="15">
      <c r="A18" s="42" t="s">
        <v>36</v>
      </c>
      <c r="B18" s="136">
        <v>100</v>
      </c>
      <c r="C18" s="43">
        <v>2</v>
      </c>
      <c r="D18" s="44">
        <v>99.97000000000001</v>
      </c>
      <c r="E18" s="45">
        <v>4</v>
      </c>
      <c r="F18" s="44">
        <v>99.99</v>
      </c>
      <c r="G18" s="45">
        <v>6</v>
      </c>
      <c r="H18" s="135">
        <v>100</v>
      </c>
      <c r="I18" s="43">
        <v>4</v>
      </c>
      <c r="J18" s="44">
        <v>100</v>
      </c>
      <c r="K18" s="45">
        <v>7</v>
      </c>
      <c r="L18" s="12"/>
    </row>
    <row r="19" spans="1:12" ht="15">
      <c r="A19" s="159" t="s">
        <v>124</v>
      </c>
      <c r="B19" s="159"/>
      <c r="C19" s="28"/>
      <c r="D19" s="28"/>
      <c r="E19" s="28"/>
      <c r="F19" s="28"/>
      <c r="G19" s="28"/>
      <c r="H19" s="28"/>
      <c r="I19" s="28"/>
      <c r="J19" s="28"/>
      <c r="K19" s="28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8">
    <mergeCell ref="J4:K4"/>
    <mergeCell ref="A19:B19"/>
    <mergeCell ref="A4:A5"/>
    <mergeCell ref="A2:F2"/>
    <mergeCell ref="D4:E4"/>
    <mergeCell ref="F4:G4"/>
    <mergeCell ref="H4:I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="190" zoomScaleNormal="190" zoomScalePageLayoutView="0" workbookViewId="0" topLeftCell="A1">
      <selection activeCell="A7" sqref="A7"/>
    </sheetView>
  </sheetViews>
  <sheetFormatPr defaultColWidth="11.421875" defaultRowHeight="15"/>
  <cols>
    <col min="1" max="1" width="49.28125" style="0" customWidth="1"/>
  </cols>
  <sheetData>
    <row r="1" spans="1:6" ht="15">
      <c r="A1" s="158" t="s">
        <v>115</v>
      </c>
      <c r="B1" s="158"/>
      <c r="C1" s="158"/>
      <c r="D1" s="158"/>
      <c r="E1" s="158"/>
      <c r="F1" s="158"/>
    </row>
    <row r="2" spans="1:6" ht="23.25">
      <c r="A2" s="46"/>
      <c r="B2" s="137" t="s">
        <v>37</v>
      </c>
      <c r="C2" s="137" t="s">
        <v>38</v>
      </c>
      <c r="D2" s="138" t="s">
        <v>39</v>
      </c>
      <c r="E2" s="138" t="s">
        <v>40</v>
      </c>
      <c r="F2" s="47"/>
    </row>
    <row r="3" spans="1:6" ht="15">
      <c r="A3" s="48" t="s">
        <v>1</v>
      </c>
      <c r="B3" s="49">
        <v>350516</v>
      </c>
      <c r="C3" s="50">
        <v>372733</v>
      </c>
      <c r="D3" s="50">
        <v>12216</v>
      </c>
      <c r="E3" s="50">
        <v>7293</v>
      </c>
      <c r="F3" s="47"/>
    </row>
    <row r="4" spans="1:6" ht="15">
      <c r="A4" s="48" t="s">
        <v>2</v>
      </c>
      <c r="B4" s="49">
        <v>170354</v>
      </c>
      <c r="C4" s="49">
        <v>181590</v>
      </c>
      <c r="D4" s="49">
        <v>7578</v>
      </c>
      <c r="E4" s="49">
        <v>5203</v>
      </c>
      <c r="F4" s="47"/>
    </row>
    <row r="5" spans="1:6" ht="15">
      <c r="A5" s="48" t="s">
        <v>3</v>
      </c>
      <c r="B5" s="51">
        <v>3908</v>
      </c>
      <c r="C5" s="49">
        <v>5250</v>
      </c>
      <c r="D5" s="49">
        <v>245</v>
      </c>
      <c r="E5" s="49">
        <v>98</v>
      </c>
      <c r="F5" s="47"/>
    </row>
    <row r="6" spans="1:6" ht="15">
      <c r="A6" s="52" t="s">
        <v>126</v>
      </c>
      <c r="B6" s="56">
        <f>B4/B3*100</f>
        <v>48.60091978682856</v>
      </c>
      <c r="C6" s="56">
        <f>C4/C3*100</f>
        <v>48.71851969103889</v>
      </c>
      <c r="D6" s="56">
        <f>D4/D3*100</f>
        <v>62.03339882121808</v>
      </c>
      <c r="E6" s="56">
        <f>E4/E3*100</f>
        <v>71.34238310708899</v>
      </c>
      <c r="F6" s="53"/>
    </row>
    <row r="7" spans="1:6" ht="15">
      <c r="A7" s="7" t="s">
        <v>124</v>
      </c>
      <c r="B7" s="54"/>
      <c r="C7" s="54"/>
      <c r="D7" s="54"/>
      <c r="E7" s="55"/>
      <c r="F7" s="5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160" zoomScaleNormal="160" zoomScalePageLayoutView="0" workbookViewId="0" topLeftCell="A1">
      <selection activeCell="A3" sqref="A3"/>
    </sheetView>
  </sheetViews>
  <sheetFormatPr defaultColWidth="11.421875" defaultRowHeight="15"/>
  <cols>
    <col min="1" max="1" width="37.57421875" style="0" customWidth="1"/>
    <col min="2" max="13" width="8.140625" style="0" customWidth="1"/>
  </cols>
  <sheetData>
    <row r="1" spans="1:13" ht="15.75" thickBo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"/>
      <c r="K1" s="1"/>
      <c r="L1" s="1"/>
      <c r="M1" s="1"/>
    </row>
    <row r="2" spans="1:13" ht="20.25" customHeight="1" thickBot="1">
      <c r="A2" s="141" t="s">
        <v>26</v>
      </c>
      <c r="B2" s="168" t="s">
        <v>134</v>
      </c>
      <c r="C2" s="169"/>
      <c r="D2" s="170"/>
      <c r="E2" s="168" t="s">
        <v>135</v>
      </c>
      <c r="F2" s="169"/>
      <c r="G2" s="170"/>
      <c r="H2" s="171" t="s">
        <v>39</v>
      </c>
      <c r="I2" s="172"/>
      <c r="J2" s="173"/>
      <c r="K2" s="168" t="s">
        <v>40</v>
      </c>
      <c r="L2" s="169"/>
      <c r="M2" s="170"/>
    </row>
    <row r="3" spans="1:13" ht="15">
      <c r="A3" s="57" t="s">
        <v>137</v>
      </c>
      <c r="B3" s="139" t="s">
        <v>42</v>
      </c>
      <c r="C3" s="139" t="s">
        <v>43</v>
      </c>
      <c r="D3" s="139" t="s">
        <v>28</v>
      </c>
      <c r="E3" s="140" t="s">
        <v>42</v>
      </c>
      <c r="F3" s="140" t="s">
        <v>43</v>
      </c>
      <c r="G3" s="140" t="s">
        <v>28</v>
      </c>
      <c r="H3" s="140" t="s">
        <v>42</v>
      </c>
      <c r="I3" s="140" t="s">
        <v>43</v>
      </c>
      <c r="J3" s="140" t="s">
        <v>28</v>
      </c>
      <c r="K3" s="140" t="s">
        <v>42</v>
      </c>
      <c r="L3" s="140" t="s">
        <v>43</v>
      </c>
      <c r="M3" s="140" t="s">
        <v>28</v>
      </c>
    </row>
    <row r="4" spans="1:14" ht="15">
      <c r="A4" s="58" t="s">
        <v>44</v>
      </c>
      <c r="B4" s="59">
        <v>73785</v>
      </c>
      <c r="C4" s="67">
        <v>44.329692512887064</v>
      </c>
      <c r="D4" s="58">
        <v>6</v>
      </c>
      <c r="E4" s="59">
        <v>72931</v>
      </c>
      <c r="F4" s="67">
        <v>41.35817171373483</v>
      </c>
      <c r="G4" s="58">
        <v>28</v>
      </c>
      <c r="H4" s="59">
        <v>2883</v>
      </c>
      <c r="I4" s="67">
        <v>39.31542342833765</v>
      </c>
      <c r="J4" s="58">
        <v>4</v>
      </c>
      <c r="K4" s="59">
        <v>2628</v>
      </c>
      <c r="L4" s="67">
        <v>51.47894221351616</v>
      </c>
      <c r="M4" s="58">
        <v>5</v>
      </c>
      <c r="N4" s="66"/>
    </row>
    <row r="5" spans="1:14" ht="15">
      <c r="A5" s="58" t="s">
        <v>45</v>
      </c>
      <c r="B5" s="59">
        <v>41818</v>
      </c>
      <c r="C5" s="67">
        <v>25.124064261081674</v>
      </c>
      <c r="D5" s="58">
        <v>3</v>
      </c>
      <c r="E5" s="59">
        <v>16318</v>
      </c>
      <c r="F5" s="67">
        <v>9.253714415334013</v>
      </c>
      <c r="G5" s="58">
        <v>3</v>
      </c>
      <c r="H5" s="59">
        <v>1799</v>
      </c>
      <c r="I5" s="67">
        <v>24.532933315150686</v>
      </c>
      <c r="J5" s="58">
        <v>3</v>
      </c>
      <c r="K5" s="59">
        <v>946</v>
      </c>
      <c r="L5" s="67">
        <v>18.530852105778646</v>
      </c>
      <c r="M5" s="58">
        <v>2</v>
      </c>
      <c r="N5" s="66"/>
    </row>
    <row r="6" spans="1:14" ht="15">
      <c r="A6" s="58" t="s">
        <v>46</v>
      </c>
      <c r="B6" s="59">
        <v>23669</v>
      </c>
      <c r="C6" s="67">
        <v>14.220227581317666</v>
      </c>
      <c r="D6" s="58">
        <v>1</v>
      </c>
      <c r="E6" s="59">
        <v>23361</v>
      </c>
      <c r="F6" s="67">
        <v>13.247703300442327</v>
      </c>
      <c r="G6" s="58">
        <v>6</v>
      </c>
      <c r="H6" s="59">
        <v>534</v>
      </c>
      <c r="I6" s="67">
        <v>7.282149188599482</v>
      </c>
      <c r="J6" s="58"/>
      <c r="K6" s="59">
        <v>292</v>
      </c>
      <c r="L6" s="67">
        <v>5.719882468168462</v>
      </c>
      <c r="M6" s="58"/>
      <c r="N6" s="66"/>
    </row>
    <row r="7" spans="1:14" ht="15">
      <c r="A7" s="58" t="s">
        <v>47</v>
      </c>
      <c r="B7" s="59">
        <v>9968</v>
      </c>
      <c r="C7" s="67">
        <v>5.988729077298343</v>
      </c>
      <c r="D7" s="58"/>
      <c r="E7" s="59">
        <v>14908</v>
      </c>
      <c r="F7" s="67">
        <v>8.454122717477599</v>
      </c>
      <c r="G7" s="58">
        <v>4</v>
      </c>
      <c r="H7" s="59">
        <v>1164</v>
      </c>
      <c r="I7" s="67">
        <v>15.87344879312696</v>
      </c>
      <c r="J7" s="58">
        <v>2</v>
      </c>
      <c r="K7" s="59">
        <v>928</v>
      </c>
      <c r="L7" s="67">
        <v>18.178256611165526</v>
      </c>
      <c r="M7" s="58">
        <v>2</v>
      </c>
      <c r="N7" s="66"/>
    </row>
    <row r="8" spans="1:14" ht="15">
      <c r="A8" s="58" t="s">
        <v>10</v>
      </c>
      <c r="B8" s="59">
        <v>5683</v>
      </c>
      <c r="C8" s="67">
        <v>3.414320560421999</v>
      </c>
      <c r="D8" s="58"/>
      <c r="E8" s="59">
        <v>8722</v>
      </c>
      <c r="F8" s="67">
        <v>4.9461268004990355</v>
      </c>
      <c r="G8" s="58">
        <v>1</v>
      </c>
      <c r="H8" s="59">
        <v>235</v>
      </c>
      <c r="I8" s="67">
        <v>3.2046911223237418</v>
      </c>
      <c r="J8" s="58"/>
      <c r="K8" s="59">
        <v>233</v>
      </c>
      <c r="L8" s="67">
        <v>4.564152791380999</v>
      </c>
      <c r="M8" s="58"/>
      <c r="N8" s="66"/>
    </row>
    <row r="9" spans="1:14" ht="15">
      <c r="A9" s="58" t="s">
        <v>136</v>
      </c>
      <c r="B9" s="59">
        <v>3622</v>
      </c>
      <c r="C9" s="67">
        <v>2.1760811314179973</v>
      </c>
      <c r="D9" s="58"/>
      <c r="E9" s="59">
        <v>13573</v>
      </c>
      <c r="F9" s="67">
        <v>7.697062492911422</v>
      </c>
      <c r="G9" s="58">
        <v>4</v>
      </c>
      <c r="H9" s="59">
        <v>362</v>
      </c>
      <c r="I9" s="67">
        <v>4.936588026728487</v>
      </c>
      <c r="J9" s="58"/>
      <c r="K9" s="59">
        <v>78</v>
      </c>
      <c r="L9" s="67">
        <v>1.5279138099902057</v>
      </c>
      <c r="M9" s="58"/>
      <c r="N9" s="66"/>
    </row>
    <row r="10" spans="1:14" ht="15">
      <c r="A10" s="58" t="s">
        <v>13</v>
      </c>
      <c r="B10" s="59">
        <v>1048</v>
      </c>
      <c r="C10" s="67">
        <v>0.6296336349326508</v>
      </c>
      <c r="D10" s="58"/>
      <c r="E10" s="59"/>
      <c r="F10" s="67">
        <v>0</v>
      </c>
      <c r="G10" s="58"/>
      <c r="H10" s="59"/>
      <c r="I10" s="67">
        <v>0</v>
      </c>
      <c r="J10" s="58"/>
      <c r="K10" s="59"/>
      <c r="L10" s="69"/>
      <c r="M10" s="58"/>
      <c r="N10" s="66"/>
    </row>
    <row r="11" spans="1:14" ht="15">
      <c r="A11" s="58" t="s">
        <v>15</v>
      </c>
      <c r="B11" s="59">
        <v>322</v>
      </c>
      <c r="C11" s="67">
        <v>0.19345613592396332</v>
      </c>
      <c r="D11" s="58"/>
      <c r="E11" s="59">
        <v>724</v>
      </c>
      <c r="F11" s="67">
        <v>0.41057048882839964</v>
      </c>
      <c r="G11" s="58"/>
      <c r="H11" s="59">
        <v>54</v>
      </c>
      <c r="I11" s="67">
        <v>0.7363971089594982</v>
      </c>
      <c r="J11" s="58"/>
      <c r="K11" s="59"/>
      <c r="L11" s="69"/>
      <c r="M11" s="58"/>
      <c r="N11" s="66"/>
    </row>
    <row r="12" spans="1:14" ht="15">
      <c r="A12" s="58" t="s">
        <v>14</v>
      </c>
      <c r="B12" s="59">
        <v>828</v>
      </c>
      <c r="C12" s="67">
        <v>0.49745863523304856</v>
      </c>
      <c r="D12" s="58"/>
      <c r="E12" s="59"/>
      <c r="F12" s="67">
        <v>0</v>
      </c>
      <c r="G12" s="58"/>
      <c r="H12" s="59"/>
      <c r="I12" s="67">
        <v>0</v>
      </c>
      <c r="J12" s="58"/>
      <c r="K12" s="59"/>
      <c r="L12" s="69"/>
      <c r="M12" s="58"/>
      <c r="N12" s="66"/>
    </row>
    <row r="13" spans="1:14" ht="15">
      <c r="A13" s="58" t="s">
        <v>48</v>
      </c>
      <c r="B13" s="59">
        <v>679</v>
      </c>
      <c r="C13" s="67">
        <v>0.40794011270922703</v>
      </c>
      <c r="D13" s="58"/>
      <c r="E13" s="59"/>
      <c r="F13" s="67">
        <v>0</v>
      </c>
      <c r="G13" s="58"/>
      <c r="H13" s="59"/>
      <c r="I13" s="67">
        <v>0</v>
      </c>
      <c r="J13" s="58"/>
      <c r="K13" s="59"/>
      <c r="L13" s="69"/>
      <c r="M13" s="58"/>
      <c r="N13" s="66"/>
    </row>
    <row r="14" spans="1:14" ht="15">
      <c r="A14" s="58" t="s">
        <v>49</v>
      </c>
      <c r="B14" s="59">
        <v>422</v>
      </c>
      <c r="C14" s="67">
        <v>0.25353568124196435</v>
      </c>
      <c r="D14" s="58"/>
      <c r="E14" s="59">
        <v>3161</v>
      </c>
      <c r="F14" s="67">
        <v>1.7925598276057615</v>
      </c>
      <c r="G14" s="58"/>
      <c r="H14" s="59">
        <v>76</v>
      </c>
      <c r="I14" s="67">
        <v>1.0364107459429974</v>
      </c>
      <c r="J14" s="58"/>
      <c r="K14" s="59"/>
      <c r="L14" s="69"/>
      <c r="M14" s="58"/>
      <c r="N14" s="66"/>
    </row>
    <row r="15" spans="1:14" ht="15">
      <c r="A15" s="58" t="s">
        <v>50</v>
      </c>
      <c r="B15" s="59">
        <v>4374</v>
      </c>
      <c r="C15" s="67">
        <v>2.627879312209365</v>
      </c>
      <c r="D15" s="58"/>
      <c r="E15" s="59">
        <v>18312</v>
      </c>
      <c r="F15" s="67">
        <v>10.384484518543722</v>
      </c>
      <c r="G15" s="58">
        <v>6</v>
      </c>
      <c r="H15" s="59">
        <v>166</v>
      </c>
      <c r="I15" s="67">
        <v>2.2637392608754947</v>
      </c>
      <c r="J15" s="58"/>
      <c r="K15" s="59"/>
      <c r="L15" s="69"/>
      <c r="M15" s="58"/>
      <c r="N15" s="66"/>
    </row>
    <row r="16" spans="1:14" ht="15.75" thickBot="1">
      <c r="A16" s="60" t="s">
        <v>51</v>
      </c>
      <c r="B16" s="61">
        <v>228</v>
      </c>
      <c r="C16" s="67">
        <v>0.13698136332504235</v>
      </c>
      <c r="D16" s="60"/>
      <c r="E16" s="61">
        <v>4330</v>
      </c>
      <c r="F16" s="67">
        <v>2.4554837246228876</v>
      </c>
      <c r="G16" s="60"/>
      <c r="H16" s="61">
        <v>60</v>
      </c>
      <c r="I16" s="67">
        <v>0.818219009954998</v>
      </c>
      <c r="J16" s="60"/>
      <c r="K16" s="61"/>
      <c r="L16" s="70"/>
      <c r="M16" s="60"/>
      <c r="N16" s="66"/>
    </row>
    <row r="17" spans="1:14" ht="15.75" thickBot="1">
      <c r="A17" s="62" t="s">
        <v>52</v>
      </c>
      <c r="B17" s="63">
        <v>166446</v>
      </c>
      <c r="C17" s="68">
        <f>SUM(C4:C16)</f>
        <v>100</v>
      </c>
      <c r="D17" s="64">
        <v>10</v>
      </c>
      <c r="E17" s="63">
        <v>176340</v>
      </c>
      <c r="F17" s="68">
        <f>SUM(F4:F16)</f>
        <v>100</v>
      </c>
      <c r="G17" s="64">
        <v>52</v>
      </c>
      <c r="H17" s="63">
        <v>7333</v>
      </c>
      <c r="I17" s="68">
        <v>100</v>
      </c>
      <c r="J17" s="64">
        <v>9</v>
      </c>
      <c r="K17" s="63">
        <v>5105</v>
      </c>
      <c r="L17" s="68">
        <f>SUM(L4:L9)</f>
        <v>100.00000000000001</v>
      </c>
      <c r="M17" s="65">
        <v>9</v>
      </c>
      <c r="N17" s="66"/>
    </row>
  </sheetData>
  <sheetProtection/>
  <mergeCells count="5">
    <mergeCell ref="B2:D2"/>
    <mergeCell ref="E2:G2"/>
    <mergeCell ref="H2:J2"/>
    <mergeCell ref="K2:M2"/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3"/>
  <sheetViews>
    <sheetView zoomScale="130" zoomScaleNormal="130" zoomScalePageLayoutView="0" workbookViewId="0" topLeftCell="A3">
      <selection activeCell="A18" sqref="A18:B18"/>
    </sheetView>
  </sheetViews>
  <sheetFormatPr defaultColWidth="11.421875" defaultRowHeight="15"/>
  <cols>
    <col min="1" max="1" width="29.8515625" style="72" customWidth="1"/>
    <col min="2" max="2" width="10.421875" style="72" customWidth="1"/>
    <col min="3" max="3" width="8.140625" style="72" customWidth="1"/>
    <col min="4" max="4" width="11.57421875" style="72" customWidth="1"/>
    <col min="5" max="5" width="10.7109375" style="72" customWidth="1"/>
    <col min="6" max="6" width="10.8515625" style="72" customWidth="1"/>
    <col min="7" max="8" width="11.28125" style="72" customWidth="1"/>
    <col min="9" max="9" width="8.00390625" style="72" customWidth="1"/>
    <col min="10" max="10" width="11.00390625" style="72" customWidth="1"/>
    <col min="11" max="11" width="7.8515625" style="72" customWidth="1"/>
    <col min="12" max="12" width="9.00390625" style="72" customWidth="1"/>
    <col min="13" max="13" width="7.7109375" style="72" customWidth="1"/>
    <col min="14" max="14" width="9.421875" style="72" customWidth="1"/>
    <col min="15" max="15" width="7.8515625" style="72" customWidth="1"/>
    <col min="16" max="16" width="10.28125" style="72" customWidth="1"/>
    <col min="17" max="17" width="8.00390625" style="72" customWidth="1"/>
    <col min="18" max="16384" width="11.421875" style="72" customWidth="1"/>
  </cols>
  <sheetData>
    <row r="3" spans="1:11" ht="14.25">
      <c r="A3" s="175" t="s">
        <v>139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7" ht="33.75" customHeight="1">
      <c r="A4" s="144" t="s">
        <v>53</v>
      </c>
      <c r="B4" s="176" t="s">
        <v>54</v>
      </c>
      <c r="C4" s="177"/>
      <c r="D4" s="176" t="s">
        <v>55</v>
      </c>
      <c r="E4" s="177"/>
      <c r="F4" s="176" t="s">
        <v>56</v>
      </c>
      <c r="G4" s="177"/>
      <c r="H4" s="176" t="s">
        <v>57</v>
      </c>
      <c r="I4" s="177"/>
      <c r="J4" s="176" t="s">
        <v>58</v>
      </c>
      <c r="K4" s="177"/>
      <c r="L4" s="176" t="s">
        <v>140</v>
      </c>
      <c r="M4" s="177"/>
      <c r="N4" s="176" t="s">
        <v>39</v>
      </c>
      <c r="O4" s="177"/>
      <c r="P4" s="176" t="s">
        <v>40</v>
      </c>
      <c r="Q4" s="177"/>
    </row>
    <row r="5" spans="1:17" ht="36.75" customHeight="1">
      <c r="A5" s="143" t="s">
        <v>26</v>
      </c>
      <c r="B5" s="142" t="s">
        <v>138</v>
      </c>
      <c r="C5" s="142" t="s">
        <v>28</v>
      </c>
      <c r="D5" s="142" t="s">
        <v>138</v>
      </c>
      <c r="E5" s="142" t="s">
        <v>28</v>
      </c>
      <c r="F5" s="142" t="s">
        <v>138</v>
      </c>
      <c r="G5" s="142" t="s">
        <v>28</v>
      </c>
      <c r="H5" s="142" t="s">
        <v>138</v>
      </c>
      <c r="I5" s="142" t="s">
        <v>28</v>
      </c>
      <c r="J5" s="142" t="s">
        <v>138</v>
      </c>
      <c r="K5" s="142" t="s">
        <v>28</v>
      </c>
      <c r="L5" s="142" t="s">
        <v>43</v>
      </c>
      <c r="M5" s="142" t="s">
        <v>28</v>
      </c>
      <c r="N5" s="142" t="s">
        <v>138</v>
      </c>
      <c r="O5" s="142" t="s">
        <v>28</v>
      </c>
      <c r="P5" s="142" t="s">
        <v>138</v>
      </c>
      <c r="Q5" s="142" t="s">
        <v>28</v>
      </c>
    </row>
    <row r="6" spans="1:17" ht="12.75">
      <c r="A6" s="73" t="s">
        <v>59</v>
      </c>
      <c r="B6" s="74">
        <v>37.61904761904762</v>
      </c>
      <c r="C6" s="73">
        <v>2</v>
      </c>
      <c r="D6" s="75">
        <v>43.23</v>
      </c>
      <c r="E6" s="73">
        <v>6</v>
      </c>
      <c r="F6" s="74">
        <v>42.28</v>
      </c>
      <c r="G6" s="73">
        <v>9</v>
      </c>
      <c r="H6" s="74">
        <v>16.39</v>
      </c>
      <c r="I6" s="73">
        <v>2</v>
      </c>
      <c r="J6" s="74">
        <v>83.11</v>
      </c>
      <c r="K6" s="73">
        <v>9</v>
      </c>
      <c r="L6" s="74">
        <v>41.36</v>
      </c>
      <c r="M6" s="73">
        <v>28</v>
      </c>
      <c r="N6" s="74">
        <v>39.31</v>
      </c>
      <c r="O6" s="73">
        <v>4</v>
      </c>
      <c r="P6" s="74">
        <v>51.48</v>
      </c>
      <c r="Q6" s="73">
        <v>5</v>
      </c>
    </row>
    <row r="7" spans="1:17" ht="12.75">
      <c r="A7" s="73" t="s">
        <v>47</v>
      </c>
      <c r="B7" s="74">
        <v>6.380952380952381</v>
      </c>
      <c r="C7" s="73">
        <v>0</v>
      </c>
      <c r="D7" s="75">
        <v>10.79</v>
      </c>
      <c r="E7" s="73">
        <v>1</v>
      </c>
      <c r="F7" s="74">
        <v>9.14</v>
      </c>
      <c r="G7" s="73">
        <v>2</v>
      </c>
      <c r="H7" s="74">
        <v>8.07</v>
      </c>
      <c r="I7" s="73">
        <v>1</v>
      </c>
      <c r="J7" s="74">
        <v>1.32</v>
      </c>
      <c r="K7" s="73"/>
      <c r="L7" s="74">
        <v>8.45</v>
      </c>
      <c r="M7" s="73">
        <v>4</v>
      </c>
      <c r="N7" s="74">
        <v>15.87</v>
      </c>
      <c r="O7" s="73">
        <v>2</v>
      </c>
      <c r="P7" s="74">
        <v>18.18</v>
      </c>
      <c r="Q7" s="73">
        <v>2</v>
      </c>
    </row>
    <row r="8" spans="1:17" ht="12.75">
      <c r="A8" s="73" t="s">
        <v>60</v>
      </c>
      <c r="B8" s="74">
        <v>34.285714285714285</v>
      </c>
      <c r="C8" s="73">
        <v>2</v>
      </c>
      <c r="D8" s="75">
        <v>18.85</v>
      </c>
      <c r="E8" s="73">
        <v>2</v>
      </c>
      <c r="F8" s="74">
        <v>11.05</v>
      </c>
      <c r="G8" s="73">
        <v>2</v>
      </c>
      <c r="H8" s="74">
        <v>4.5</v>
      </c>
      <c r="I8" s="73">
        <v>0</v>
      </c>
      <c r="J8" s="74">
        <v>2.08</v>
      </c>
      <c r="K8" s="73"/>
      <c r="L8" s="74">
        <v>10.38</v>
      </c>
      <c r="M8" s="73">
        <v>6</v>
      </c>
      <c r="N8" s="74">
        <v>2.26</v>
      </c>
      <c r="O8" s="73"/>
      <c r="P8" s="74"/>
      <c r="Q8" s="73"/>
    </row>
    <row r="9" spans="1:17" ht="12.75">
      <c r="A9" s="73" t="s">
        <v>48</v>
      </c>
      <c r="B9" s="74">
        <v>0</v>
      </c>
      <c r="C9" s="73">
        <v>0</v>
      </c>
      <c r="D9" s="75"/>
      <c r="E9" s="73">
        <v>0</v>
      </c>
      <c r="F9" s="74"/>
      <c r="G9" s="73">
        <v>0</v>
      </c>
      <c r="H9" s="74">
        <v>0</v>
      </c>
      <c r="I9" s="73">
        <v>0</v>
      </c>
      <c r="J9" s="74"/>
      <c r="K9" s="73"/>
      <c r="L9" s="74">
        <v>0</v>
      </c>
      <c r="M9" s="73">
        <v>0</v>
      </c>
      <c r="N9" s="74">
        <v>0</v>
      </c>
      <c r="O9" s="73"/>
      <c r="P9" s="74"/>
      <c r="Q9" s="73"/>
    </row>
    <row r="10" spans="1:17" ht="12.75">
      <c r="A10" s="73" t="s">
        <v>61</v>
      </c>
      <c r="B10" s="74">
        <v>0</v>
      </c>
      <c r="C10" s="73">
        <v>0</v>
      </c>
      <c r="D10" s="75">
        <v>4.99</v>
      </c>
      <c r="E10" s="73">
        <v>0</v>
      </c>
      <c r="F10" s="74">
        <v>10.29</v>
      </c>
      <c r="G10" s="73">
        <v>2</v>
      </c>
      <c r="H10" s="74">
        <v>10.43</v>
      </c>
      <c r="I10" s="73">
        <v>1</v>
      </c>
      <c r="J10" s="74">
        <v>8.68</v>
      </c>
      <c r="K10" s="73"/>
      <c r="L10" s="74">
        <v>9.25</v>
      </c>
      <c r="M10" s="73">
        <v>3</v>
      </c>
      <c r="N10" s="74">
        <v>24.53</v>
      </c>
      <c r="O10" s="73">
        <v>3</v>
      </c>
      <c r="P10" s="74">
        <v>18.53</v>
      </c>
      <c r="Q10" s="73">
        <v>2</v>
      </c>
    </row>
    <row r="11" spans="1:17" ht="12.75">
      <c r="A11" s="73" t="s">
        <v>10</v>
      </c>
      <c r="B11" s="74">
        <v>0</v>
      </c>
      <c r="C11" s="73">
        <v>0</v>
      </c>
      <c r="D11" s="75">
        <v>5.35</v>
      </c>
      <c r="E11" s="73">
        <v>0</v>
      </c>
      <c r="F11" s="74">
        <v>6.38</v>
      </c>
      <c r="G11" s="73">
        <v>1</v>
      </c>
      <c r="H11" s="74">
        <v>2.61</v>
      </c>
      <c r="I11" s="73">
        <v>0</v>
      </c>
      <c r="J11" s="74">
        <v>0.96</v>
      </c>
      <c r="K11" s="73"/>
      <c r="L11" s="74">
        <v>4.95</v>
      </c>
      <c r="M11" s="73">
        <v>1</v>
      </c>
      <c r="N11" s="74">
        <v>3.2</v>
      </c>
      <c r="O11" s="73"/>
      <c r="P11" s="74">
        <v>4.56</v>
      </c>
      <c r="Q11" s="73"/>
    </row>
    <row r="12" spans="1:17" ht="12.75">
      <c r="A12" s="73" t="s">
        <v>6</v>
      </c>
      <c r="B12" s="74">
        <v>12.095238095238095</v>
      </c>
      <c r="C12" s="73">
        <v>0</v>
      </c>
      <c r="D12" s="75">
        <v>7.7</v>
      </c>
      <c r="E12" s="73">
        <v>1</v>
      </c>
      <c r="F12" s="74">
        <v>12</v>
      </c>
      <c r="G12" s="73">
        <v>2</v>
      </c>
      <c r="H12" s="74">
        <v>27.23</v>
      </c>
      <c r="I12" s="73">
        <v>3</v>
      </c>
      <c r="J12" s="74">
        <v>2.25</v>
      </c>
      <c r="K12" s="73"/>
      <c r="L12" s="74">
        <v>13.25</v>
      </c>
      <c r="M12" s="73">
        <v>6</v>
      </c>
      <c r="N12" s="74">
        <v>7.28</v>
      </c>
      <c r="O12" s="73"/>
      <c r="P12" s="74">
        <v>5.72</v>
      </c>
      <c r="Q12" s="73"/>
    </row>
    <row r="13" spans="1:17" ht="12.75">
      <c r="A13" s="73" t="s">
        <v>62</v>
      </c>
      <c r="B13" s="74">
        <v>9.619047619047619</v>
      </c>
      <c r="C13" s="73">
        <v>0</v>
      </c>
      <c r="D13" s="75">
        <v>4.19</v>
      </c>
      <c r="E13" s="73">
        <v>0</v>
      </c>
      <c r="F13" s="74">
        <v>2.65</v>
      </c>
      <c r="G13" s="73">
        <v>0</v>
      </c>
      <c r="H13" s="74">
        <v>1</v>
      </c>
      <c r="I13" s="73">
        <v>0</v>
      </c>
      <c r="J13" s="74">
        <v>1.09</v>
      </c>
      <c r="K13" s="73"/>
      <c r="L13" s="74">
        <v>2.46</v>
      </c>
      <c r="M13" s="73">
        <v>0</v>
      </c>
      <c r="N13" s="74">
        <v>0.82</v>
      </c>
      <c r="O13" s="73"/>
      <c r="P13" s="74"/>
      <c r="Q13" s="73"/>
    </row>
    <row r="14" spans="1:17" ht="12.75">
      <c r="A14" s="35" t="s">
        <v>131</v>
      </c>
      <c r="B14" s="74">
        <v>0</v>
      </c>
      <c r="C14" s="73">
        <v>0</v>
      </c>
      <c r="D14" s="75">
        <v>3.73</v>
      </c>
      <c r="E14" s="73">
        <v>0</v>
      </c>
      <c r="F14" s="74">
        <v>4.94</v>
      </c>
      <c r="G14" s="73">
        <v>1</v>
      </c>
      <c r="H14" s="74">
        <v>22.83</v>
      </c>
      <c r="I14" s="73">
        <v>3</v>
      </c>
      <c r="J14" s="74">
        <v>0.51</v>
      </c>
      <c r="K14" s="73"/>
      <c r="L14" s="74">
        <v>7.7</v>
      </c>
      <c r="M14" s="73">
        <v>4</v>
      </c>
      <c r="N14" s="74">
        <v>4.94</v>
      </c>
      <c r="O14" s="73"/>
      <c r="P14" s="74">
        <v>1.53</v>
      </c>
      <c r="Q14" s="73"/>
    </row>
    <row r="15" spans="1:17" ht="12.75">
      <c r="A15" s="73" t="s">
        <v>15</v>
      </c>
      <c r="B15" s="74"/>
      <c r="C15" s="73"/>
      <c r="D15" s="75">
        <v>0.32</v>
      </c>
      <c r="E15" s="73"/>
      <c r="F15" s="74">
        <v>0.44</v>
      </c>
      <c r="G15" s="73"/>
      <c r="H15" s="74">
        <v>0.62</v>
      </c>
      <c r="I15" s="73"/>
      <c r="J15" s="74"/>
      <c r="K15" s="73"/>
      <c r="L15" s="74">
        <v>0.41</v>
      </c>
      <c r="M15" s="73"/>
      <c r="N15" s="74">
        <v>0.74</v>
      </c>
      <c r="O15" s="73"/>
      <c r="P15" s="74"/>
      <c r="Q15" s="73"/>
    </row>
    <row r="16" spans="1:17" ht="12.75">
      <c r="A16" s="73" t="s">
        <v>12</v>
      </c>
      <c r="B16" s="74">
        <v>0</v>
      </c>
      <c r="C16" s="73">
        <v>0</v>
      </c>
      <c r="D16" s="75">
        <v>0.84</v>
      </c>
      <c r="E16" s="73">
        <v>0</v>
      </c>
      <c r="F16" s="74">
        <v>0.83</v>
      </c>
      <c r="G16" s="73">
        <v>0</v>
      </c>
      <c r="H16" s="74">
        <v>6.33</v>
      </c>
      <c r="I16" s="73">
        <v>0</v>
      </c>
      <c r="J16" s="74"/>
      <c r="K16" s="73"/>
      <c r="L16" s="74">
        <v>1.79</v>
      </c>
      <c r="M16" s="73">
        <v>0</v>
      </c>
      <c r="N16" s="74">
        <v>1.04</v>
      </c>
      <c r="O16" s="73"/>
      <c r="P16" s="74"/>
      <c r="Q16" s="73"/>
    </row>
    <row r="17" spans="1:17" ht="12.75">
      <c r="A17" s="76" t="s">
        <v>36</v>
      </c>
      <c r="B17" s="77">
        <v>100</v>
      </c>
      <c r="C17" s="76">
        <v>4</v>
      </c>
      <c r="D17" s="77">
        <f>SUM(D6:D16)</f>
        <v>99.99</v>
      </c>
      <c r="E17" s="76">
        <v>10</v>
      </c>
      <c r="F17" s="77">
        <f>SUM(F6:F16)</f>
        <v>99.99999999999999</v>
      </c>
      <c r="G17" s="76">
        <v>19</v>
      </c>
      <c r="H17" s="77">
        <f>SUM(H6:H16)</f>
        <v>100.01</v>
      </c>
      <c r="I17" s="76">
        <v>10</v>
      </c>
      <c r="J17" s="77">
        <f>SUM(J6:J14)</f>
        <v>100</v>
      </c>
      <c r="K17" s="76">
        <v>9</v>
      </c>
      <c r="L17" s="77">
        <f>SUM(L6:L16)</f>
        <v>100</v>
      </c>
      <c r="M17" s="76">
        <f>SUM(M6:M16)</f>
        <v>52</v>
      </c>
      <c r="N17" s="77">
        <f>SUM(N6:N16)</f>
        <v>99.99</v>
      </c>
      <c r="O17" s="76">
        <v>9</v>
      </c>
      <c r="P17" s="77">
        <f>SUM(P6:P16)</f>
        <v>100</v>
      </c>
      <c r="Q17" s="76">
        <v>9</v>
      </c>
    </row>
    <row r="18" spans="1:2" ht="12.75">
      <c r="A18" s="159" t="s">
        <v>124</v>
      </c>
      <c r="B18" s="159"/>
    </row>
    <row r="21" spans="1:17" ht="12.75">
      <c r="A21" s="78"/>
      <c r="B21" s="78"/>
      <c r="C21" s="78"/>
      <c r="D21" s="79"/>
      <c r="E21" s="79"/>
      <c r="F21" s="79"/>
      <c r="G21" s="79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78"/>
      <c r="B22" s="78"/>
      <c r="C22" s="78"/>
      <c r="D22" s="79"/>
      <c r="E22" s="79"/>
      <c r="F22" s="80"/>
      <c r="G22" s="79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78"/>
      <c r="B23" s="78"/>
      <c r="C23" s="78"/>
      <c r="D23" s="79"/>
      <c r="E23" s="79"/>
      <c r="F23" s="80"/>
      <c r="G23" s="79"/>
      <c r="H23" s="78"/>
      <c r="I23" s="79"/>
      <c r="J23" s="79"/>
      <c r="K23" s="80"/>
      <c r="L23" s="81"/>
      <c r="M23" s="78"/>
      <c r="N23" s="78"/>
      <c r="O23" s="78"/>
      <c r="P23" s="78"/>
      <c r="Q23" s="78"/>
    </row>
    <row r="24" spans="1:17" ht="12.75">
      <c r="A24" s="78"/>
      <c r="B24" s="78"/>
      <c r="C24" s="78"/>
      <c r="D24" s="79"/>
      <c r="E24" s="79"/>
      <c r="F24" s="80"/>
      <c r="G24" s="79"/>
      <c r="H24" s="78"/>
      <c r="I24" s="79"/>
      <c r="J24" s="79"/>
      <c r="K24" s="80"/>
      <c r="L24" s="81"/>
      <c r="M24" s="78"/>
      <c r="N24" s="78"/>
      <c r="O24" s="78"/>
      <c r="P24" s="78"/>
      <c r="Q24" s="78"/>
    </row>
    <row r="25" spans="1:17" ht="12.75">
      <c r="A25" s="78"/>
      <c r="B25" s="78"/>
      <c r="C25" s="78"/>
      <c r="D25" s="79"/>
      <c r="E25" s="79"/>
      <c r="F25" s="80"/>
      <c r="G25" s="79"/>
      <c r="H25" s="78"/>
      <c r="I25" s="79"/>
      <c r="J25" s="79"/>
      <c r="K25" s="80"/>
      <c r="L25" s="81"/>
      <c r="M25" s="78"/>
      <c r="N25" s="78"/>
      <c r="O25" s="78"/>
      <c r="P25" s="78"/>
      <c r="Q25" s="78"/>
    </row>
    <row r="26" spans="1:17" ht="12.75">
      <c r="A26" s="78"/>
      <c r="B26" s="78"/>
      <c r="C26" s="78"/>
      <c r="D26" s="79"/>
      <c r="E26" s="79"/>
      <c r="F26" s="80"/>
      <c r="G26" s="79"/>
      <c r="H26" s="78"/>
      <c r="I26" s="79"/>
      <c r="J26" s="79"/>
      <c r="K26" s="80"/>
      <c r="L26" s="81"/>
      <c r="M26" s="78"/>
      <c r="N26" s="78"/>
      <c r="O26" s="78"/>
      <c r="P26" s="78"/>
      <c r="Q26" s="78"/>
    </row>
    <row r="27" spans="1:17" ht="12.75">
      <c r="A27" s="78"/>
      <c r="B27" s="78"/>
      <c r="C27" s="78"/>
      <c r="D27" s="79"/>
      <c r="E27" s="79"/>
      <c r="F27" s="80"/>
      <c r="G27" s="79"/>
      <c r="H27" s="78"/>
      <c r="I27" s="79"/>
      <c r="J27" s="79"/>
      <c r="K27" s="80"/>
      <c r="L27" s="81"/>
      <c r="M27" s="78"/>
      <c r="N27" s="78"/>
      <c r="O27" s="78"/>
      <c r="P27" s="78"/>
      <c r="Q27" s="78"/>
    </row>
    <row r="28" spans="1:17" ht="12.75">
      <c r="A28" s="78"/>
      <c r="B28" s="78"/>
      <c r="C28" s="78"/>
      <c r="D28" s="79"/>
      <c r="E28" s="79"/>
      <c r="F28" s="80"/>
      <c r="G28" s="79"/>
      <c r="H28" s="78"/>
      <c r="I28" s="79"/>
      <c r="J28" s="79"/>
      <c r="K28" s="80"/>
      <c r="L28" s="81"/>
      <c r="M28" s="78"/>
      <c r="N28" s="78"/>
      <c r="O28" s="78"/>
      <c r="P28" s="78"/>
      <c r="Q28" s="78"/>
    </row>
    <row r="29" spans="1:17" ht="12.75">
      <c r="A29" s="78"/>
      <c r="B29" s="78"/>
      <c r="C29" s="78"/>
      <c r="D29" s="79"/>
      <c r="E29" s="79"/>
      <c r="F29" s="80"/>
      <c r="G29" s="79"/>
      <c r="H29" s="78"/>
      <c r="I29" s="79"/>
      <c r="J29" s="79"/>
      <c r="K29" s="80"/>
      <c r="L29" s="81"/>
      <c r="M29" s="78"/>
      <c r="N29" s="78"/>
      <c r="O29" s="78"/>
      <c r="P29" s="78"/>
      <c r="Q29" s="78"/>
    </row>
    <row r="30" spans="1:17" ht="12.75">
      <c r="A30" s="78"/>
      <c r="B30" s="78"/>
      <c r="C30" s="78"/>
      <c r="D30" s="79"/>
      <c r="E30" s="79"/>
      <c r="F30" s="80"/>
      <c r="G30" s="79"/>
      <c r="H30" s="78"/>
      <c r="I30" s="79"/>
      <c r="J30" s="79"/>
      <c r="K30" s="80"/>
      <c r="L30" s="81"/>
      <c r="M30" s="78"/>
      <c r="N30" s="78"/>
      <c r="O30" s="78"/>
      <c r="P30" s="78"/>
      <c r="Q30" s="78"/>
    </row>
    <row r="31" spans="1:17" ht="12.75">
      <c r="A31" s="78"/>
      <c r="B31" s="78"/>
      <c r="C31" s="78"/>
      <c r="D31" s="79"/>
      <c r="E31" s="79"/>
      <c r="F31" s="80"/>
      <c r="G31" s="79"/>
      <c r="H31" s="78"/>
      <c r="I31" s="79"/>
      <c r="J31" s="79"/>
      <c r="K31" s="80"/>
      <c r="L31" s="78"/>
      <c r="M31" s="78"/>
      <c r="N31" s="78"/>
      <c r="O31" s="78"/>
      <c r="P31" s="78"/>
      <c r="Q31" s="78"/>
    </row>
    <row r="32" spans="1:17" ht="12.75">
      <c r="A32" s="78"/>
      <c r="B32" s="78"/>
      <c r="C32" s="78"/>
      <c r="D32" s="79"/>
      <c r="E32" s="79"/>
      <c r="F32" s="79"/>
      <c r="G32" s="79"/>
      <c r="H32" s="78"/>
      <c r="I32" s="79"/>
      <c r="J32" s="79"/>
      <c r="K32" s="80"/>
      <c r="L32" s="78"/>
      <c r="M32" s="78"/>
      <c r="N32" s="78"/>
      <c r="O32" s="78"/>
      <c r="P32" s="78"/>
      <c r="Q32" s="78"/>
    </row>
    <row r="33" spans="1:17" ht="12.75">
      <c r="A33" s="78"/>
      <c r="B33" s="78"/>
      <c r="C33" s="78"/>
      <c r="D33" s="79"/>
      <c r="E33" s="79"/>
      <c r="F33" s="79"/>
      <c r="G33" s="79"/>
      <c r="H33" s="78"/>
      <c r="I33" s="79"/>
      <c r="J33" s="79"/>
      <c r="K33" s="79"/>
      <c r="L33" s="78"/>
      <c r="M33" s="78"/>
      <c r="N33" s="78"/>
      <c r="O33" s="78"/>
      <c r="P33" s="78"/>
      <c r="Q33" s="78"/>
    </row>
  </sheetData>
  <sheetProtection/>
  <mergeCells count="10">
    <mergeCell ref="P4:Q4"/>
    <mergeCell ref="B4:C4"/>
    <mergeCell ref="F4:G4"/>
    <mergeCell ref="J4:K4"/>
    <mergeCell ref="L4:M4"/>
    <mergeCell ref="A3:K3"/>
    <mergeCell ref="A18:B18"/>
    <mergeCell ref="D4:E4"/>
    <mergeCell ref="H4:I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="160" zoomScaleNormal="160" zoomScalePageLayoutView="0" workbookViewId="0" topLeftCell="A1">
      <selection activeCell="A18" sqref="A18"/>
    </sheetView>
  </sheetViews>
  <sheetFormatPr defaultColWidth="11.421875" defaultRowHeight="15"/>
  <cols>
    <col min="1" max="1" width="39.421875" style="10" customWidth="1"/>
    <col min="2" max="2" width="11.57421875" style="10" customWidth="1"/>
    <col min="3" max="3" width="7.28125" style="10" customWidth="1"/>
    <col min="4" max="4" width="10.140625" style="10" customWidth="1"/>
    <col min="5" max="5" width="7.57421875" style="10" customWidth="1"/>
    <col min="6" max="6" width="10.421875" style="10" customWidth="1"/>
    <col min="7" max="7" width="8.28125" style="10" customWidth="1"/>
    <col min="8" max="16384" width="11.421875" style="10" customWidth="1"/>
  </cols>
  <sheetData>
    <row r="2" spans="1:5" ht="12.75">
      <c r="A2" s="180" t="s">
        <v>144</v>
      </c>
      <c r="B2" s="180"/>
      <c r="C2" s="180"/>
      <c r="D2" s="180"/>
      <c r="E2" s="180"/>
    </row>
    <row r="3" spans="1:8" ht="15">
      <c r="A3" s="85" t="s">
        <v>53</v>
      </c>
      <c r="B3" s="178" t="s">
        <v>63</v>
      </c>
      <c r="C3" s="179"/>
      <c r="D3" s="178" t="s">
        <v>64</v>
      </c>
      <c r="E3" s="179"/>
      <c r="F3" s="178" t="s">
        <v>65</v>
      </c>
      <c r="G3" s="179"/>
      <c r="H3" s="82" t="s">
        <v>36</v>
      </c>
    </row>
    <row r="4" spans="1:8" ht="33.75">
      <c r="A4" s="154" t="s">
        <v>66</v>
      </c>
      <c r="B4" s="146" t="s">
        <v>133</v>
      </c>
      <c r="C4" s="145" t="s">
        <v>28</v>
      </c>
      <c r="D4" s="146" t="s">
        <v>133</v>
      </c>
      <c r="E4" s="145" t="s">
        <v>28</v>
      </c>
      <c r="F4" s="146" t="s">
        <v>133</v>
      </c>
      <c r="G4" s="145" t="s">
        <v>28</v>
      </c>
      <c r="H4" s="145" t="s">
        <v>28</v>
      </c>
    </row>
    <row r="5" spans="1:8" ht="12.75">
      <c r="A5" s="83" t="s">
        <v>10</v>
      </c>
      <c r="B5" s="83"/>
      <c r="C5" s="83"/>
      <c r="D5" s="83">
        <v>1.8</v>
      </c>
      <c r="E5" s="83"/>
      <c r="F5" s="83">
        <v>2.71</v>
      </c>
      <c r="G5" s="83"/>
      <c r="H5" s="84"/>
    </row>
    <row r="6" spans="1:8" ht="12.75">
      <c r="A6" s="83" t="s">
        <v>143</v>
      </c>
      <c r="B6" s="83">
        <v>9.95</v>
      </c>
      <c r="C6" s="83">
        <v>1</v>
      </c>
      <c r="D6" s="83">
        <v>7.95</v>
      </c>
      <c r="E6" s="83">
        <v>1</v>
      </c>
      <c r="F6" s="83">
        <v>7.62</v>
      </c>
      <c r="G6" s="83">
        <v>1</v>
      </c>
      <c r="H6" s="84">
        <f>SUM(C6,E6,G6)</f>
        <v>3</v>
      </c>
    </row>
    <row r="7" spans="1:8" ht="12.75">
      <c r="A7" s="83" t="s">
        <v>67</v>
      </c>
      <c r="B7" s="83">
        <v>14.94</v>
      </c>
      <c r="C7" s="83">
        <v>2</v>
      </c>
      <c r="D7" s="83">
        <v>22.46</v>
      </c>
      <c r="E7" s="83">
        <v>3</v>
      </c>
      <c r="F7" s="83">
        <v>22.27</v>
      </c>
      <c r="G7" s="83">
        <v>3</v>
      </c>
      <c r="H7" s="84">
        <f aca="true" t="shared" si="0" ref="H7:H17">SUM(C7,E7,G7)</f>
        <v>8</v>
      </c>
    </row>
    <row r="8" spans="1:8" ht="12.75">
      <c r="A8" s="83" t="s">
        <v>46</v>
      </c>
      <c r="B8" s="83">
        <v>4.58</v>
      </c>
      <c r="C8" s="83"/>
      <c r="D8" s="83">
        <v>10.56</v>
      </c>
      <c r="E8" s="83">
        <v>1</v>
      </c>
      <c r="F8" s="83">
        <v>12.62</v>
      </c>
      <c r="G8" s="83">
        <v>1</v>
      </c>
      <c r="H8" s="84">
        <f t="shared" si="0"/>
        <v>2</v>
      </c>
    </row>
    <row r="9" spans="1:8" ht="12.75">
      <c r="A9" s="83" t="s">
        <v>20</v>
      </c>
      <c r="B9" s="83">
        <v>3.67</v>
      </c>
      <c r="C9" s="83"/>
      <c r="D9" s="83"/>
      <c r="E9" s="83"/>
      <c r="F9" s="83"/>
      <c r="G9" s="83"/>
      <c r="H9" s="84">
        <f t="shared" si="0"/>
        <v>0</v>
      </c>
    </row>
    <row r="10" spans="1:8" ht="12.75">
      <c r="A10" s="83" t="s">
        <v>120</v>
      </c>
      <c r="B10" s="83">
        <v>4.4</v>
      </c>
      <c r="C10" s="83"/>
      <c r="D10" s="83">
        <v>7.45</v>
      </c>
      <c r="E10" s="83"/>
      <c r="F10" s="83">
        <v>8.36</v>
      </c>
      <c r="G10" s="83">
        <v>1</v>
      </c>
      <c r="H10" s="84">
        <f t="shared" si="0"/>
        <v>1</v>
      </c>
    </row>
    <row r="11" spans="1:8" ht="12.75">
      <c r="A11" s="83" t="s">
        <v>68</v>
      </c>
      <c r="B11" s="83">
        <v>58.5</v>
      </c>
      <c r="C11" s="83">
        <v>7</v>
      </c>
      <c r="D11" s="83"/>
      <c r="E11" s="83"/>
      <c r="F11" s="83"/>
      <c r="G11" s="83"/>
      <c r="H11" s="84">
        <f t="shared" si="0"/>
        <v>7</v>
      </c>
    </row>
    <row r="12" spans="1:8" ht="12.75">
      <c r="A12" s="83" t="s">
        <v>141</v>
      </c>
      <c r="B12" s="83"/>
      <c r="C12" s="83"/>
      <c r="D12" s="83">
        <v>44.16</v>
      </c>
      <c r="E12" s="83">
        <v>5</v>
      </c>
      <c r="F12" s="83"/>
      <c r="G12" s="83"/>
      <c r="H12" s="84">
        <f t="shared" si="0"/>
        <v>5</v>
      </c>
    </row>
    <row r="13" spans="1:8" ht="12.75">
      <c r="A13" s="83" t="s">
        <v>142</v>
      </c>
      <c r="B13" s="83"/>
      <c r="C13" s="83"/>
      <c r="D13" s="83"/>
      <c r="E13" s="83"/>
      <c r="F13" s="83">
        <v>38.75</v>
      </c>
      <c r="G13" s="83">
        <v>5</v>
      </c>
      <c r="H13" s="84">
        <f t="shared" si="0"/>
        <v>5</v>
      </c>
    </row>
    <row r="14" spans="1:8" ht="12.75">
      <c r="A14" s="83" t="s">
        <v>31</v>
      </c>
      <c r="B14" s="83">
        <v>1.43</v>
      </c>
      <c r="C14" s="83"/>
      <c r="D14" s="83">
        <v>1.89</v>
      </c>
      <c r="E14" s="83"/>
      <c r="F14" s="83">
        <v>2.3</v>
      </c>
      <c r="G14" s="83"/>
      <c r="H14" s="84">
        <f t="shared" si="0"/>
        <v>0</v>
      </c>
    </row>
    <row r="15" spans="1:8" ht="12.75">
      <c r="A15" s="83" t="s">
        <v>17</v>
      </c>
      <c r="B15" s="83">
        <v>2.53</v>
      </c>
      <c r="C15" s="83"/>
      <c r="D15" s="83">
        <v>3.22</v>
      </c>
      <c r="E15" s="83"/>
      <c r="F15" s="83">
        <v>4.42</v>
      </c>
      <c r="G15" s="83"/>
      <c r="H15" s="84"/>
    </row>
    <row r="16" spans="1:8" ht="12.75">
      <c r="A16" s="83" t="s">
        <v>12</v>
      </c>
      <c r="B16" s="83"/>
      <c r="C16" s="83"/>
      <c r="D16" s="83">
        <v>0.5</v>
      </c>
      <c r="E16" s="83"/>
      <c r="F16" s="83">
        <v>0.96</v>
      </c>
      <c r="G16" s="83"/>
      <c r="H16" s="84">
        <f t="shared" si="0"/>
        <v>0</v>
      </c>
    </row>
    <row r="17" spans="1:8" ht="12.75">
      <c r="A17" s="85" t="s">
        <v>36</v>
      </c>
      <c r="B17" s="86">
        <f>SUM(B6:B16)</f>
        <v>100</v>
      </c>
      <c r="C17" s="85">
        <v>10</v>
      </c>
      <c r="D17" s="86">
        <f>SUM(D5:D16)</f>
        <v>99.99</v>
      </c>
      <c r="E17" s="85">
        <v>10</v>
      </c>
      <c r="F17" s="86">
        <f>SUM(F5:F16)</f>
        <v>100.00999999999999</v>
      </c>
      <c r="G17" s="85">
        <v>11</v>
      </c>
      <c r="H17" s="85">
        <f t="shared" si="0"/>
        <v>31</v>
      </c>
    </row>
    <row r="18" ht="12.75">
      <c r="A18" s="7" t="s">
        <v>124</v>
      </c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  <row r="27" ht="12.75">
      <c r="D27" s="87"/>
    </row>
    <row r="28" ht="12.75">
      <c r="D28" s="87"/>
    </row>
    <row r="29" ht="12.75">
      <c r="D29" s="87"/>
    </row>
    <row r="30" ht="12.75">
      <c r="D30" s="87"/>
    </row>
  </sheetData>
  <sheetProtection/>
  <mergeCells count="4">
    <mergeCell ref="B3:C3"/>
    <mergeCell ref="D3:E3"/>
    <mergeCell ref="F3:G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="205" zoomScaleNormal="205" zoomScalePageLayoutView="0" workbookViewId="0" topLeftCell="A1">
      <selection activeCell="B3" sqref="B3"/>
    </sheetView>
  </sheetViews>
  <sheetFormatPr defaultColWidth="11.421875" defaultRowHeight="15"/>
  <cols>
    <col min="1" max="1" width="27.7109375" style="0" customWidth="1"/>
    <col min="2" max="2" width="11.140625" style="0" bestFit="1" customWidth="1"/>
    <col min="3" max="3" width="19.00390625" style="0" bestFit="1" customWidth="1"/>
    <col min="4" max="4" width="18.421875" style="0" bestFit="1" customWidth="1"/>
    <col min="5" max="5" width="7.28125" style="0" bestFit="1" customWidth="1"/>
    <col min="6" max="6" width="8.421875" style="0" bestFit="1" customWidth="1"/>
  </cols>
  <sheetData>
    <row r="1" spans="1:6" ht="15">
      <c r="A1" s="181" t="s">
        <v>145</v>
      </c>
      <c r="B1" s="181"/>
      <c r="C1" s="181"/>
      <c r="D1" s="10"/>
      <c r="E1" s="10"/>
      <c r="F1" s="10"/>
    </row>
    <row r="2" spans="1:6" s="1" customFormat="1" ht="15">
      <c r="A2" s="88"/>
      <c r="B2" s="10"/>
      <c r="C2" s="10"/>
      <c r="D2" s="10"/>
      <c r="E2" s="10"/>
      <c r="F2" s="10"/>
    </row>
    <row r="3" spans="1:6" ht="15">
      <c r="A3" s="89"/>
      <c r="B3" s="90" t="s">
        <v>71</v>
      </c>
      <c r="C3" s="148" t="s">
        <v>77</v>
      </c>
      <c r="D3" s="148" t="s">
        <v>72</v>
      </c>
      <c r="E3" s="148" t="s">
        <v>69</v>
      </c>
      <c r="F3" s="148" t="s">
        <v>70</v>
      </c>
    </row>
    <row r="4" spans="1:6" ht="15">
      <c r="A4" s="91" t="s">
        <v>1</v>
      </c>
      <c r="B4" s="92">
        <v>974</v>
      </c>
      <c r="C4" s="147">
        <v>7942</v>
      </c>
      <c r="D4" s="28">
        <v>47</v>
      </c>
      <c r="E4" s="147">
        <v>2979</v>
      </c>
      <c r="F4" s="28">
        <v>435</v>
      </c>
    </row>
    <row r="5" spans="1:6" ht="15">
      <c r="A5" s="91" t="s">
        <v>2</v>
      </c>
      <c r="B5" s="92">
        <v>542</v>
      </c>
      <c r="C5" s="147">
        <v>5465</v>
      </c>
      <c r="D5" s="28">
        <v>23</v>
      </c>
      <c r="E5" s="147">
        <v>1805</v>
      </c>
      <c r="F5" s="28">
        <v>286</v>
      </c>
    </row>
    <row r="6" spans="1:6" ht="15">
      <c r="A6" s="91" t="s">
        <v>3</v>
      </c>
      <c r="B6" s="92">
        <v>6</v>
      </c>
      <c r="C6" s="147">
        <v>200</v>
      </c>
      <c r="D6" s="28">
        <v>4</v>
      </c>
      <c r="E6" s="28">
        <v>49</v>
      </c>
      <c r="F6" s="28">
        <v>9</v>
      </c>
    </row>
    <row r="7" spans="1:6" ht="15">
      <c r="A7" s="93" t="s">
        <v>126</v>
      </c>
      <c r="B7" s="94">
        <v>55.64681724845995</v>
      </c>
      <c r="C7" s="94">
        <v>68.81138252329389</v>
      </c>
      <c r="D7" s="94">
        <v>48.93617021276596</v>
      </c>
      <c r="E7" s="94">
        <v>60.590802282645186</v>
      </c>
      <c r="F7" s="95">
        <v>65.74712643678161</v>
      </c>
    </row>
    <row r="8" spans="1:6" ht="15">
      <c r="A8" s="156" t="s">
        <v>124</v>
      </c>
      <c r="B8" s="156"/>
      <c r="C8" s="10"/>
      <c r="D8" s="10"/>
      <c r="E8" s="10"/>
      <c r="F8" s="11"/>
    </row>
    <row r="9" spans="3:6" ht="15">
      <c r="C9" s="1"/>
      <c r="D9" s="1"/>
      <c r="E9" s="1"/>
      <c r="F9" s="1"/>
    </row>
  </sheetData>
  <sheetProtection/>
  <mergeCells count="2">
    <mergeCell ref="A8:B8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Prouteau</dc:creator>
  <cp:keywords/>
  <dc:description/>
  <cp:lastModifiedBy>Administration centrale</cp:lastModifiedBy>
  <dcterms:created xsi:type="dcterms:W3CDTF">2019-02-26T13:50:02Z</dcterms:created>
  <dcterms:modified xsi:type="dcterms:W3CDTF">2019-06-03T14:56:50Z</dcterms:modified>
  <cp:category/>
  <cp:version/>
  <cp:contentType/>
  <cp:contentStatus/>
</cp:coreProperties>
</file>