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16- Eval 4e\04- Web\"/>
    </mc:Choice>
  </mc:AlternateContent>
  <bookViews>
    <workbookView xWindow="-120" yWindow="-120" windowWidth="20730" windowHeight="11160"/>
  </bookViews>
  <sheets>
    <sheet name="Fig.1" sheetId="1" r:id="rId1"/>
    <sheet name="Fig.2" sheetId="2" r:id="rId2"/>
    <sheet name="Fig.3" sheetId="3" r:id="rId3"/>
    <sheet name="Fig.4" sheetId="4" r:id="rId4"/>
    <sheet name="Fig.5" sheetId="5" r:id="rId5"/>
    <sheet name="Fig.6" sheetId="9" r:id="rId6"/>
    <sheet name="Méthodologie" sheetId="6" r:id="rId7"/>
    <sheet name="Bibliographie" sheetId="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5" l="1"/>
  <c r="N26" i="5"/>
  <c r="O26" i="5"/>
  <c r="L26" i="5"/>
  <c r="R30" i="1"/>
  <c r="S30" i="1"/>
  <c r="T30" i="1"/>
  <c r="U30" i="1"/>
  <c r="V30" i="1"/>
  <c r="W30" i="1"/>
  <c r="Q30" i="1"/>
  <c r="L42" i="9" l="1"/>
  <c r="L36" i="9" l="1"/>
  <c r="L35" i="9"/>
  <c r="L34" i="9"/>
  <c r="L19" i="9"/>
  <c r="L21" i="9"/>
  <c r="L20" i="9"/>
  <c r="L5" i="9"/>
  <c r="L4" i="9"/>
  <c r="L3" i="9"/>
  <c r="L7" i="9" s="1"/>
  <c r="L22" i="9" l="1"/>
  <c r="L23" i="9" s="1"/>
  <c r="L6" i="9"/>
  <c r="L37" i="9"/>
  <c r="L38" i="9" s="1"/>
  <c r="H42" i="9"/>
  <c r="G42" i="9"/>
  <c r="F42" i="9"/>
  <c r="E42" i="9"/>
  <c r="D42" i="9"/>
  <c r="C42" i="9"/>
  <c r="I41" i="9"/>
  <c r="I40" i="9"/>
  <c r="I39" i="9"/>
  <c r="I38" i="9"/>
  <c r="I37" i="9"/>
  <c r="I36" i="9"/>
  <c r="H27" i="9"/>
  <c r="G27" i="9"/>
  <c r="F27" i="9"/>
  <c r="E27" i="9"/>
  <c r="D27" i="9"/>
  <c r="C27" i="9"/>
  <c r="I26" i="9"/>
  <c r="I25" i="9"/>
  <c r="I24" i="9"/>
  <c r="I23" i="9"/>
  <c r="I22" i="9"/>
  <c r="I21" i="9"/>
  <c r="H11" i="9"/>
  <c r="G11" i="9"/>
  <c r="F11" i="9"/>
  <c r="E11" i="9"/>
  <c r="D11" i="9"/>
  <c r="C11" i="9"/>
  <c r="I10" i="9"/>
  <c r="I9" i="9"/>
  <c r="I8" i="9"/>
  <c r="I7" i="9"/>
  <c r="I6" i="9"/>
  <c r="I5" i="9"/>
  <c r="I42" i="9" l="1"/>
  <c r="I11" i="9"/>
  <c r="I27" i="9"/>
  <c r="L32" i="5" l="1"/>
  <c r="M32" i="5"/>
  <c r="N32" i="5"/>
  <c r="O32" i="5"/>
  <c r="L33" i="5"/>
  <c r="M33" i="5"/>
  <c r="N33" i="5"/>
  <c r="O33" i="5"/>
  <c r="L34" i="5"/>
  <c r="M34" i="5"/>
  <c r="N34" i="5"/>
  <c r="O34" i="5"/>
  <c r="L23" i="5"/>
  <c r="M23" i="5"/>
  <c r="N23" i="5"/>
  <c r="O23" i="5"/>
  <c r="K24" i="5"/>
  <c r="L24" i="5"/>
  <c r="M24" i="5"/>
  <c r="N24" i="5"/>
  <c r="O24" i="5"/>
  <c r="L25" i="5"/>
  <c r="M25" i="5"/>
  <c r="N25" i="5"/>
  <c r="O25" i="5"/>
  <c r="L27" i="5"/>
  <c r="M27" i="5"/>
  <c r="N27" i="5"/>
  <c r="O27" i="5"/>
  <c r="K28" i="5"/>
  <c r="L28" i="5"/>
  <c r="M28" i="5"/>
  <c r="N28" i="5"/>
  <c r="O28" i="5"/>
  <c r="L29" i="5"/>
  <c r="M29" i="5"/>
  <c r="N29" i="5"/>
  <c r="O29" i="5"/>
  <c r="K30" i="5"/>
  <c r="L30" i="5"/>
  <c r="M30" i="5"/>
  <c r="N30" i="5"/>
  <c r="O30" i="5"/>
  <c r="L31" i="5"/>
  <c r="M31" i="5"/>
  <c r="N31" i="5"/>
  <c r="O31" i="5"/>
  <c r="L22" i="5"/>
  <c r="M22" i="5"/>
  <c r="N22" i="5"/>
  <c r="O22" i="5"/>
  <c r="K22" i="5"/>
  <c r="M21" i="5"/>
  <c r="N21" i="5"/>
  <c r="O21" i="5"/>
  <c r="Q24" i="1"/>
  <c r="R24" i="1"/>
  <c r="S24" i="1"/>
  <c r="T24" i="1"/>
  <c r="U24" i="1"/>
  <c r="V24" i="1"/>
  <c r="W24" i="1"/>
  <c r="Q25" i="1"/>
  <c r="R25" i="1"/>
  <c r="S25" i="1"/>
  <c r="T25" i="1"/>
  <c r="U25" i="1"/>
  <c r="V25" i="1"/>
  <c r="W25" i="1"/>
  <c r="Q26" i="1"/>
  <c r="R26" i="1"/>
  <c r="S26" i="1"/>
  <c r="T26" i="1"/>
  <c r="U26" i="1"/>
  <c r="V26" i="1"/>
  <c r="W26" i="1"/>
  <c r="Q27" i="1"/>
  <c r="R27" i="1"/>
  <c r="S27" i="1"/>
  <c r="T27" i="1"/>
  <c r="U27" i="1"/>
  <c r="V27" i="1"/>
  <c r="W27" i="1"/>
  <c r="Q28" i="1"/>
  <c r="R28" i="1"/>
  <c r="S28" i="1"/>
  <c r="T28" i="1"/>
  <c r="U28" i="1"/>
  <c r="V28" i="1"/>
  <c r="W28" i="1"/>
  <c r="Q29" i="1"/>
  <c r="R29" i="1"/>
  <c r="S29" i="1"/>
  <c r="T29" i="1"/>
  <c r="U29" i="1"/>
  <c r="V29" i="1"/>
  <c r="W29" i="1"/>
  <c r="Q31" i="1"/>
  <c r="R31" i="1"/>
  <c r="S31" i="1"/>
  <c r="T31" i="1"/>
  <c r="U31" i="1"/>
  <c r="V31" i="1"/>
  <c r="W31" i="1"/>
  <c r="Q32" i="1"/>
  <c r="R32" i="1"/>
  <c r="S32" i="1"/>
  <c r="T32" i="1"/>
  <c r="U32" i="1"/>
  <c r="V32" i="1"/>
  <c r="W32" i="1"/>
  <c r="Q33" i="1"/>
  <c r="R33" i="1"/>
  <c r="S33" i="1"/>
  <c r="T33" i="1"/>
  <c r="U33" i="1"/>
  <c r="V33" i="1"/>
  <c r="W33" i="1"/>
  <c r="Q34" i="1"/>
  <c r="R34" i="1"/>
  <c r="S34" i="1"/>
  <c r="T34" i="1"/>
  <c r="U34" i="1"/>
  <c r="V34" i="1"/>
  <c r="W34" i="1"/>
  <c r="Q35" i="1"/>
  <c r="R35" i="1"/>
  <c r="S35" i="1"/>
  <c r="T35" i="1"/>
  <c r="U35" i="1"/>
  <c r="V35" i="1"/>
  <c r="W35" i="1"/>
  <c r="R23" i="1"/>
  <c r="S23" i="1"/>
  <c r="T23" i="1"/>
  <c r="U23" i="1"/>
  <c r="V23" i="1"/>
  <c r="W23" i="1"/>
  <c r="Q23" i="1"/>
  <c r="R22" i="1"/>
  <c r="S22" i="1"/>
  <c r="T22" i="1"/>
  <c r="U22" i="1"/>
  <c r="V22" i="1"/>
  <c r="W22" i="1"/>
  <c r="Q22" i="1"/>
  <c r="Q24" i="2"/>
  <c r="R24" i="2"/>
  <c r="S24" i="2"/>
  <c r="T24" i="2"/>
  <c r="U24" i="2"/>
  <c r="V24" i="2"/>
  <c r="W24" i="2"/>
  <c r="Q25" i="2"/>
  <c r="R25" i="2"/>
  <c r="S25" i="2"/>
  <c r="T25" i="2"/>
  <c r="U25" i="2"/>
  <c r="V25" i="2"/>
  <c r="W25" i="2"/>
  <c r="Q26" i="2"/>
  <c r="R26" i="2"/>
  <c r="S26" i="2"/>
  <c r="T26" i="2"/>
  <c r="U26" i="2"/>
  <c r="V26" i="2"/>
  <c r="W26" i="2"/>
  <c r="Q27" i="2"/>
  <c r="R27" i="2"/>
  <c r="S27" i="2"/>
  <c r="T27" i="2"/>
  <c r="U27" i="2"/>
  <c r="V27" i="2"/>
  <c r="W27" i="2"/>
  <c r="Q28" i="2"/>
  <c r="R28" i="2"/>
  <c r="S28" i="2"/>
  <c r="T28" i="2"/>
  <c r="U28" i="2"/>
  <c r="V28" i="2"/>
  <c r="W28" i="2"/>
  <c r="Q29" i="2"/>
  <c r="R29" i="2"/>
  <c r="S29" i="2"/>
  <c r="T29" i="2"/>
  <c r="U29" i="2"/>
  <c r="V29" i="2"/>
  <c r="W29" i="2"/>
  <c r="Q30" i="2"/>
  <c r="R30" i="2"/>
  <c r="S30" i="2"/>
  <c r="T30" i="2"/>
  <c r="U30" i="2"/>
  <c r="V30" i="2"/>
  <c r="W30" i="2"/>
  <c r="Q31" i="2"/>
  <c r="R31" i="2"/>
  <c r="S31" i="2"/>
  <c r="T31" i="2"/>
  <c r="U31" i="2"/>
  <c r="V31" i="2"/>
  <c r="W31" i="2"/>
  <c r="Q32" i="2"/>
  <c r="R32" i="2"/>
  <c r="S32" i="2"/>
  <c r="T32" i="2"/>
  <c r="U32" i="2"/>
  <c r="V32" i="2"/>
  <c r="W32" i="2"/>
  <c r="Q33" i="2"/>
  <c r="R33" i="2"/>
  <c r="S33" i="2"/>
  <c r="T33" i="2"/>
  <c r="U33" i="2"/>
  <c r="V33" i="2"/>
  <c r="W33" i="2"/>
  <c r="Q34" i="2"/>
  <c r="R34" i="2"/>
  <c r="S34" i="2"/>
  <c r="T34" i="2"/>
  <c r="U34" i="2"/>
  <c r="V34" i="2"/>
  <c r="W34" i="2"/>
  <c r="Q35" i="2"/>
  <c r="R35" i="2"/>
  <c r="S35" i="2"/>
  <c r="T35" i="2"/>
  <c r="U35" i="2"/>
  <c r="V35" i="2"/>
  <c r="W35" i="2"/>
  <c r="R23" i="2"/>
  <c r="S23" i="2"/>
  <c r="T23" i="2"/>
  <c r="U23" i="2"/>
  <c r="V23" i="2"/>
  <c r="W23" i="2"/>
  <c r="Q23" i="2"/>
  <c r="P24" i="2"/>
  <c r="O25" i="2"/>
  <c r="P25" i="2"/>
  <c r="P26" i="2"/>
  <c r="P27" i="2"/>
  <c r="P28" i="2"/>
  <c r="O29" i="2"/>
  <c r="P29" i="2"/>
  <c r="P30" i="2"/>
  <c r="O31" i="2"/>
  <c r="P31" i="2"/>
  <c r="P32" i="2"/>
  <c r="P33" i="2"/>
  <c r="P34" i="2"/>
  <c r="P35" i="2"/>
  <c r="P23" i="2"/>
  <c r="O23" i="2"/>
  <c r="P22" i="2"/>
  <c r="R22" i="2"/>
  <c r="S22" i="2"/>
  <c r="T22" i="2"/>
  <c r="U22" i="2"/>
  <c r="V22" i="2"/>
  <c r="W22" i="2"/>
  <c r="Q22" i="2"/>
</calcChain>
</file>

<file path=xl/sharedStrings.xml><?xml version="1.0" encoding="utf-8"?>
<sst xmlns="http://schemas.openxmlformats.org/spreadsheetml/2006/main" count="647" uniqueCount="174">
  <si>
    <t>Caractéristique</t>
  </si>
  <si>
    <t>groupe 1</t>
  </si>
  <si>
    <t>groupe 2</t>
  </si>
  <si>
    <t>groupe 3</t>
  </si>
  <si>
    <t>groupe 4</t>
  </si>
  <si>
    <t>groupe 5</t>
  </si>
  <si>
    <t>groupe 6</t>
  </si>
  <si>
    <t>Ensemble</t>
  </si>
  <si>
    <t>Sexe</t>
  </si>
  <si>
    <t>Retard scolaire</t>
  </si>
  <si>
    <t>« À l'heure »</t>
  </si>
  <si>
    <t>En retard</t>
  </si>
  <si>
    <t>Privé sous contrat</t>
  </si>
  <si>
    <t>Public hors EP</t>
  </si>
  <si>
    <t>REP</t>
  </si>
  <si>
    <t>REP+</t>
  </si>
  <si>
    <t>groupe d'IPS 1</t>
  </si>
  <si>
    <t>groupe d'IPS 2</t>
  </si>
  <si>
    <t>groupe d'IPS 3</t>
  </si>
  <si>
    <t>groupe d'IPS 4</t>
  </si>
  <si>
    <t>groupe d'IPS 5</t>
  </si>
  <si>
    <t>Catégorie</t>
  </si>
  <si>
    <t>Année</t>
  </si>
  <si>
    <t>À besoins</t>
  </si>
  <si>
    <t>Fragile</t>
  </si>
  <si>
    <t>Satisfaisant</t>
  </si>
  <si>
    <t>Secteur de scolarisation</t>
  </si>
  <si>
    <t>Indice de position sociale du collège</t>
  </si>
  <si>
    <r>
      <rPr>
        <b/>
        <sz val="11"/>
        <color theme="1"/>
        <rFont val="Marianne"/>
        <family val="3"/>
      </rPr>
      <t>Tableau 3.2</t>
    </r>
    <r>
      <rPr>
        <sz val="11"/>
        <color theme="1"/>
        <rFont val="Marianne"/>
        <family val="3"/>
      </rPr>
      <t xml:space="preserve"> Répartition des élèves dans les groupes en lexique par </t>
    </r>
  </si>
  <si>
    <r>
      <rPr>
        <b/>
        <sz val="11"/>
        <color theme="1"/>
        <rFont val="Marianne"/>
        <family val="3"/>
      </rPr>
      <t>Tableau 3.1</t>
    </r>
    <r>
      <rPr>
        <sz val="11"/>
        <color theme="1"/>
        <rFont val="Marianne"/>
        <family val="3"/>
      </rPr>
      <t xml:space="preserve"> Répartition des élèves dans les groupes en compréhension de l'écrit par </t>
    </r>
  </si>
  <si>
    <r>
      <rPr>
        <b/>
        <sz val="11"/>
        <color theme="1"/>
        <rFont val="Marianne"/>
        <family val="3"/>
      </rPr>
      <t>Tableau 3.3</t>
    </r>
    <r>
      <rPr>
        <sz val="11"/>
        <color theme="1"/>
        <rFont val="Marianne"/>
        <family val="3"/>
      </rPr>
      <t xml:space="preserve"> Répartition des élèves dans les groupes en compréhension de l'oral par</t>
    </r>
  </si>
  <si>
    <r>
      <rPr>
        <b/>
        <sz val="11"/>
        <color theme="1"/>
        <rFont val="Marianne"/>
        <family val="3"/>
      </rPr>
      <t>Tableau 3.4</t>
    </r>
    <r>
      <rPr>
        <sz val="11"/>
        <color theme="1"/>
        <rFont val="Marianne"/>
        <family val="3"/>
      </rPr>
      <t xml:space="preserve"> Répartition des élèves dans les groupes en grammaire par</t>
    </r>
  </si>
  <si>
    <r>
      <rPr>
        <b/>
        <sz val="11"/>
        <color theme="1"/>
        <rFont val="Marianne"/>
        <family val="3"/>
      </rPr>
      <t>Tableau 3.5</t>
    </r>
    <r>
      <rPr>
        <sz val="11"/>
        <color theme="1"/>
        <rFont val="Marianne"/>
        <family val="3"/>
      </rPr>
      <t xml:space="preserve"> Répartition des élèves dans les groupes en orthographe par </t>
    </r>
  </si>
  <si>
    <r>
      <rPr>
        <b/>
        <sz val="11"/>
        <color theme="1"/>
        <rFont val="Marianne"/>
        <family val="3"/>
      </rPr>
      <t>Tableau 4.3</t>
    </r>
    <r>
      <rPr>
        <sz val="11"/>
        <color theme="1"/>
        <rFont val="Marianne"/>
        <family val="3"/>
      </rPr>
      <t xml:space="preserve"> Répartition des élèves dans les groupes en nombres et calculs par</t>
    </r>
  </si>
  <si>
    <r>
      <rPr>
        <b/>
        <sz val="11"/>
        <color theme="1"/>
        <rFont val="Marianne"/>
        <family val="3"/>
      </rPr>
      <t>Tableau 4.2</t>
    </r>
    <r>
      <rPr>
        <sz val="11"/>
        <color theme="1"/>
        <rFont val="Marianne"/>
        <family val="3"/>
      </rPr>
      <t xml:space="preserve"> Répartition des élèves dans les groupes en résolution de problèmes par </t>
    </r>
  </si>
  <si>
    <r>
      <rPr>
        <b/>
        <sz val="11"/>
        <color theme="1"/>
        <rFont val="Marianne"/>
        <family val="3"/>
      </rPr>
      <t>Tableau 4.4</t>
    </r>
    <r>
      <rPr>
        <sz val="11"/>
        <color theme="1"/>
        <rFont val="Marianne"/>
        <family val="3"/>
      </rPr>
      <t xml:space="preserve"> Répartition des élèves dans les groupes en espace et géométrie par</t>
    </r>
  </si>
  <si>
    <r>
      <rPr>
        <b/>
        <sz val="11"/>
        <color theme="1"/>
        <rFont val="Marianne"/>
        <family val="3"/>
      </rPr>
      <t>Tableau 4.5</t>
    </r>
    <r>
      <rPr>
        <sz val="11"/>
        <color theme="1"/>
        <rFont val="Marianne"/>
        <family val="3"/>
      </rPr>
      <t xml:space="preserve"> Répartition des élèves dans les groupes en grandeurs et mesures par</t>
    </r>
  </si>
  <si>
    <t>Score moyen</t>
  </si>
  <si>
    <r>
      <rPr>
        <b/>
        <sz val="11"/>
        <color theme="1"/>
        <rFont val="Marianne"/>
        <family val="3"/>
      </rPr>
      <t>Tableau 4.1</t>
    </r>
    <r>
      <rPr>
        <sz val="11"/>
        <color theme="1"/>
        <rFont val="Marianne"/>
        <family val="3"/>
      </rPr>
      <t xml:space="preserve"> Répartition des élèves dans les groupes en automatismes par </t>
    </r>
  </si>
  <si>
    <t>Méthodologie</t>
  </si>
  <si>
    <t xml:space="preserve">Population </t>
  </si>
  <si>
    <t>Évaluations</t>
  </si>
  <si>
    <t>On distingue trois groupes d'élèves :</t>
  </si>
  <si>
    <t>– Le groupe « à besoins » : élèves répondant correctement à 6 questions ou moins ;</t>
  </si>
  <si>
    <t>– Le groupe « fragile » : élèves répondant correctement à un nombre de questions compris entre 7 et 10 ;</t>
  </si>
  <si>
    <t>– Le groupe « satisfaisant » : élèves répondant correctement à 11 questions ou plus (max = 15).</t>
  </si>
  <si>
    <t>Écart type</t>
  </si>
  <si>
    <t>Filles</t>
  </si>
  <si>
    <t>Garçons</t>
  </si>
  <si>
    <t>score moyen</t>
  </si>
  <si>
    <t>caractéristique en septembre 2023, en %</t>
  </si>
  <si>
    <t xml:space="preserve"> caractéristique en septembre 2023, en %</t>
  </si>
  <si>
    <r>
      <rPr>
        <b/>
        <sz val="11"/>
        <color theme="1"/>
        <rFont val="Marianne"/>
        <family val="3"/>
      </rPr>
      <t>Tableau 5.1</t>
    </r>
    <r>
      <rPr>
        <sz val="11"/>
        <color theme="1"/>
        <rFont val="Marianne"/>
        <family val="3"/>
      </rPr>
      <t xml:space="preserve"> Répartition des élèves dans les groupes de maîtrise de fluence en septembre 2023</t>
    </r>
  </si>
  <si>
    <t>Calcul des scores et seuils de maîtrise en français et en mathématiques</t>
  </si>
  <si>
    <t>Calcul des scores et seuils de maîtrise au test de fluence</t>
  </si>
  <si>
    <t>–    Les élèves du groupe « À besoins » – ont répondu correctement à 4 questions ou moins ;</t>
  </si>
  <si>
    <t>–    Les élèves du groupe « Fragile » – ont répondu correctement à un nombre de questions compris entre 5 et 10 ;</t>
  </si>
  <si>
    <t>–    Les élèves du groupe « Satisfaisant » – ont répondu correctement à 11 questions ou plus (max = 19).</t>
  </si>
  <si>
    <t>Calcul des scores et seuils de maîtrise par domaine</t>
  </si>
  <si>
    <r>
      <rPr>
        <b/>
        <sz val="10"/>
        <rFont val="Marianne"/>
        <family val="3"/>
      </rPr>
      <t>En français</t>
    </r>
    <r>
      <rPr>
        <sz val="10"/>
        <rFont val="Marianne"/>
        <family val="3"/>
      </rPr>
      <t>, les seuils sont les suivants :</t>
    </r>
  </si>
  <si>
    <r>
      <rPr>
        <b/>
        <sz val="10"/>
        <rFont val="Marianne"/>
        <family val="3"/>
      </rPr>
      <t>En mathématiques</t>
    </r>
    <r>
      <rPr>
        <sz val="10"/>
        <rFont val="Marianne"/>
        <family val="3"/>
      </rPr>
      <t>, les seuils sont les suivants :</t>
    </r>
  </si>
  <si>
    <t xml:space="preserve">En lexique, trois scores "seuil" permettent de déterminer les groupes de maîtrise des élèves comme suit : </t>
  </si>
  <si>
    <t>–    Les élèves du groupe « À besoins » – ont répondu correctement à 3 questions ou moins ;</t>
  </si>
  <si>
    <t>En grammaire, les trois scores "seuil" permettent de déterminer les groupes de maîtrise des élèves comme suit :</t>
  </si>
  <si>
    <t>–    Les élèves du groupe « Fragile » – ont répondu correctement à un nombre de questions compris entre 5 et 6 ;</t>
  </si>
  <si>
    <t>–    Les élèves du groupe « À besoins » – ont répondu correctement à 2 questions ou moins ;</t>
  </si>
  <si>
    <t>–    Les élèves du groupe « Fragile » – ont répondu correctement à un nombre de questions compris entre 3 et 4 ;</t>
  </si>
  <si>
    <t>–    Les élèves du groupe « À besoins » – ont répondu correctement à 6 questions ou moins ;</t>
  </si>
  <si>
    <t>–    Les élèves du groupe « À besoins » – ont répondu correctement à 5 questions ou moins ;</t>
  </si>
  <si>
    <t>–    Les élèves du groupe « Fragile » – ont répondu correctement à un nombre de questions compris entre 6 et 8 ;</t>
  </si>
  <si>
    <r>
      <t xml:space="preserve">Les élèves ont été évalués dans deux champs disciplinaires, le français et les mathématiques. Une estimation de leur niveau de compétence a été calculée pour chacune des deux disciplines. Ces évaluations ne constituent pas un balayage exhaustif des connaissances et des compétences des programmes mais sont conçues à partir d’éléments identifiés dans les domaines 1 et 4 du </t>
    </r>
    <r>
      <rPr>
        <i/>
        <sz val="10"/>
        <rFont val="Marianne"/>
        <family val="3"/>
      </rPr>
      <t>Socle commun de connaissances et de culture</t>
    </r>
    <r>
      <rPr>
        <sz val="10"/>
        <rFont val="Marianne"/>
        <family val="3"/>
      </rPr>
      <t xml:space="preserve">. </t>
    </r>
  </si>
  <si>
    <r>
      <rPr>
        <b/>
        <sz val="11"/>
        <color theme="1"/>
        <rFont val="Marianne"/>
        <family val="3"/>
      </rPr>
      <t>Tableau 4.6</t>
    </r>
    <r>
      <rPr>
        <sz val="11"/>
        <color theme="1"/>
        <rFont val="Marianne"/>
        <family val="3"/>
      </rPr>
      <t xml:space="preserve"> Répartition des élèves dans les groupes en organisation et gestion de données, fonctions par</t>
    </r>
  </si>
  <si>
    <t>Moins de 119 mots</t>
  </si>
  <si>
    <t>De 120 à 139 mots</t>
  </si>
  <si>
    <t>140 mots et plus</t>
  </si>
  <si>
    <t xml:space="preserve"> </t>
  </si>
  <si>
    <t>Compréhension de l'écrit</t>
  </si>
  <si>
    <t>Lexique</t>
  </si>
  <si>
    <t>Compréhension de l'oral</t>
  </si>
  <si>
    <t>Grammaire</t>
  </si>
  <si>
    <t>Orthographe</t>
  </si>
  <si>
    <t>Automatismes</t>
  </si>
  <si>
    <t>Résolution de problèmes</t>
  </si>
  <si>
    <t>Nombre et calculs</t>
  </si>
  <si>
    <t>Espace et géométrie</t>
  </si>
  <si>
    <t>Grandeurs et mesures</t>
  </si>
  <si>
    <t>Organisation et gestion de données, fonctions</t>
  </si>
  <si>
    <r>
      <rPr>
        <b/>
        <sz val="11"/>
        <color theme="1"/>
        <rFont val="Marianne"/>
        <family val="3"/>
      </rPr>
      <t>Champ</t>
    </r>
    <r>
      <rPr>
        <sz val="11"/>
        <color theme="1"/>
        <rFont val="Marianne"/>
        <family val="3"/>
      </rPr>
      <t xml:space="preserve"> : France + COM (hors Wallis et Futuna et Nouvelle-Calédonie). Public + Privé sous contrat.</t>
    </r>
  </si>
  <si>
    <t xml:space="preserve">L’évaluation effectuée en septembre 2023 a porté sur près de 800 000 élèves scolarisés en classes de quatrième générale, de Section d’enseignement général et professionnel adapté (Segpa) ou spécifiques (UPE2A, EREA, ULIS) dans plus de 7 000 collèges publics et privés sous contrat en France métropolitaine, dans les départements et régions d’outre-mer (DROM) et les collectivités d'outre-mer (COM) . </t>
  </si>
  <si>
    <r>
      <t>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t>
    </r>
    <r>
      <rPr>
        <b/>
        <sz val="10"/>
        <rFont val="Marianne"/>
        <family val="3"/>
      </rPr>
      <t/>
    </r>
  </si>
  <si>
    <r>
      <t xml:space="preserve">Les élèves lisent </t>
    </r>
    <r>
      <rPr>
        <b/>
        <i/>
        <sz val="10"/>
        <rFont val="Marianne"/>
        <family val="3"/>
      </rPr>
      <t>140 mots et plus par minute</t>
    </r>
    <r>
      <rPr>
        <sz val="10"/>
        <rFont val="Marianne"/>
        <family val="3"/>
      </rPr>
      <t>.</t>
    </r>
  </si>
  <si>
    <t xml:space="preserve">Le « score de fluence » correspond au nombre de mots correctement lus par minute pouvant être comparé aux attendus de fin de CM2 s’élevant à 120 mots correctement lus par minute.
</t>
  </si>
  <si>
    <t>–    Les élèves du groupe « Fragile » – ont répondu correctement à un nombre de questions compris entre 7 et 11 ;</t>
  </si>
  <si>
    <t>–    Les élèves du groupe « Satisfaisant » – ont répondu correctement à 12 questions ou plus (max = 19).</t>
  </si>
  <si>
    <t>–    Les élèves du groupe « Fragile » – ont répondu correctement à un nombre de questions compris entre 4 et 7 ;</t>
  </si>
  <si>
    <t>–    Les élèves du groupe « Satisfaisant » – ont répondu correctement à 8 questions ou plus (max = 12).</t>
  </si>
  <si>
    <t>–    Les élèves du groupe « Satisfaisant » – ont répondu correctement à 7 questions ou plus (max = 12).</t>
  </si>
  <si>
    <t xml:space="preserve">–    Les élèves du groupe « Satisfaisant » – ont répondu correctement à 5 questions ou plus (max = 9).
</t>
  </si>
  <si>
    <t>–    Les élèves du groupe « À besoins » – ont répondu correctement à 7 questions ou moins ;</t>
  </si>
  <si>
    <t>–    Les élèves du groupe « Fragile » – ont répondu correctement à un nombre de questions compris entre 8 et 12 ;</t>
  </si>
  <si>
    <t>–    Les élèves du groupe « Satisfaisant » – ont répondu correctement à 13 questions ou plus (max = 22).</t>
  </si>
  <si>
    <t>–    Les élèves du groupe « Fragile » – ont répondu correctement à un nombre de questions compris entre 7 et 9 ;</t>
  </si>
  <si>
    <t>–    Les élèves du groupe « Satisfaisant » – ont répondu correctement à 10 questions ou plus (max = 15).</t>
  </si>
  <si>
    <t>–    Les élèves du groupe « Satisfaisant » – ont répondu correctement à 10 questions ou plus (max = 17).</t>
  </si>
  <si>
    <t>–    Les élèves du groupe « Satisfaisant » – ont répondu correctement à 9 questions ou plus (max = 15).</t>
  </si>
  <si>
    <r>
      <rPr>
        <b/>
        <sz val="11"/>
        <color theme="1"/>
        <rFont val="Marianne"/>
        <family val="3"/>
      </rPr>
      <t>Source</t>
    </r>
    <r>
      <rPr>
        <sz val="11"/>
        <color theme="1"/>
        <rFont val="Marianne"/>
        <family val="3"/>
      </rPr>
      <t xml:space="preserve"> : DEPP, évaluation exhaustive de début de quatrième, septembre 2023.</t>
    </r>
  </si>
  <si>
    <t xml:space="preserve"> à l'évaluation nationale exhaustive de début de quatrième 2023</t>
  </si>
  <si>
    <r>
      <t xml:space="preserve">Les élèves lisent </t>
    </r>
    <r>
      <rPr>
        <b/>
        <i/>
        <sz val="10"/>
        <rFont val="Marianne"/>
        <family val="3"/>
      </rPr>
      <t>entre 120 et 139 mots par minute</t>
    </r>
    <r>
      <rPr>
        <sz val="10"/>
        <rFont val="Marianne"/>
        <family val="3"/>
      </rPr>
      <t xml:space="preserve"> ;</t>
    </r>
  </si>
  <si>
    <r>
      <t xml:space="preserve">Les élèves lisent </t>
    </r>
    <r>
      <rPr>
        <b/>
        <i/>
        <sz val="10"/>
        <rFont val="Marianne"/>
        <family val="3"/>
      </rPr>
      <t>moins de 120 mots par minute</t>
    </r>
    <r>
      <rPr>
        <sz val="10"/>
        <rFont val="Marianne"/>
        <family val="3"/>
      </rPr>
      <t xml:space="preserve"> ;</t>
    </r>
  </si>
  <si>
    <t>Bibliographie</t>
  </si>
  <si>
    <r>
      <t xml:space="preserve">•  Miconnet, N., et Vourc’h, R., 2015, « Détermination des standards minimaux pour évaluer les compétences du socle commun », </t>
    </r>
    <r>
      <rPr>
        <i/>
        <sz val="10"/>
        <color theme="1"/>
        <rFont val="Marianne"/>
        <family val="3"/>
      </rPr>
      <t>Éducation et formations</t>
    </r>
    <r>
      <rPr>
        <sz val="10"/>
        <color theme="1"/>
        <rFont val="Marianne"/>
        <family val="3"/>
      </rPr>
      <t>, n°86-87, DEPP, p.141-158.</t>
    </r>
  </si>
  <si>
    <r>
      <t xml:space="preserve">•  Andreu, S., Bret, A., Durand de Monestrol, H., Heidmann, L., Lacroix, A., M’Bafoumou, A., Garneiro, M., Gill-Sotty, C., Hick, M., Laskowski, C., Léger, A.,  Paillet, V., Paul, A., Perserm, E., Rocher, T., Rogie, H., Rue, G., Salles, F., Stachowiak, J., Vourc’h, R., Wuillamier, P., 2023, « Évaluations de début de quatrième 2023. Premiers résultats », </t>
    </r>
    <r>
      <rPr>
        <i/>
        <sz val="10"/>
        <rFont val="Marianne"/>
        <family val="3"/>
      </rPr>
      <t>Document de travail - série étude</t>
    </r>
    <r>
      <rPr>
        <sz val="10"/>
        <rFont val="Marianne"/>
        <family val="3"/>
      </rPr>
      <t>, n°2023-08, DEPP.</t>
    </r>
  </si>
  <si>
    <r>
      <t xml:space="preserve">En </t>
    </r>
    <r>
      <rPr>
        <b/>
        <i/>
        <sz val="10"/>
        <rFont val="Marianne"/>
      </rPr>
      <t>fluence</t>
    </r>
    <r>
      <rPr>
        <sz val="10"/>
        <rFont val="Marianne"/>
        <family val="3"/>
      </rPr>
      <t>, les élèves ont été placés en situation de lecture à voix haute. Ce test visait à évaluer l’automatisation du décodage et la vitesse de lecture. Cette habileté était estimée à partir d’une lecture oralisée.</t>
    </r>
  </si>
  <si>
    <r>
      <t>En</t>
    </r>
    <r>
      <rPr>
        <b/>
        <i/>
        <sz val="10"/>
        <rFont val="Marianne"/>
      </rPr>
      <t xml:space="preserve"> compréhension de l’écrit</t>
    </r>
    <r>
      <rPr>
        <sz val="10"/>
        <rFont val="Marianne"/>
        <family val="3"/>
      </rPr>
      <t>, les élèves ont été placés en situation de lecture silencieuse face à un support de type littéraire et un support de type documentaire. 
L’intégralité des questions qui composent ce test spécifique a été rendue disponible. Les chefs d’établissement et les enseignants ont eu accès, par classe, aux réponses détaillées de chaque élève aux questions du test et à son score.</t>
    </r>
  </si>
  <si>
    <r>
      <t xml:space="preserve">En </t>
    </r>
    <r>
      <rPr>
        <b/>
        <i/>
        <sz val="10"/>
        <rFont val="Marianne"/>
      </rPr>
      <t>étude de la langue</t>
    </r>
    <r>
      <rPr>
        <sz val="10"/>
        <rFont val="Marianne"/>
        <family val="3"/>
      </rPr>
      <t xml:space="preserve">, les élèves ont été interrogés en orthographe, grammaire et lexique.
En </t>
    </r>
    <r>
      <rPr>
        <b/>
        <i/>
        <sz val="10"/>
        <rFont val="Marianne"/>
      </rPr>
      <t>orthographe</t>
    </r>
    <r>
      <rPr>
        <sz val="10"/>
        <rFont val="Marianne"/>
        <family val="3"/>
      </rPr>
      <t xml:space="preserve">, les questions portaient sur leurs connaissances et leur maitrise relatives à l’orthographe grammaticale et lexicale. 
En </t>
    </r>
    <r>
      <rPr>
        <b/>
        <i/>
        <sz val="10"/>
        <rFont val="Marianne"/>
      </rPr>
      <t>grammaire</t>
    </r>
    <r>
      <rPr>
        <sz val="10"/>
        <rFont val="Marianne"/>
        <family val="3"/>
      </rPr>
      <t xml:space="preserve">, des exercices leur ont été proposés sur l’analyse syntaxique et le fonctionnement du verbe dans la phrase simple et la phrase complexe. 
En </t>
    </r>
    <r>
      <rPr>
        <b/>
        <i/>
        <sz val="10"/>
        <rFont val="Marianne"/>
      </rPr>
      <t>lexique</t>
    </r>
    <r>
      <rPr>
        <sz val="10"/>
        <rFont val="Marianne"/>
        <family val="3"/>
      </rPr>
      <t>, les questions évaluaient la connaissance du lexique selon plusieurs niveaux de précision mais également la capacité à déduire le sens d’un mot de son contexte ou en s’appuyant sur sa formation. Elles pouvaient aussi demander la mise en relation de plusieurs éléments de vocabulaire pour identifier un champ lexical. L’intégralité des questions qui composent le test spécifique de lexique a été rendue disponible. Les chefs d’établissement et les enseignants ont eu accès, par classe, aux réponses détaillées de chaque élève aux questions du test et à son score.</t>
    </r>
  </si>
  <si>
    <r>
      <t xml:space="preserve">En </t>
    </r>
    <r>
      <rPr>
        <b/>
        <i/>
        <sz val="10"/>
        <rFont val="Marianne"/>
      </rPr>
      <t>compréhension de l’oral</t>
    </r>
    <r>
      <rPr>
        <sz val="10"/>
        <rFont val="Marianne"/>
        <family val="3"/>
      </rPr>
      <t>, les élèves ont été placés en situation d’écoute silencieuse d’un document sonore (chronique radiophonique). Le nombre d’écoutes était limité à deux. Les élèves pouvaient mettre l’écoute en pause mais ne pouvaient pas revenir en arrière dans le document. Ils n’avaient ensuite plus accès au support sauf pour quelques questions d’inférence locale où des extraits leur étaient fournis avec la question.</t>
    </r>
  </si>
  <si>
    <r>
      <rPr>
        <b/>
        <sz val="10"/>
        <rFont val="Marianne"/>
        <family val="3"/>
      </rPr>
      <t>Dans le champ disciplinaire du français</t>
    </r>
    <r>
      <rPr>
        <sz val="10"/>
        <rFont val="Marianne"/>
        <family val="3"/>
      </rPr>
      <t xml:space="preserve"> ont été évalués les domaines suivants : la fluence, la compréhension de l’écrit, l’étude de la langue et la compréhension de l’oral.</t>
    </r>
  </si>
  <si>
    <r>
      <t xml:space="preserve">En </t>
    </r>
    <r>
      <rPr>
        <b/>
        <i/>
        <sz val="10"/>
        <rFont val="Marianne"/>
      </rPr>
      <t>nombres et calculs</t>
    </r>
    <r>
      <rPr>
        <sz val="10"/>
        <rFont val="Marianne"/>
        <family val="3"/>
      </rPr>
      <t>, les élèves ont travaillé sur des exercices testant leurs connaissances du système de numération (entiers, décimaux) et leurs compétences en calcul pour les quatre opérations (addition, soustraction, multiplication, division) avec des nombres entiers, décimaux, relatifs ou des fractions. Des questions en lien avec le calcul littéral ont aussi été proposées.</t>
    </r>
  </si>
  <si>
    <r>
      <t xml:space="preserve">En </t>
    </r>
    <r>
      <rPr>
        <b/>
        <i/>
        <sz val="10"/>
        <rFont val="Marianne"/>
      </rPr>
      <t>espace et géométrie</t>
    </r>
    <r>
      <rPr>
        <sz val="10"/>
        <rFont val="Marianne"/>
        <family val="3"/>
      </rPr>
      <t>, les exercices ont évalué les capacités d’identification de figures et de solides usuels ainsi que la connaissance de notions géométriques (codage, somme des angles d’un triangle, perpendicularité, parallélisme, symétrie axiale ou centrale, …) pour mener des raisonnements.</t>
    </r>
  </si>
  <si>
    <r>
      <t xml:space="preserve">En </t>
    </r>
    <r>
      <rPr>
        <b/>
        <i/>
        <sz val="10"/>
        <rFont val="Marianne"/>
      </rPr>
      <t>grandeurs et mesures</t>
    </r>
    <r>
      <rPr>
        <sz val="10"/>
        <rFont val="Marianne"/>
        <family val="3"/>
      </rPr>
      <t>, les élèves ont dû utiliser leurs connaissances des unités de mesures usuelles et du vocabulaire des angles. Les exercices ont évalué leurs capacités à convertir des durées et effectuer des calculs à partir de périmètres et d’aires.</t>
    </r>
  </si>
  <si>
    <r>
      <t xml:space="preserve">En </t>
    </r>
    <r>
      <rPr>
        <b/>
        <i/>
        <sz val="10"/>
        <rFont val="Marianne"/>
      </rPr>
      <t>organisation et gestion de données, fonctions</t>
    </r>
    <r>
      <rPr>
        <sz val="10"/>
        <rFont val="Marianne"/>
      </rPr>
      <t>, des situations de prélèvement et de mise en relation de données numériques à partir de supports variés leur ont aussi été soumises (lecture de tableaux numériques, de diagramme et de graphiques). Les exercices ont évalué leurs capacités à résoudre des problèmes de proportionnalité (fraction, proportion, pourcentage, vitesse) et à répondre à des questions de probabilités.</t>
    </r>
  </si>
  <si>
    <r>
      <t>Certaines questions relevant des différents domaines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rPr>
      <t>résolution de problèmes</t>
    </r>
    <r>
      <rPr>
        <sz val="10"/>
        <rFont val="Marianne"/>
        <family val="3"/>
      </rPr>
      <t xml:space="preserve"> et les </t>
    </r>
    <r>
      <rPr>
        <b/>
        <i/>
        <sz val="10"/>
        <rFont val="Marianne"/>
      </rPr>
      <t>automatismes</t>
    </r>
    <r>
      <rPr>
        <sz val="10"/>
        <rFont val="Marianne"/>
        <family val="3"/>
      </rPr>
      <t xml:space="preserve"> ont donné lieu à une restitution complète des exercices et des réponses de chaque élève aux familles et équipes pédagogiques. Ils sont composés d’items issus des domaines </t>
    </r>
    <r>
      <rPr>
        <b/>
        <i/>
        <sz val="10"/>
        <rFont val="Marianne"/>
      </rPr>
      <t>nombres et calculs,</t>
    </r>
    <r>
      <rPr>
        <sz val="10"/>
        <rFont val="Marianne"/>
        <family val="3"/>
      </rPr>
      <t xml:space="preserve"> </t>
    </r>
    <r>
      <rPr>
        <b/>
        <i/>
        <sz val="10"/>
        <rFont val="Marianne"/>
      </rPr>
      <t>grandeurs et mesures</t>
    </r>
    <r>
      <rPr>
        <sz val="10"/>
        <rFont val="Marianne"/>
        <family val="3"/>
      </rPr>
      <t xml:space="preserve"> et </t>
    </r>
    <r>
      <rPr>
        <b/>
        <i/>
        <sz val="10"/>
        <rFont val="Marianne"/>
      </rPr>
      <t>organisation et gestion de données, fonctions</t>
    </r>
    <r>
      <rPr>
        <sz val="10"/>
        <rFont val="Marianne"/>
        <family val="3"/>
      </rPr>
      <t xml:space="preserve"> en </t>
    </r>
    <r>
      <rPr>
        <b/>
        <i/>
        <sz val="10"/>
        <rFont val="Marianne"/>
      </rPr>
      <t>résolution de problèmes</t>
    </r>
    <r>
      <rPr>
        <sz val="10"/>
        <rFont val="Marianne"/>
        <family val="3"/>
      </rPr>
      <t xml:space="preserve"> et des quatre domaines en </t>
    </r>
    <r>
      <rPr>
        <b/>
        <i/>
        <sz val="10"/>
        <rFont val="Marianne"/>
      </rPr>
      <t>automatismes</t>
    </r>
    <r>
      <rPr>
        <sz val="10"/>
        <rFont val="Marianne"/>
        <family val="3"/>
      </rPr>
      <t>.</t>
    </r>
  </si>
  <si>
    <r>
      <rPr>
        <b/>
        <sz val="10"/>
        <rFont val="Marianne"/>
        <family val="3"/>
      </rPr>
      <t>Dans le champ disciplinaire des mathématiques</t>
    </r>
    <r>
      <rPr>
        <sz val="10"/>
        <rFont val="Marianne"/>
        <family val="3"/>
      </rPr>
      <t>, les connaissances et compétences évaluées étaient associées aux quatre domaines suivants : nombres et calculs, espace et géométrie, grandeurs et mesures et organisation et gestion de données, fonctions.</t>
    </r>
  </si>
  <si>
    <t>Mathématiques</t>
  </si>
  <si>
    <t/>
  </si>
  <si>
    <t>Total</t>
  </si>
  <si>
    <t>Français</t>
  </si>
  <si>
    <t>Même groupe</t>
  </si>
  <si>
    <t>Un groupe d'écart</t>
  </si>
  <si>
    <t>Deux groupes d'écart</t>
  </si>
  <si>
    <t>Trois groupes d'écart</t>
  </si>
  <si>
    <t>Elèves dans un meilleur groupe en mathématiques</t>
  </si>
  <si>
    <t>Groupe différent</t>
  </si>
  <si>
    <t>Dont:</t>
  </si>
  <si>
    <r>
      <rPr>
        <sz val="10"/>
        <color theme="1"/>
        <rFont val="Marianne"/>
      </rPr>
      <t xml:space="preserve">Elèves </t>
    </r>
    <r>
      <rPr>
        <sz val="11"/>
        <color theme="1"/>
        <rFont val="Marianne"/>
      </rPr>
      <t>dans un meilleur groupe en français</t>
    </r>
  </si>
  <si>
    <r>
      <rPr>
        <b/>
        <sz val="11"/>
        <color theme="1"/>
        <rFont val="Marianne"/>
      </rPr>
      <t>Source</t>
    </r>
    <r>
      <rPr>
        <sz val="11"/>
        <color theme="1"/>
        <rFont val="Marianne"/>
      </rPr>
      <t xml:space="preserve"> : DEPP, évaluation exhaustive de début de quatrième, septembre 2023.</t>
    </r>
  </si>
  <si>
    <r>
      <rPr>
        <b/>
        <sz val="11"/>
        <color theme="1"/>
        <rFont val="Marianne"/>
      </rPr>
      <t>Champ</t>
    </r>
    <r>
      <rPr>
        <sz val="11"/>
        <color theme="1"/>
        <rFont val="Marianne"/>
      </rPr>
      <t xml:space="preserve"> : France + COM (hors Wallis et Futuna et Nouvelle-Calédonie). Public + Privé sous contrat.</t>
    </r>
  </si>
  <si>
    <r>
      <rPr>
        <b/>
        <sz val="11"/>
        <color theme="1"/>
        <rFont val="Marianne"/>
        <family val="3"/>
      </rPr>
      <t>Tableau 1.1</t>
    </r>
    <r>
      <rPr>
        <sz val="11"/>
        <color theme="1"/>
        <rFont val="Marianne"/>
        <family val="3"/>
      </rPr>
      <t xml:space="preserve"> Répartition des élèves dans les groupes de français par caractéristique</t>
    </r>
  </si>
  <si>
    <r>
      <rPr>
        <b/>
        <sz val="11"/>
        <color theme="1"/>
        <rFont val="Marianne"/>
        <family val="3"/>
      </rPr>
      <t>Tableau 2.1</t>
    </r>
    <r>
      <rPr>
        <sz val="11"/>
        <color theme="1"/>
        <rFont val="Marianne"/>
        <family val="3"/>
      </rPr>
      <t xml:space="preserve"> Répartition des élèves dans les groupes en mathématiques par caractéristique</t>
    </r>
  </si>
  <si>
    <r>
      <t xml:space="preserve">Les scores moyens en français et en mathématiques ont été fixés par construction à 250 et l’écart type à 50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élévée (groupes 5 et 6).
Six groupes ont ainsi été établis, dans chaque discipline, à partir de la distribution des scores:
- </t>
    </r>
    <r>
      <rPr>
        <b/>
        <sz val="10"/>
        <rFont val="Marianne"/>
        <family val="3"/>
      </rPr>
      <t>groupe 1</t>
    </r>
    <r>
      <rPr>
        <sz val="10"/>
        <rFont val="Marianne"/>
        <family val="3"/>
      </rPr>
      <t xml:space="preserve"> : élèves dont le score est inférieur à 200 (élèves ayant les résultats les plus faibles) ; 
- </t>
    </r>
    <r>
      <rPr>
        <b/>
        <sz val="10"/>
        <rFont val="Marianne"/>
        <family val="3"/>
      </rPr>
      <t>groupe 2</t>
    </r>
    <r>
      <rPr>
        <sz val="10"/>
        <rFont val="Marianne"/>
        <family val="3"/>
      </rPr>
      <t xml:space="preserve"> : élèves dont le score est compris entre 200 et 225 ; 
- </t>
    </r>
    <r>
      <rPr>
        <b/>
        <sz val="10"/>
        <rFont val="Marianne"/>
        <family val="3"/>
      </rPr>
      <t>groupe 3</t>
    </r>
    <r>
      <rPr>
        <sz val="10"/>
        <rFont val="Marianne"/>
        <family val="3"/>
      </rPr>
      <t xml:space="preserve"> : élèves dont le score est compris entre 225 et 250 ; 
- </t>
    </r>
    <r>
      <rPr>
        <b/>
        <sz val="10"/>
        <rFont val="Marianne"/>
        <family val="3"/>
      </rPr>
      <t>groupe 4</t>
    </r>
    <r>
      <rPr>
        <sz val="10"/>
        <rFont val="Marianne"/>
        <family val="3"/>
      </rPr>
      <t xml:space="preserve"> : élèves dont le score est compris entre 250 et 275 ; 
- </t>
    </r>
    <r>
      <rPr>
        <b/>
        <sz val="10"/>
        <rFont val="Marianne"/>
        <family val="3"/>
      </rPr>
      <t>groupe 5</t>
    </r>
    <r>
      <rPr>
        <sz val="10"/>
        <rFont val="Marianne"/>
        <family val="3"/>
      </rPr>
      <t xml:space="preserve"> : élèves dont le score est compris entre 275 et 300 ;
- </t>
    </r>
    <r>
      <rPr>
        <b/>
        <sz val="10"/>
        <rFont val="Marianne"/>
        <family val="3"/>
      </rPr>
      <t>groupe 6</t>
    </r>
    <r>
      <rPr>
        <sz val="10"/>
        <rFont val="Marianne"/>
        <family val="3"/>
      </rPr>
      <t xml:space="preserve"> : élèves dont le score et supérieur ou égal à 300 (élèves ayant les résultats les plus élevés). 
</t>
    </r>
  </si>
  <si>
    <t xml:space="preserve">En compréhension de l'écrit, trois scores "seuil » permettent de déterminer les groupes de maîtrise des élèves comme suit : </t>
  </si>
  <si>
    <t>En orthographe, les trois scores "seuil » permettent de déterminer les groupes de maîtrise des élèves comme suit :</t>
  </si>
  <si>
    <t>En compréhension de l'oral, les trois scores "seuil » permettent de déterminer les groupes de maîtrise des élèves comme suit :</t>
  </si>
  <si>
    <t xml:space="preserve">En résolution de problèmes,  trois scores « seuil » permettent de déterminer les groupes de maîtrise des élèves comme suit : </t>
  </si>
  <si>
    <t xml:space="preserve">En automatismes,  trois scores « seuil » permettent de déterminer les groupes de maîtrise des élèves comme suit : </t>
  </si>
  <si>
    <t xml:space="preserve">En espace et géométrie,  trois scores « seuil » permettent de déterminer les groupes de maîtrise des élèves comme suit : </t>
  </si>
  <si>
    <t xml:space="preserve">En nombres et calculs,  trois scores « seuil » permettent de déterminer les groupes de maîtrise des élèves comme suit : </t>
  </si>
  <si>
    <t xml:space="preserve">En grandeurs et mesures,  trois scores « seuil » permettent de déterminer les groupes de maîtrise des élèves comme suit : </t>
  </si>
  <si>
    <t xml:space="preserve">En organisation et gestion de données, fonctions,  trois scores « seuil » permettent de déterminer les groupes de maîtrise des élèves comme suit : </t>
  </si>
  <si>
    <r>
      <rPr>
        <b/>
        <sz val="11"/>
        <color theme="1"/>
        <rFont val="Marianne"/>
        <family val="3"/>
      </rPr>
      <t>Lecture</t>
    </r>
    <r>
      <rPr>
        <sz val="11"/>
        <color theme="1"/>
        <rFont val="Marianne"/>
        <family val="3"/>
      </rPr>
      <t xml:space="preserve"> : en 2023, 15,7 % des élèves de quatrième appartiennent au groupe 6 des élèves ayant les résultats les plus élevés en français </t>
    </r>
  </si>
  <si>
    <r>
      <rPr>
        <b/>
        <sz val="11"/>
        <color theme="1"/>
        <rFont val="Marianne"/>
        <family val="3"/>
      </rPr>
      <t>Lecture</t>
    </r>
    <r>
      <rPr>
        <sz val="11"/>
        <color theme="1"/>
        <rFont val="Marianne"/>
        <family val="3"/>
      </rPr>
      <t xml:space="preserve"> : en 2023, 15,1 % des élèves de quatrième appartiennent au groupe 6 des élèves ayant les résultats les plus élevés en mathématiques </t>
    </r>
  </si>
  <si>
    <r>
      <rPr>
        <b/>
        <sz val="11"/>
        <color theme="1"/>
        <rFont val="Marianne"/>
        <family val="3"/>
      </rPr>
      <t>Lecture</t>
    </r>
    <r>
      <rPr>
        <sz val="11"/>
        <color theme="1"/>
        <rFont val="Marianne"/>
        <family val="3"/>
      </rPr>
      <t xml:space="preserve"> : en 2023, 44,3 % des élèves de quatrième ont une maîtrise satisfaisante en compréhension de l'écrit.</t>
    </r>
  </si>
  <si>
    <r>
      <rPr>
        <b/>
        <sz val="11"/>
        <color theme="1"/>
        <rFont val="Marianne"/>
        <family val="3"/>
      </rPr>
      <t>Lecture</t>
    </r>
    <r>
      <rPr>
        <sz val="11"/>
        <color theme="1"/>
        <rFont val="Marianne"/>
        <family val="3"/>
      </rPr>
      <t xml:space="preserve"> : en 2023, 54,0 % des élèves de quatrième ont une maîtrise satisfaisante en automatismes.</t>
    </r>
  </si>
  <si>
    <r>
      <rPr>
        <b/>
        <sz val="11"/>
        <color theme="1"/>
        <rFont val="Marianne"/>
        <family val="3"/>
      </rPr>
      <t>Lecture</t>
    </r>
    <r>
      <rPr>
        <sz val="11"/>
        <color theme="1"/>
        <rFont val="Marianne"/>
        <family val="3"/>
      </rPr>
      <t xml:space="preserve"> : en 2023, 54,5 % des élèves de quatrième ont eu un score de fluence supérieur à 140 mots.</t>
    </r>
  </si>
  <si>
    <r>
      <rPr>
        <b/>
        <sz val="11"/>
        <color theme="1"/>
        <rFont val="Marianne"/>
      </rPr>
      <t>Lecture</t>
    </r>
    <r>
      <rPr>
        <sz val="11"/>
        <color theme="1"/>
        <rFont val="Marianne"/>
      </rPr>
      <t xml:space="preserve"> : en 2023, 7,9 % des élèves de quatrième appartiennent au groupe de niveau 1 en français et en mathématiques.</t>
    </r>
  </si>
  <si>
    <r>
      <rPr>
        <b/>
        <sz val="11"/>
        <color theme="1"/>
        <rFont val="Marianne"/>
      </rPr>
      <t>Lecture</t>
    </r>
    <r>
      <rPr>
        <sz val="11"/>
        <color theme="1"/>
        <rFont val="Marianne"/>
      </rPr>
      <t xml:space="preserve"> : en 2023, 7,0 % des filles de quatrième appartiennent au groupe de niveau 1 en français et en mathématiques.</t>
    </r>
  </si>
  <si>
    <r>
      <rPr>
        <b/>
        <sz val="11"/>
        <color theme="1"/>
        <rFont val="Marianne"/>
      </rPr>
      <t>Lecture</t>
    </r>
    <r>
      <rPr>
        <sz val="11"/>
        <color theme="1"/>
        <rFont val="Marianne"/>
      </rPr>
      <t xml:space="preserve"> : en 2023, 8,8 % des garçons de quatrième appartiennent au groupe de niveau 1 en français et en mathématiques.</t>
    </r>
  </si>
  <si>
    <r>
      <rPr>
        <b/>
        <sz val="11"/>
        <color theme="1"/>
        <rFont val="Marianne"/>
        <family val="3"/>
      </rPr>
      <t>Figure 2</t>
    </r>
    <r>
      <rPr>
        <sz val="11"/>
        <color theme="1"/>
        <rFont val="Marianne"/>
        <family val="3"/>
      </rPr>
      <t xml:space="preserve"> Répartition des élèves dans les groupes en mathématiques par caractéristique aux évaluations de début de quatrième en 2023 (en %) </t>
    </r>
  </si>
  <si>
    <r>
      <rPr>
        <b/>
        <sz val="11"/>
        <color theme="1"/>
        <rFont val="Marianne"/>
        <family val="3"/>
      </rPr>
      <t>Figure 1</t>
    </r>
    <r>
      <rPr>
        <sz val="11"/>
        <color theme="1"/>
        <rFont val="Marianne"/>
        <family val="3"/>
      </rPr>
      <t> Répartition des élèves dans les groupes en français aux évaluations de début de quatrième en 2023 (en %)</t>
    </r>
  </si>
  <si>
    <r>
      <rPr>
        <b/>
        <sz val="11"/>
        <color theme="1"/>
        <rFont val="Marianne"/>
        <family val="3"/>
      </rPr>
      <t>Figure 3</t>
    </r>
    <r>
      <rPr>
        <sz val="11"/>
        <color theme="1"/>
        <rFont val="Marianne"/>
        <family val="3"/>
      </rPr>
      <t xml:space="preserve"> Répartition des élèves dans les groupes de maîtrise pour les domaines de français en septembre 2023 (en %)</t>
    </r>
  </si>
  <si>
    <r>
      <rPr>
        <b/>
        <sz val="11"/>
        <color theme="1"/>
        <rFont val="Marianne"/>
        <family val="3"/>
      </rPr>
      <t>Figure 4</t>
    </r>
    <r>
      <rPr>
        <sz val="11"/>
        <color theme="1"/>
        <rFont val="Marianne"/>
        <family val="3"/>
      </rPr>
      <t xml:space="preserve"> Répartition des élèves dans les groupes de maîtrise pour les domaines de mathématiques en septembre 2023 (en %)</t>
    </r>
  </si>
  <si>
    <r>
      <rPr>
        <b/>
        <sz val="11"/>
        <color theme="1"/>
        <rFont val="Marianne"/>
        <family val="3"/>
      </rPr>
      <t>Figure 5</t>
    </r>
    <r>
      <rPr>
        <sz val="11"/>
        <color theme="1"/>
        <rFont val="Marianne"/>
        <family val="3"/>
      </rPr>
      <t> Répartition des élèves par groupe de maîtrise et par caractéristique en fluence en 2023 (en %)</t>
    </r>
  </si>
  <si>
    <r>
      <t xml:space="preserve">Figure 6.2 </t>
    </r>
    <r>
      <rPr>
        <sz val="11"/>
        <color theme="1"/>
        <rFont val="Marianne"/>
      </rPr>
      <t>Répartition des garçons dans les groupes en français et en mathématiques (en %).</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</si>
  <si>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24.16 © DEPP.</t>
    </r>
  </si>
  <si>
    <r>
      <t xml:space="preserve">Figure 6 </t>
    </r>
    <r>
      <rPr>
        <sz val="11"/>
        <color theme="1"/>
        <rFont val="Marianne"/>
      </rPr>
      <t>Répartition des élèves dans les groupes en français et en mathématiques (en %).</t>
    </r>
  </si>
  <si>
    <r>
      <t xml:space="preserve">Figure 6.1 </t>
    </r>
    <r>
      <rPr>
        <sz val="11"/>
        <color theme="1"/>
        <rFont val="Marianne"/>
      </rPr>
      <t>Répartition des filles dans les groupes en français et en mathématiques (en %).</t>
    </r>
  </si>
  <si>
    <r>
      <rPr>
        <b/>
        <sz val="11"/>
        <color theme="1"/>
        <rFont val="Marianne"/>
      </rPr>
      <t>Figure 6a</t>
    </r>
    <r>
      <rPr>
        <sz val="11"/>
        <color theme="1"/>
        <rFont val="Marianne"/>
      </rPr>
      <t xml:space="preserve"> Répartition des élèves dans les mêmes groupes de français et de mathématiques (en %)</t>
    </r>
  </si>
  <si>
    <r>
      <rPr>
        <b/>
        <sz val="11"/>
        <color theme="1"/>
        <rFont val="Marianne"/>
      </rPr>
      <t>Figure 6.1a</t>
    </r>
    <r>
      <rPr>
        <sz val="11"/>
        <color theme="1"/>
        <rFont val="Marianne"/>
      </rPr>
      <t xml:space="preserve"> Répartition des filles dans les mêmes groupes de français et de mathématiques (en %)</t>
    </r>
  </si>
  <si>
    <r>
      <rPr>
        <b/>
        <sz val="11"/>
        <color theme="1"/>
        <rFont val="Marianne"/>
      </rPr>
      <t>Figure 6.2a</t>
    </r>
    <r>
      <rPr>
        <sz val="11"/>
        <color theme="1"/>
        <rFont val="Marianne"/>
      </rPr>
      <t xml:space="preserve"> Répartition des garçons dans les mêmes groupes de français et de mathématiques (en %)</t>
    </r>
  </si>
  <si>
    <r>
      <rPr>
        <b/>
        <sz val="11"/>
        <color theme="1"/>
        <rFont val="Marianne"/>
      </rPr>
      <t>Figure 6.1b</t>
    </r>
    <r>
      <rPr>
        <sz val="11"/>
        <color theme="1"/>
        <rFont val="Marianne"/>
      </rPr>
      <t xml:space="preserve"> Répartition des filles dans les groupes de français en fonction de leur groupe en mathématiques (en %)</t>
    </r>
  </si>
  <si>
    <r>
      <rPr>
        <b/>
        <sz val="11"/>
        <color theme="1"/>
        <rFont val="Marianne"/>
      </rPr>
      <t>Figure 6.2b</t>
    </r>
    <r>
      <rPr>
        <sz val="11"/>
        <color theme="1"/>
        <rFont val="Marianne"/>
      </rPr>
      <t xml:space="preserve"> Répartition des filles dans les groupes de français en fonction de leur groupe en mathématiques (en %)</t>
    </r>
  </si>
  <si>
    <r>
      <rPr>
        <b/>
        <sz val="11"/>
        <color theme="1"/>
        <rFont val="Marianne"/>
      </rPr>
      <t>Figure 6b</t>
    </r>
    <r>
      <rPr>
        <sz val="11"/>
        <color theme="1"/>
        <rFont val="Marianne"/>
      </rPr>
      <t xml:space="preserve"> Répartition des élèves dans les groupes de français en fonction de leur groupe en mathématiques (en %)</t>
    </r>
  </si>
  <si>
    <r>
      <rPr>
        <b/>
        <sz val="11"/>
        <color theme="1"/>
        <rFont val="Marianne"/>
      </rPr>
      <t>Réf</t>
    </r>
    <r>
      <rPr>
        <sz val="11"/>
        <color theme="1"/>
        <rFont val="Marianne"/>
      </rPr>
      <t xml:space="preserve">. : </t>
    </r>
    <r>
      <rPr>
        <i/>
        <sz val="11"/>
        <color theme="1"/>
        <rFont val="Marianne"/>
      </rPr>
      <t>Note d'Information</t>
    </r>
    <r>
      <rPr>
        <sz val="11"/>
        <color theme="1"/>
        <rFont val="Marianne"/>
      </rPr>
      <t xml:space="preserve"> n° 24.16 © DEPP.</t>
    </r>
  </si>
  <si>
    <r>
      <t xml:space="preserve">Réf. : </t>
    </r>
    <r>
      <rPr>
        <i/>
        <sz val="9"/>
        <rFont val="Marianne"/>
      </rPr>
      <t>Note d'Information</t>
    </r>
    <r>
      <rPr>
        <i/>
        <sz val="9"/>
        <rFont val="Marianne"/>
        <family val="3"/>
      </rPr>
      <t xml:space="preserve"> </t>
    </r>
    <r>
      <rPr>
        <sz val="9"/>
        <rFont val="Marianne"/>
        <family val="3"/>
      </rPr>
      <t>n° 24.16 ©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</si>
</sst>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_-;\-* #,##0.0_-;_-* &quot;-&quot;??_-;_-@_-"/>
  </numFmts>
  <fonts count="35" x14ac:knownFonts="1">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1"/>
      <color rgb="FFAF5FD3"/>
      <name val="Marianne"/>
      <family val="3"/>
    </font>
    <font>
      <sz val="12"/>
      <color theme="1"/>
      <name val="Calibri"/>
      <family val="2"/>
      <scheme val="minor"/>
    </font>
    <font>
      <sz val="10"/>
      <color theme="1"/>
      <name val="Marianne"/>
      <family val="3"/>
    </font>
    <font>
      <sz val="10"/>
      <name val="Marianne"/>
      <family val="3"/>
    </font>
    <font>
      <b/>
      <i/>
      <sz val="10"/>
      <name val="Marianne"/>
      <family val="3"/>
    </font>
    <font>
      <b/>
      <sz val="20"/>
      <name val="Marianne"/>
      <family val="3"/>
    </font>
    <font>
      <b/>
      <sz val="10"/>
      <name val="Marianne"/>
      <family val="3"/>
    </font>
    <font>
      <sz val="9"/>
      <name val="Marianne"/>
      <family val="3"/>
    </font>
    <font>
      <i/>
      <sz val="9"/>
      <name val="Marianne"/>
      <family val="3"/>
    </font>
    <font>
      <sz val="11"/>
      <color theme="4" tint="-0.249977111117893"/>
      <name val="Marianne"/>
      <family val="3"/>
    </font>
    <font>
      <sz val="11"/>
      <color theme="5"/>
      <name val="Marianne"/>
      <family val="3"/>
    </font>
    <font>
      <i/>
      <sz val="10"/>
      <name val="Marianne"/>
      <family val="3"/>
    </font>
    <font>
      <sz val="11"/>
      <name val="Marianne"/>
      <family val="3"/>
    </font>
    <font>
      <sz val="11"/>
      <color theme="0"/>
      <name val="Marianne"/>
      <family val="3"/>
    </font>
    <font>
      <sz val="10"/>
      <name val="Marianne"/>
    </font>
    <font>
      <b/>
      <sz val="20"/>
      <color theme="1"/>
      <name val="Marianne"/>
      <family val="3"/>
    </font>
    <font>
      <i/>
      <sz val="10"/>
      <color theme="1"/>
      <name val="Marianne"/>
      <family val="3"/>
    </font>
    <font>
      <sz val="11"/>
      <color rgb="FF000000"/>
      <name val="Arial"/>
      <family val="2"/>
    </font>
    <font>
      <sz val="9"/>
      <color theme="1"/>
      <name val="Marianne"/>
      <family val="3"/>
    </font>
    <font>
      <b/>
      <i/>
      <sz val="10"/>
      <name val="Marianne"/>
    </font>
    <font>
      <sz val="11"/>
      <color theme="1"/>
      <name val="Marianne"/>
    </font>
    <font>
      <sz val="11"/>
      <color theme="1"/>
      <name val="Calibri"/>
      <family val="2"/>
      <scheme val="minor"/>
    </font>
    <font>
      <b/>
      <sz val="11"/>
      <color theme="1"/>
      <name val="Marianne"/>
    </font>
    <font>
      <sz val="10"/>
      <color theme="1"/>
      <name val="Marianne"/>
    </font>
    <font>
      <b/>
      <sz val="11"/>
      <color rgb="FF000000"/>
      <name val="Marianne"/>
    </font>
    <font>
      <sz val="11"/>
      <color rgb="FF000000"/>
      <name val="Marianne"/>
    </font>
    <font>
      <sz val="11"/>
      <color theme="0"/>
      <name val="Marianne"/>
    </font>
    <font>
      <i/>
      <sz val="11"/>
      <color theme="1"/>
      <name val="Marianne"/>
    </font>
    <font>
      <i/>
      <sz val="9"/>
      <name val="Marianne"/>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8"/>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6" fillId="0" borderId="0"/>
    <xf numFmtId="9" fontId="26" fillId="0" borderId="0" applyFont="0" applyFill="0" applyBorder="0" applyAlignment="0" applyProtection="0"/>
    <xf numFmtId="43" fontId="26" fillId="0" borderId="0" applyFont="0" applyFill="0" applyBorder="0" applyAlignment="0" applyProtection="0"/>
  </cellStyleXfs>
  <cellXfs count="131">
    <xf numFmtId="0" fontId="0" fillId="0" borderId="0" xfId="0"/>
    <xf numFmtId="0" fontId="2" fillId="2" borderId="0" xfId="0" applyFont="1" applyFill="1" applyAlignment="1">
      <alignment vertical="center"/>
    </xf>
    <xf numFmtId="0" fontId="2" fillId="2" borderId="1" xfId="0" applyFont="1" applyFill="1" applyBorder="1"/>
    <xf numFmtId="164" fontId="2" fillId="2" borderId="1" xfId="0" applyNumberFormat="1"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left" vertical="center" indent="5"/>
    </xf>
    <xf numFmtId="0" fontId="4" fillId="2" borderId="0" xfId="0" applyFont="1" applyFill="1" applyAlignment="1">
      <alignment horizontal="left" vertical="center"/>
    </xf>
    <xf numFmtId="164" fontId="2" fillId="2" borderId="0" xfId="0" applyNumberFormat="1" applyFont="1" applyFill="1" applyAlignment="1">
      <alignment horizontal="center"/>
    </xf>
    <xf numFmtId="1" fontId="2" fillId="2" borderId="1" xfId="0" applyNumberFormat="1" applyFont="1" applyFill="1" applyBorder="1" applyAlignment="1">
      <alignment horizontal="center"/>
    </xf>
    <xf numFmtId="0" fontId="2" fillId="2" borderId="0" xfId="0" applyFont="1" applyFill="1" applyAlignment="1">
      <alignment horizontal="left"/>
    </xf>
    <xf numFmtId="0" fontId="2" fillId="2" borderId="0" xfId="0" applyFont="1" applyFill="1" applyAlignment="1">
      <alignment horizontal="left" vertical="center"/>
    </xf>
    <xf numFmtId="0" fontId="8" fillId="2" borderId="0" xfId="1" applyFont="1" applyFill="1"/>
    <xf numFmtId="0" fontId="7" fillId="2" borderId="0" xfId="1" applyFont="1" applyFill="1"/>
    <xf numFmtId="0" fontId="8" fillId="0" borderId="8" xfId="0" applyFont="1" applyBorder="1" applyAlignment="1">
      <alignment wrapText="1"/>
    </xf>
    <xf numFmtId="0" fontId="10" fillId="2" borderId="0" xfId="1" applyFont="1" applyFill="1" applyAlignment="1">
      <alignment horizontal="justify" vertical="center"/>
    </xf>
    <xf numFmtId="0" fontId="8" fillId="2" borderId="9" xfId="1" applyFont="1" applyFill="1" applyBorder="1" applyAlignment="1">
      <alignment horizontal="justify" vertical="center"/>
    </xf>
    <xf numFmtId="0" fontId="11" fillId="2" borderId="5" xfId="1" applyFont="1" applyFill="1" applyBorder="1" applyAlignment="1">
      <alignment horizontal="justify" vertical="center"/>
    </xf>
    <xf numFmtId="0" fontId="8" fillId="2" borderId="5" xfId="1" applyFont="1" applyFill="1" applyBorder="1" applyAlignment="1">
      <alignment horizontal="justify" vertical="center"/>
    </xf>
    <xf numFmtId="0" fontId="11" fillId="2" borderId="7" xfId="1" applyFont="1" applyFill="1" applyBorder="1" applyAlignment="1">
      <alignment horizontal="justify" vertical="center"/>
    </xf>
    <xf numFmtId="0" fontId="8" fillId="2" borderId="5" xfId="1" applyFont="1" applyFill="1" applyBorder="1" applyAlignment="1">
      <alignment wrapText="1"/>
    </xf>
    <xf numFmtId="0" fontId="8" fillId="2" borderId="5" xfId="1" applyFont="1" applyFill="1" applyBorder="1" applyAlignment="1">
      <alignment horizontal="justify" vertical="center" wrapText="1"/>
    </xf>
    <xf numFmtId="0" fontId="8" fillId="2" borderId="8" xfId="1" applyFont="1" applyFill="1" applyBorder="1" applyAlignment="1">
      <alignment horizontal="justify" vertical="center"/>
    </xf>
    <xf numFmtId="0" fontId="8" fillId="2" borderId="6" xfId="1" applyFont="1" applyFill="1" applyBorder="1" applyAlignment="1">
      <alignment horizontal="justify" vertical="center"/>
    </xf>
    <xf numFmtId="0" fontId="11" fillId="2" borderId="4" xfId="1" applyFont="1" applyFill="1" applyBorder="1" applyAlignment="1">
      <alignment horizontal="justify" vertical="center"/>
    </xf>
    <xf numFmtId="0" fontId="8" fillId="2" borderId="5" xfId="1" applyFont="1" applyFill="1" applyBorder="1" applyAlignment="1">
      <alignment horizontal="left" vertical="center"/>
    </xf>
    <xf numFmtId="0" fontId="8" fillId="2" borderId="0" xfId="1" applyFont="1" applyFill="1" applyAlignment="1">
      <alignment wrapText="1"/>
    </xf>
    <xf numFmtId="0" fontId="12" fillId="2" borderId="0" xfId="1" applyFont="1" applyFill="1"/>
    <xf numFmtId="164" fontId="2" fillId="2" borderId="1" xfId="0" applyNumberFormat="1" applyFont="1" applyFill="1" applyBorder="1"/>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wrapText="1"/>
    </xf>
    <xf numFmtId="0" fontId="1" fillId="2" borderId="0" xfId="0" applyFont="1" applyFill="1"/>
    <xf numFmtId="164" fontId="2" fillId="2" borderId="0" xfId="0" applyNumberFormat="1" applyFont="1" applyFill="1"/>
    <xf numFmtId="0" fontId="1" fillId="4" borderId="1" xfId="0" applyFont="1" applyFill="1" applyBorder="1"/>
    <xf numFmtId="0" fontId="1" fillId="4"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horizont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8" fillId="2" borderId="5" xfId="1" applyFont="1" applyFill="1" applyBorder="1" applyAlignment="1">
      <alignment horizontal="left" vertical="center" wrapText="1"/>
    </xf>
    <xf numFmtId="0" fontId="8" fillId="2" borderId="8" xfId="1" applyFont="1" applyFill="1" applyBorder="1" applyAlignment="1">
      <alignment horizontal="left" vertical="center"/>
    </xf>
    <xf numFmtId="0" fontId="8" fillId="2" borderId="10" xfId="1" applyFont="1" applyFill="1" applyBorder="1"/>
    <xf numFmtId="0" fontId="8" fillId="2" borderId="2" xfId="1" applyFont="1" applyFill="1" applyBorder="1" applyAlignment="1">
      <alignment horizontal="justify" vertical="center" wrapText="1"/>
    </xf>
    <xf numFmtId="0" fontId="1" fillId="2" borderId="0" xfId="0" applyFont="1" applyFill="1" applyAlignment="1">
      <alignment horizontal="center"/>
    </xf>
    <xf numFmtId="164" fontId="2" fillId="2" borderId="0" xfId="0" applyNumberFormat="1" applyFont="1" applyFill="1" applyAlignment="1">
      <alignment horizontal="center" vertical="center"/>
    </xf>
    <xf numFmtId="164" fontId="2" fillId="2" borderId="2" xfId="0" applyNumberFormat="1" applyFont="1" applyFill="1" applyBorder="1" applyAlignment="1">
      <alignment vertical="center"/>
    </xf>
    <xf numFmtId="164" fontId="2" fillId="2" borderId="3" xfId="0" applyNumberFormat="1" applyFont="1" applyFill="1" applyBorder="1" applyAlignment="1">
      <alignment vertical="center"/>
    </xf>
    <xf numFmtId="0" fontId="17" fillId="2" borderId="0" xfId="0" applyFont="1" applyFill="1"/>
    <xf numFmtId="0" fontId="18" fillId="2" borderId="0" xfId="0" applyFont="1" applyFill="1"/>
    <xf numFmtId="164" fontId="18" fillId="2" borderId="0" xfId="0" applyNumberFormat="1" applyFont="1" applyFill="1"/>
    <xf numFmtId="164" fontId="18" fillId="2" borderId="0" xfId="0" applyNumberFormat="1" applyFont="1" applyFill="1" applyAlignment="1">
      <alignment vertical="center"/>
    </xf>
    <xf numFmtId="0" fontId="18" fillId="2" borderId="0" xfId="0" applyFont="1" applyFill="1" applyAlignment="1">
      <alignment vertical="center"/>
    </xf>
    <xf numFmtId="0" fontId="17" fillId="2" borderId="0" xfId="0" applyFont="1" applyFill="1" applyAlignment="1">
      <alignment horizontal="center"/>
    </xf>
    <xf numFmtId="164" fontId="17" fillId="2" borderId="0" xfId="0" applyNumberFormat="1" applyFont="1" applyFill="1" applyAlignment="1">
      <alignment vertical="center"/>
    </xf>
    <xf numFmtId="164" fontId="18" fillId="2" borderId="0" xfId="0" applyNumberFormat="1" applyFont="1" applyFill="1" applyAlignment="1">
      <alignment horizontal="left" vertical="center"/>
    </xf>
    <xf numFmtId="0" fontId="18" fillId="2" borderId="0" xfId="0" applyFont="1" applyFill="1" applyAlignment="1">
      <alignment horizontal="center"/>
    </xf>
    <xf numFmtId="164" fontId="18" fillId="2" borderId="0" xfId="0" applyNumberFormat="1" applyFont="1" applyFill="1" applyAlignment="1">
      <alignment horizontal="center"/>
    </xf>
    <xf numFmtId="164" fontId="18" fillId="2" borderId="0" xfId="0" applyNumberFormat="1" applyFont="1" applyFill="1" applyAlignment="1">
      <alignment horizontal="center" vertical="center"/>
    </xf>
    <xf numFmtId="0" fontId="5" fillId="2" borderId="3" xfId="0" applyFont="1" applyFill="1" applyBorder="1"/>
    <xf numFmtId="0" fontId="5" fillId="2" borderId="2" xfId="0" applyFont="1" applyFill="1" applyBorder="1"/>
    <xf numFmtId="0" fontId="20" fillId="2" borderId="0" xfId="0" applyFont="1" applyFill="1" applyAlignment="1">
      <alignment wrapText="1"/>
    </xf>
    <xf numFmtId="0" fontId="7" fillId="2" borderId="0" xfId="1" applyFont="1" applyFill="1" applyAlignment="1">
      <alignment horizontal="left" vertical="center" wrapText="1"/>
    </xf>
    <xf numFmtId="0" fontId="8" fillId="2" borderId="0" xfId="1" applyFont="1" applyFill="1" applyAlignment="1">
      <alignment horizontal="left" vertical="center" wrapText="1"/>
    </xf>
    <xf numFmtId="0" fontId="22" fillId="0" borderId="0" xfId="0" applyFont="1"/>
    <xf numFmtId="0" fontId="23" fillId="2" borderId="0" xfId="0" applyFont="1" applyFill="1" applyAlignment="1">
      <alignment wrapText="1"/>
    </xf>
    <xf numFmtId="0" fontId="2" fillId="2" borderId="0" xfId="0" applyFont="1" applyFill="1" applyAlignment="1">
      <alignment wrapText="1"/>
    </xf>
    <xf numFmtId="0" fontId="19" fillId="2" borderId="9" xfId="1" applyFont="1" applyFill="1" applyBorder="1" applyAlignment="1">
      <alignment horizontal="justify" vertical="center"/>
    </xf>
    <xf numFmtId="0" fontId="25" fillId="2" borderId="0" xfId="0" applyFont="1" applyFill="1"/>
    <xf numFmtId="0" fontId="27" fillId="0" borderId="1" xfId="0" applyFont="1" applyBorder="1"/>
    <xf numFmtId="0" fontId="27" fillId="2" borderId="1" xfId="0" applyFont="1" applyFill="1" applyBorder="1"/>
    <xf numFmtId="0" fontId="25" fillId="0" borderId="1" xfId="0" applyFont="1" applyBorder="1" applyAlignment="1">
      <alignment horizontal="right"/>
    </xf>
    <xf numFmtId="164" fontId="25" fillId="0" borderId="1" xfId="0" applyNumberFormat="1" applyFont="1" applyBorder="1"/>
    <xf numFmtId="164" fontId="27" fillId="2" borderId="1" xfId="0" applyNumberFormat="1" applyFont="1" applyFill="1" applyBorder="1"/>
    <xf numFmtId="164" fontId="27" fillId="0" borderId="1" xfId="0" applyNumberFormat="1" applyFont="1" applyBorder="1"/>
    <xf numFmtId="0" fontId="25" fillId="2" borderId="1" xfId="0" applyFont="1" applyFill="1" applyBorder="1" applyAlignment="1">
      <alignment horizontal="right"/>
    </xf>
    <xf numFmtId="0" fontId="25" fillId="2" borderId="1" xfId="0" applyFont="1" applyFill="1" applyBorder="1"/>
    <xf numFmtId="0" fontId="27" fillId="2" borderId="0" xfId="0" applyFont="1" applyFill="1" applyAlignment="1">
      <alignment vertical="center"/>
    </xf>
    <xf numFmtId="0" fontId="25" fillId="2" borderId="1" xfId="0" applyFont="1" applyFill="1" applyBorder="1" applyAlignment="1">
      <alignment horizontal="center" vertical="center"/>
    </xf>
    <xf numFmtId="0" fontId="29" fillId="2" borderId="1" xfId="0" applyFont="1" applyFill="1" applyBorder="1" applyAlignment="1">
      <alignment horizontal="center" vertical="center"/>
    </xf>
    <xf numFmtId="0" fontId="25" fillId="0" borderId="1" xfId="0" applyFont="1" applyBorder="1"/>
    <xf numFmtId="0" fontId="25" fillId="2" borderId="1" xfId="0" applyFont="1" applyFill="1" applyBorder="1" applyAlignment="1">
      <alignment vertical="center"/>
    </xf>
    <xf numFmtId="164" fontId="29" fillId="2" borderId="1" xfId="0" applyNumberFormat="1" applyFont="1" applyFill="1" applyBorder="1"/>
    <xf numFmtId="164" fontId="25" fillId="2" borderId="1" xfId="0" applyNumberFormat="1" applyFont="1" applyFill="1" applyBorder="1"/>
    <xf numFmtId="166" fontId="29" fillId="2" borderId="1" xfId="3" applyNumberFormat="1" applyFont="1" applyFill="1" applyBorder="1"/>
    <xf numFmtId="166" fontId="30" fillId="2" borderId="1" xfId="3" applyNumberFormat="1" applyFont="1" applyFill="1" applyBorder="1"/>
    <xf numFmtId="164" fontId="25" fillId="2" borderId="0" xfId="0" applyNumberFormat="1" applyFont="1" applyFill="1"/>
    <xf numFmtId="165" fontId="25" fillId="2" borderId="0" xfId="2" applyNumberFormat="1" applyFont="1" applyFill="1" applyAlignment="1">
      <alignment horizontal="left"/>
    </xf>
    <xf numFmtId="165" fontId="25" fillId="2" borderId="0" xfId="0" applyNumberFormat="1" applyFont="1" applyFill="1" applyAlignment="1">
      <alignment horizontal="left"/>
    </xf>
    <xf numFmtId="0" fontId="29" fillId="2" borderId="1" xfId="0" applyFont="1" applyFill="1" applyBorder="1" applyAlignment="1">
      <alignment vertical="center"/>
    </xf>
    <xf numFmtId="166" fontId="25" fillId="2" borderId="1" xfId="3" applyNumberFormat="1" applyFont="1" applyFill="1" applyBorder="1" applyAlignment="1">
      <alignment horizontal="left" indent="2"/>
    </xf>
    <xf numFmtId="0" fontId="2" fillId="2" borderId="6" xfId="0" applyFont="1" applyFill="1" applyBorder="1" applyAlignment="1">
      <alignment horizontal="left" vertical="center"/>
    </xf>
    <xf numFmtId="0" fontId="34" fillId="2" borderId="0" xfId="0" applyFont="1" applyFill="1"/>
    <xf numFmtId="0" fontId="34" fillId="0" borderId="0" xfId="0" applyFont="1"/>
    <xf numFmtId="0" fontId="18"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4" fontId="18" fillId="2" borderId="0" xfId="0" applyNumberFormat="1" applyFont="1" applyFill="1" applyAlignment="1">
      <alignment horizontal="left" vertical="center"/>
    </xf>
    <xf numFmtId="164" fontId="2" fillId="2" borderId="4"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164" fontId="2" fillId="2" borderId="5" xfId="0" applyNumberFormat="1" applyFont="1" applyFill="1" applyBorder="1" applyAlignment="1">
      <alignment horizontal="left" vertical="center"/>
    </xf>
    <xf numFmtId="0" fontId="2" fillId="2" borderId="1" xfId="0" applyFont="1" applyFill="1" applyBorder="1" applyAlignment="1">
      <alignment horizontal="left" vertical="center"/>
    </xf>
    <xf numFmtId="0" fontId="1" fillId="5" borderId="1" xfId="0" applyFont="1" applyFill="1" applyBorder="1" applyAlignment="1">
      <alignment horizontal="center"/>
    </xf>
    <xf numFmtId="0" fontId="14" fillId="2" borderId="1"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4" fillId="2" borderId="1" xfId="0" applyFont="1" applyFill="1" applyBorder="1" applyAlignment="1">
      <alignment horizontal="left"/>
    </xf>
    <xf numFmtId="0" fontId="1" fillId="5" borderId="2" xfId="0" applyFont="1" applyFill="1" applyBorder="1" applyAlignment="1">
      <alignment horizontal="center"/>
    </xf>
    <xf numFmtId="0" fontId="1" fillId="5" borderId="3" xfId="0" applyFont="1" applyFill="1" applyBorder="1" applyAlignment="1">
      <alignment horizontal="center"/>
    </xf>
    <xf numFmtId="0" fontId="2" fillId="2" borderId="1" xfId="0" applyFont="1" applyFill="1" applyBorder="1" applyAlignment="1">
      <alignment horizontal="left" vertical="center" wrapText="1"/>
    </xf>
    <xf numFmtId="0" fontId="1" fillId="3" borderId="1" xfId="0" applyFont="1" applyFill="1" applyBorder="1" applyAlignment="1">
      <alignment horizont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2" xfId="0" applyFont="1" applyFill="1" applyBorder="1" applyAlignment="1">
      <alignment horizontal="left"/>
    </xf>
    <xf numFmtId="0" fontId="15" fillId="2" borderId="3" xfId="0" applyFont="1" applyFill="1" applyBorder="1" applyAlignment="1">
      <alignment horizontal="left"/>
    </xf>
    <xf numFmtId="0" fontId="15" fillId="2" borderId="1" xfId="0" applyFont="1" applyFill="1" applyBorder="1" applyAlignment="1">
      <alignment horizontal="left"/>
    </xf>
    <xf numFmtId="0" fontId="15" fillId="2" borderId="1" xfId="0" applyFont="1" applyFill="1" applyBorder="1" applyAlignment="1">
      <alignment horizontal="left" vertical="center"/>
    </xf>
    <xf numFmtId="0" fontId="18"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 fillId="6" borderId="1" xfId="0" applyFont="1" applyFill="1" applyBorder="1" applyAlignment="1">
      <alignment horizontal="left"/>
    </xf>
    <xf numFmtId="0" fontId="31" fillId="5" borderId="1" xfId="0" applyFont="1" applyFill="1" applyBorder="1" applyAlignment="1">
      <alignment horizontal="center"/>
    </xf>
    <xf numFmtId="0" fontId="31" fillId="5" borderId="11" xfId="0" applyFont="1" applyFill="1" applyBorder="1" applyAlignment="1">
      <alignment horizontal="center" vertical="center"/>
    </xf>
    <xf numFmtId="0" fontId="31" fillId="5" borderId="13" xfId="0" applyFont="1" applyFill="1" applyBorder="1" applyAlignment="1">
      <alignment horizontal="center" vertical="center"/>
    </xf>
    <xf numFmtId="0" fontId="31" fillId="5" borderId="12" xfId="0" applyFont="1" applyFill="1" applyBorder="1" applyAlignment="1">
      <alignment horizontal="center" vertical="center"/>
    </xf>
  </cellXfs>
  <cellStyles count="4">
    <cellStyle name="Milliers" xfId="3" builtinId="3"/>
    <cellStyle name="Normal" xfId="0" builtinId="0"/>
    <cellStyle name="Normal 3" xfId="1"/>
    <cellStyle name="Pourcentage" xfId="2" builtinId="5"/>
  </cellStyles>
  <dxfs count="0"/>
  <tableStyles count="0" defaultTableStyle="TableStyleMedium2" defaultPivotStyle="PivotStyleLight16"/>
  <colors>
    <mruColors>
      <color rgb="FF213D66"/>
      <color rgb="FF3666B0"/>
      <color rgb="FF7CA0EA"/>
      <color rgb="FF8F4005"/>
      <color rgb="FFEE7016"/>
      <color rgb="FFFFA88B"/>
      <color rgb="FF3B1500"/>
      <color rgb="FF632900"/>
      <color rgb="FF8F3605"/>
      <color rgb="FFB65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2"/>
          <c:order val="0"/>
          <c:tx>
            <c:strRef>
              <c:f>Fig.1!$Q$21</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Fig.1!$Q$22:$Q$35</c:f>
              <c:numCache>
                <c:formatCode>0.0</c:formatCode>
                <c:ptCount val="14"/>
                <c:pt idx="0">
                  <c:v>15.3</c:v>
                </c:pt>
                <c:pt idx="1">
                  <c:v>12.9</c:v>
                </c:pt>
                <c:pt idx="2">
                  <c:v>50.1</c:v>
                </c:pt>
                <c:pt idx="3">
                  <c:v>6.9</c:v>
                </c:pt>
                <c:pt idx="4">
                  <c:v>14.1</c:v>
                </c:pt>
                <c:pt idx="5">
                  <c:v>27.5</c:v>
                </c:pt>
                <c:pt idx="6">
                  <c:v>38.6</c:v>
                </c:pt>
                <c:pt idx="7">
                  <c:v>11.5</c:v>
                </c:pt>
                <c:pt idx="8">
                  <c:v>19.100000000000001</c:v>
                </c:pt>
                <c:pt idx="9">
                  <c:v>30.3</c:v>
                </c:pt>
                <c:pt idx="10">
                  <c:v>18.7</c:v>
                </c:pt>
                <c:pt idx="11">
                  <c:v>13.7</c:v>
                </c:pt>
                <c:pt idx="12">
                  <c:v>10.6</c:v>
                </c:pt>
                <c:pt idx="13">
                  <c:v>6.2</c:v>
                </c:pt>
              </c:numCache>
            </c:numRef>
          </c:val>
          <c:extLst>
            <c:ext xmlns:c16="http://schemas.microsoft.com/office/drawing/2014/chart" uri="{C3380CC4-5D6E-409C-BE32-E72D297353CC}">
              <c16:uniqueId val="{00000003-CFCD-4B5B-80B6-85A58DF55E8D}"/>
            </c:ext>
          </c:extLst>
        </c:ser>
        <c:ser>
          <c:idx val="3"/>
          <c:order val="1"/>
          <c:tx>
            <c:strRef>
              <c:f>Fig.1!$R$21</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Fig.1!$R$22:$R$35</c:f>
              <c:numCache>
                <c:formatCode>0.0</c:formatCode>
                <c:ptCount val="14"/>
                <c:pt idx="0">
                  <c:v>17.100000000000001</c:v>
                </c:pt>
                <c:pt idx="1">
                  <c:v>16.600000000000001</c:v>
                </c:pt>
                <c:pt idx="2">
                  <c:v>25.2</c:v>
                </c:pt>
                <c:pt idx="3">
                  <c:v>12.3</c:v>
                </c:pt>
                <c:pt idx="4">
                  <c:v>17.399999999999999</c:v>
                </c:pt>
                <c:pt idx="5">
                  <c:v>22.6</c:v>
                </c:pt>
                <c:pt idx="6">
                  <c:v>22.9</c:v>
                </c:pt>
                <c:pt idx="7">
                  <c:v>15.1</c:v>
                </c:pt>
                <c:pt idx="8">
                  <c:v>19.2</c:v>
                </c:pt>
                <c:pt idx="9">
                  <c:v>22.8</c:v>
                </c:pt>
                <c:pt idx="10">
                  <c:v>20.3</c:v>
                </c:pt>
                <c:pt idx="11">
                  <c:v>18.2</c:v>
                </c:pt>
                <c:pt idx="12">
                  <c:v>15.7</c:v>
                </c:pt>
                <c:pt idx="13">
                  <c:v>10.7</c:v>
                </c:pt>
              </c:numCache>
            </c:numRef>
          </c:val>
          <c:extLst>
            <c:ext xmlns:c16="http://schemas.microsoft.com/office/drawing/2014/chart" uri="{C3380CC4-5D6E-409C-BE32-E72D297353CC}">
              <c16:uniqueId val="{00000005-CFCD-4B5B-80B6-85A58DF55E8D}"/>
            </c:ext>
          </c:extLst>
        </c:ser>
        <c:ser>
          <c:idx val="4"/>
          <c:order val="2"/>
          <c:tx>
            <c:strRef>
              <c:f>Fig.1!$S$21</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Fig.1!$S$22:$S$35</c:f>
              <c:numCache>
                <c:formatCode>0.0</c:formatCode>
                <c:ptCount val="14"/>
                <c:pt idx="0">
                  <c:v>20.3</c:v>
                </c:pt>
                <c:pt idx="1">
                  <c:v>20.7</c:v>
                </c:pt>
                <c:pt idx="2">
                  <c:v>15</c:v>
                </c:pt>
                <c:pt idx="3">
                  <c:v>18.899999999999999</c:v>
                </c:pt>
                <c:pt idx="4">
                  <c:v>21</c:v>
                </c:pt>
                <c:pt idx="5">
                  <c:v>20.3</c:v>
                </c:pt>
                <c:pt idx="6">
                  <c:v>17.7</c:v>
                </c:pt>
                <c:pt idx="7">
                  <c:v>19.8</c:v>
                </c:pt>
                <c:pt idx="8">
                  <c:v>20.7</c:v>
                </c:pt>
                <c:pt idx="9">
                  <c:v>19.8</c:v>
                </c:pt>
                <c:pt idx="10">
                  <c:v>22</c:v>
                </c:pt>
                <c:pt idx="11">
                  <c:v>22.2</c:v>
                </c:pt>
                <c:pt idx="12">
                  <c:v>21.3</c:v>
                </c:pt>
                <c:pt idx="13">
                  <c:v>17.100000000000001</c:v>
                </c:pt>
              </c:numCache>
            </c:numRef>
          </c:val>
          <c:extLst>
            <c:ext xmlns:c16="http://schemas.microsoft.com/office/drawing/2014/chart" uri="{C3380CC4-5D6E-409C-BE32-E72D297353CC}">
              <c16:uniqueId val="{00000007-CFCD-4B5B-80B6-85A58DF55E8D}"/>
            </c:ext>
          </c:extLst>
        </c:ser>
        <c:ser>
          <c:idx val="5"/>
          <c:order val="3"/>
          <c:tx>
            <c:strRef>
              <c:f>Fig.1!$T$21</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Fig.1!$T$22:$T$35</c:f>
              <c:numCache>
                <c:formatCode>0.0</c:formatCode>
                <c:ptCount val="14"/>
                <c:pt idx="0">
                  <c:v>18.2</c:v>
                </c:pt>
                <c:pt idx="1">
                  <c:v>19</c:v>
                </c:pt>
                <c:pt idx="2">
                  <c:v>6.3</c:v>
                </c:pt>
                <c:pt idx="3">
                  <c:v>20.5</c:v>
                </c:pt>
                <c:pt idx="4">
                  <c:v>18.7</c:v>
                </c:pt>
                <c:pt idx="5">
                  <c:v>14.1</c:v>
                </c:pt>
                <c:pt idx="6">
                  <c:v>10.9</c:v>
                </c:pt>
                <c:pt idx="7">
                  <c:v>19.399999999999999</c:v>
                </c:pt>
                <c:pt idx="8">
                  <c:v>17</c:v>
                </c:pt>
                <c:pt idx="9">
                  <c:v>13.4</c:v>
                </c:pt>
                <c:pt idx="10">
                  <c:v>17.399999999999999</c:v>
                </c:pt>
                <c:pt idx="11">
                  <c:v>19.3</c:v>
                </c:pt>
                <c:pt idx="12">
                  <c:v>20.399999999999999</c:v>
                </c:pt>
                <c:pt idx="13">
                  <c:v>19.899999999999999</c:v>
                </c:pt>
              </c:numCache>
            </c:numRef>
          </c:val>
          <c:extLst>
            <c:ext xmlns:c16="http://schemas.microsoft.com/office/drawing/2014/chart" uri="{C3380CC4-5D6E-409C-BE32-E72D297353CC}">
              <c16:uniqueId val="{00000009-CFCD-4B5B-80B6-85A58DF55E8D}"/>
            </c:ext>
          </c:extLst>
        </c:ser>
        <c:ser>
          <c:idx val="6"/>
          <c:order val="4"/>
          <c:tx>
            <c:strRef>
              <c:f>Fig.1!$U$21</c:f>
              <c:strCache>
                <c:ptCount val="1"/>
                <c:pt idx="0">
                  <c:v>groupe 5</c:v>
                </c:pt>
              </c:strCache>
            </c:strRef>
          </c:tx>
          <c:spPr>
            <a:solidFill>
              <a:srgbClr val="1528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Fig.1!$U$22:$U$35</c:f>
              <c:numCache>
                <c:formatCode>0.0</c:formatCode>
                <c:ptCount val="14"/>
                <c:pt idx="0">
                  <c:v>13.3</c:v>
                </c:pt>
                <c:pt idx="1">
                  <c:v>14.1</c:v>
                </c:pt>
                <c:pt idx="2">
                  <c:v>2.2999999999999998</c:v>
                </c:pt>
                <c:pt idx="3">
                  <c:v>17.2</c:v>
                </c:pt>
                <c:pt idx="4">
                  <c:v>13.5</c:v>
                </c:pt>
                <c:pt idx="5">
                  <c:v>8.3000000000000007</c:v>
                </c:pt>
                <c:pt idx="6">
                  <c:v>5.8</c:v>
                </c:pt>
                <c:pt idx="7">
                  <c:v>15.2</c:v>
                </c:pt>
                <c:pt idx="8">
                  <c:v>11.6</c:v>
                </c:pt>
                <c:pt idx="9">
                  <c:v>7.6</c:v>
                </c:pt>
                <c:pt idx="10">
                  <c:v>11.2</c:v>
                </c:pt>
                <c:pt idx="11">
                  <c:v>13.2</c:v>
                </c:pt>
                <c:pt idx="12">
                  <c:v>15.1</c:v>
                </c:pt>
                <c:pt idx="13">
                  <c:v>18</c:v>
                </c:pt>
              </c:numCache>
            </c:numRef>
          </c:val>
          <c:extLst>
            <c:ext xmlns:c16="http://schemas.microsoft.com/office/drawing/2014/chart" uri="{C3380CC4-5D6E-409C-BE32-E72D297353CC}">
              <c16:uniqueId val="{0000000B-CFCD-4B5B-80B6-85A58DF55E8D}"/>
            </c:ext>
          </c:extLst>
        </c:ser>
        <c:ser>
          <c:idx val="0"/>
          <c:order val="5"/>
          <c:tx>
            <c:strRef>
              <c:f>Fig.1!$V$21</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Fig.1!$V$22:$V$35</c:f>
              <c:numCache>
                <c:formatCode>0.0</c:formatCode>
                <c:ptCount val="14"/>
                <c:pt idx="0">
                  <c:v>15.7</c:v>
                </c:pt>
                <c:pt idx="1">
                  <c:v>16.8</c:v>
                </c:pt>
                <c:pt idx="2">
                  <c:v>1</c:v>
                </c:pt>
                <c:pt idx="3">
                  <c:v>24.3</c:v>
                </c:pt>
                <c:pt idx="4">
                  <c:v>15.3</c:v>
                </c:pt>
                <c:pt idx="5">
                  <c:v>7.1</c:v>
                </c:pt>
                <c:pt idx="6">
                  <c:v>4.0999999999999996</c:v>
                </c:pt>
                <c:pt idx="7">
                  <c:v>19.100000000000001</c:v>
                </c:pt>
                <c:pt idx="8">
                  <c:v>12.5</c:v>
                </c:pt>
                <c:pt idx="9">
                  <c:v>6.1</c:v>
                </c:pt>
                <c:pt idx="10">
                  <c:v>10.3</c:v>
                </c:pt>
                <c:pt idx="11">
                  <c:v>13.4</c:v>
                </c:pt>
                <c:pt idx="12">
                  <c:v>16.899999999999999</c:v>
                </c:pt>
                <c:pt idx="13">
                  <c:v>28.2</c:v>
                </c:pt>
              </c:numCache>
            </c:numRef>
          </c:val>
          <c:extLst>
            <c:ext xmlns:c16="http://schemas.microsoft.com/office/drawing/2014/chart" uri="{C3380CC4-5D6E-409C-BE32-E72D297353CC}">
              <c16:uniqueId val="{0000000C-CFCD-4B5B-80B6-85A58DF55E8D}"/>
            </c:ext>
          </c:extLst>
        </c:ser>
        <c:dLbls>
          <c:showLegendKey val="0"/>
          <c:showVal val="0"/>
          <c:showCatName val="0"/>
          <c:showSerName val="0"/>
          <c:showPercent val="0"/>
          <c:showBubbleSize val="0"/>
        </c:dLbls>
        <c:gapWidth val="58"/>
        <c:overlap val="100"/>
        <c:axId val="537843056"/>
        <c:axId val="537836496"/>
      </c:barChart>
      <c:catAx>
        <c:axId val="537843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36496"/>
        <c:crosses val="autoZero"/>
        <c:auto val="1"/>
        <c:lblAlgn val="ctr"/>
        <c:lblOffset val="100"/>
        <c:noMultiLvlLbl val="0"/>
      </c:catAx>
      <c:valAx>
        <c:axId val="5378364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43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2700000"/>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1"/>
          <c:order val="0"/>
          <c:tx>
            <c:strRef>
              <c:f>Fig.2!$Q$21</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Fig.2!$Q$22:$Q$35</c:f>
              <c:numCache>
                <c:formatCode>0.0</c:formatCode>
                <c:ptCount val="14"/>
                <c:pt idx="0">
                  <c:v>14.1</c:v>
                </c:pt>
                <c:pt idx="1">
                  <c:v>11.8</c:v>
                </c:pt>
                <c:pt idx="2">
                  <c:v>46.1</c:v>
                </c:pt>
                <c:pt idx="3">
                  <c:v>6.1</c:v>
                </c:pt>
                <c:pt idx="4">
                  <c:v>12.5</c:v>
                </c:pt>
                <c:pt idx="5">
                  <c:v>26.8</c:v>
                </c:pt>
                <c:pt idx="6">
                  <c:v>38.6</c:v>
                </c:pt>
                <c:pt idx="7">
                  <c:v>14.7</c:v>
                </c:pt>
                <c:pt idx="8">
                  <c:v>13.4</c:v>
                </c:pt>
                <c:pt idx="9">
                  <c:v>29.2</c:v>
                </c:pt>
                <c:pt idx="10">
                  <c:v>17</c:v>
                </c:pt>
                <c:pt idx="11">
                  <c:v>12.1</c:v>
                </c:pt>
                <c:pt idx="12">
                  <c:v>9.3000000000000007</c:v>
                </c:pt>
                <c:pt idx="13">
                  <c:v>5.4</c:v>
                </c:pt>
              </c:numCache>
            </c:numRef>
          </c:val>
          <c:extLst>
            <c:ext xmlns:c16="http://schemas.microsoft.com/office/drawing/2014/chart" uri="{C3380CC4-5D6E-409C-BE32-E72D297353CC}">
              <c16:uniqueId val="{00000001-CCA4-45F3-B171-BA530B718A7A}"/>
            </c:ext>
          </c:extLst>
        </c:ser>
        <c:ser>
          <c:idx val="0"/>
          <c:order val="1"/>
          <c:tx>
            <c:strRef>
              <c:f>Fig.2!$R$21</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Fig.2!$R$22:$R$35</c:f>
              <c:numCache>
                <c:formatCode>0.0</c:formatCode>
                <c:ptCount val="14"/>
                <c:pt idx="0">
                  <c:v>19.100000000000001</c:v>
                </c:pt>
                <c:pt idx="1">
                  <c:v>18.399999999999999</c:v>
                </c:pt>
                <c:pt idx="2">
                  <c:v>29.4</c:v>
                </c:pt>
                <c:pt idx="3">
                  <c:v>13.1</c:v>
                </c:pt>
                <c:pt idx="4">
                  <c:v>19.3</c:v>
                </c:pt>
                <c:pt idx="5">
                  <c:v>26.3</c:v>
                </c:pt>
                <c:pt idx="6">
                  <c:v>27.1</c:v>
                </c:pt>
                <c:pt idx="7">
                  <c:v>20.9</c:v>
                </c:pt>
                <c:pt idx="8">
                  <c:v>17.5</c:v>
                </c:pt>
                <c:pt idx="9">
                  <c:v>26.7</c:v>
                </c:pt>
                <c:pt idx="10">
                  <c:v>22.7</c:v>
                </c:pt>
                <c:pt idx="11">
                  <c:v>19.899999999999999</c:v>
                </c:pt>
                <c:pt idx="12">
                  <c:v>17.2</c:v>
                </c:pt>
                <c:pt idx="13">
                  <c:v>11.6</c:v>
                </c:pt>
              </c:numCache>
            </c:numRef>
          </c:val>
          <c:extLst>
            <c:ext xmlns:c16="http://schemas.microsoft.com/office/drawing/2014/chart" uri="{C3380CC4-5D6E-409C-BE32-E72D297353CC}">
              <c16:uniqueId val="{0000000D-CCA4-45F3-B171-BA530B718A7A}"/>
            </c:ext>
          </c:extLst>
        </c:ser>
        <c:ser>
          <c:idx val="2"/>
          <c:order val="2"/>
          <c:tx>
            <c:strRef>
              <c:f>Fig.2!$S$21</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Fig.2!$S$22:$S$35</c:f>
              <c:numCache>
                <c:formatCode>0.0</c:formatCode>
                <c:ptCount val="14"/>
                <c:pt idx="0">
                  <c:v>21.5</c:v>
                </c:pt>
                <c:pt idx="1">
                  <c:v>21.9</c:v>
                </c:pt>
                <c:pt idx="2">
                  <c:v>15.4</c:v>
                </c:pt>
                <c:pt idx="3">
                  <c:v>20.2</c:v>
                </c:pt>
                <c:pt idx="4">
                  <c:v>22.2</c:v>
                </c:pt>
                <c:pt idx="5">
                  <c:v>21.1</c:v>
                </c:pt>
                <c:pt idx="6">
                  <c:v>17.899999999999999</c:v>
                </c:pt>
                <c:pt idx="7">
                  <c:v>22.7</c:v>
                </c:pt>
                <c:pt idx="8">
                  <c:v>20.2</c:v>
                </c:pt>
                <c:pt idx="9">
                  <c:v>20.6</c:v>
                </c:pt>
                <c:pt idx="10">
                  <c:v>23.4</c:v>
                </c:pt>
                <c:pt idx="11">
                  <c:v>23.3</c:v>
                </c:pt>
                <c:pt idx="12">
                  <c:v>22.4</c:v>
                </c:pt>
                <c:pt idx="13">
                  <c:v>18.5</c:v>
                </c:pt>
              </c:numCache>
            </c:numRef>
          </c:val>
          <c:extLst>
            <c:ext xmlns:c16="http://schemas.microsoft.com/office/drawing/2014/chart" uri="{C3380CC4-5D6E-409C-BE32-E72D297353CC}">
              <c16:uniqueId val="{0000000E-CCA4-45F3-B171-BA530B718A7A}"/>
            </c:ext>
          </c:extLst>
        </c:ser>
        <c:ser>
          <c:idx val="3"/>
          <c:order val="3"/>
          <c:tx>
            <c:strRef>
              <c:f>Fig.2!$T$21</c:f>
              <c:strCache>
                <c:ptCount val="1"/>
                <c:pt idx="0">
                  <c:v>groupe 4</c:v>
                </c:pt>
              </c:strCache>
            </c:strRef>
          </c:tx>
          <c:spPr>
            <a:solidFill>
              <a:srgbClr val="8F36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Fig.2!$T$22:$T$35</c:f>
              <c:numCache>
                <c:formatCode>0.0</c:formatCode>
                <c:ptCount val="14"/>
                <c:pt idx="0">
                  <c:v>17.899999999999999</c:v>
                </c:pt>
                <c:pt idx="1">
                  <c:v>18.7</c:v>
                </c:pt>
                <c:pt idx="2">
                  <c:v>5.9</c:v>
                </c:pt>
                <c:pt idx="3">
                  <c:v>20.9</c:v>
                </c:pt>
                <c:pt idx="4">
                  <c:v>18.5</c:v>
                </c:pt>
                <c:pt idx="5">
                  <c:v>12.9</c:v>
                </c:pt>
                <c:pt idx="6">
                  <c:v>9.1</c:v>
                </c:pt>
                <c:pt idx="7">
                  <c:v>18.100000000000001</c:v>
                </c:pt>
                <c:pt idx="8">
                  <c:v>17.7</c:v>
                </c:pt>
                <c:pt idx="9">
                  <c:v>12</c:v>
                </c:pt>
                <c:pt idx="10">
                  <c:v>16.899999999999999</c:v>
                </c:pt>
                <c:pt idx="11">
                  <c:v>19.3</c:v>
                </c:pt>
                <c:pt idx="12">
                  <c:v>20.2</c:v>
                </c:pt>
                <c:pt idx="13">
                  <c:v>20.399999999999999</c:v>
                </c:pt>
              </c:numCache>
            </c:numRef>
          </c:val>
          <c:extLst>
            <c:ext xmlns:c16="http://schemas.microsoft.com/office/drawing/2014/chart" uri="{C3380CC4-5D6E-409C-BE32-E72D297353CC}">
              <c16:uniqueId val="{0000000F-CCA4-45F3-B171-BA530B718A7A}"/>
            </c:ext>
          </c:extLst>
        </c:ser>
        <c:ser>
          <c:idx val="4"/>
          <c:order val="4"/>
          <c:tx>
            <c:strRef>
              <c:f>Fig.2!$U$21</c:f>
              <c:strCache>
                <c:ptCount val="1"/>
                <c:pt idx="0">
                  <c:v>groupe 5</c:v>
                </c:pt>
              </c:strCache>
            </c:strRef>
          </c:tx>
          <c:spPr>
            <a:solidFill>
              <a:srgbClr val="632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Fig.2!$U$22:$U$35</c:f>
              <c:numCache>
                <c:formatCode>0.0</c:formatCode>
                <c:ptCount val="14"/>
                <c:pt idx="0">
                  <c:v>12.3</c:v>
                </c:pt>
                <c:pt idx="1">
                  <c:v>13</c:v>
                </c:pt>
                <c:pt idx="2">
                  <c:v>2</c:v>
                </c:pt>
                <c:pt idx="3">
                  <c:v>16.3</c:v>
                </c:pt>
                <c:pt idx="4">
                  <c:v>12.6</c:v>
                </c:pt>
                <c:pt idx="5">
                  <c:v>7</c:v>
                </c:pt>
                <c:pt idx="6">
                  <c:v>4.3</c:v>
                </c:pt>
                <c:pt idx="7">
                  <c:v>11.5</c:v>
                </c:pt>
                <c:pt idx="8">
                  <c:v>13.1</c:v>
                </c:pt>
                <c:pt idx="9">
                  <c:v>6.3</c:v>
                </c:pt>
                <c:pt idx="10">
                  <c:v>10.199999999999999</c:v>
                </c:pt>
                <c:pt idx="11">
                  <c:v>12.4</c:v>
                </c:pt>
                <c:pt idx="12">
                  <c:v>14.1</c:v>
                </c:pt>
                <c:pt idx="13">
                  <c:v>17.100000000000001</c:v>
                </c:pt>
              </c:numCache>
            </c:numRef>
          </c:val>
          <c:extLst>
            <c:ext xmlns:c16="http://schemas.microsoft.com/office/drawing/2014/chart" uri="{C3380CC4-5D6E-409C-BE32-E72D297353CC}">
              <c16:uniqueId val="{00000010-CCA4-45F3-B171-BA530B718A7A}"/>
            </c:ext>
          </c:extLst>
        </c:ser>
        <c:ser>
          <c:idx val="5"/>
          <c:order val="5"/>
          <c:tx>
            <c:strRef>
              <c:f>Fig.2!$V$21</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Fig.2!$O$22:$P$35</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1">
                    <c:v>Retard scolaire</c:v>
                  </c:pt>
                  <c:pt idx="3">
                    <c:v>Secteur de scolarisation</c:v>
                  </c:pt>
                  <c:pt idx="7">
                    <c:v>Sexe</c:v>
                  </c:pt>
                  <c:pt idx="9">
                    <c:v>Indice de position sociale du collège</c:v>
                  </c:pt>
                </c:lvl>
              </c:multiLvlStrCache>
            </c:multiLvlStrRef>
          </c:cat>
          <c:val>
            <c:numRef>
              <c:f>Fig.2!$V$22:$V$35</c:f>
              <c:numCache>
                <c:formatCode>0.0</c:formatCode>
                <c:ptCount val="14"/>
                <c:pt idx="0">
                  <c:v>15.1</c:v>
                </c:pt>
                <c:pt idx="1">
                  <c:v>16.100000000000001</c:v>
                </c:pt>
                <c:pt idx="2">
                  <c:v>1.2</c:v>
                </c:pt>
                <c:pt idx="3">
                  <c:v>23.3</c:v>
                </c:pt>
                <c:pt idx="4">
                  <c:v>15</c:v>
                </c:pt>
                <c:pt idx="5">
                  <c:v>6</c:v>
                </c:pt>
                <c:pt idx="6">
                  <c:v>3.1</c:v>
                </c:pt>
                <c:pt idx="7">
                  <c:v>12.1</c:v>
                </c:pt>
                <c:pt idx="8">
                  <c:v>18</c:v>
                </c:pt>
                <c:pt idx="9">
                  <c:v>5.2</c:v>
                </c:pt>
                <c:pt idx="10">
                  <c:v>9.9</c:v>
                </c:pt>
                <c:pt idx="11">
                  <c:v>13.1</c:v>
                </c:pt>
                <c:pt idx="12">
                  <c:v>16.8</c:v>
                </c:pt>
                <c:pt idx="13">
                  <c:v>27</c:v>
                </c:pt>
              </c:numCache>
            </c:numRef>
          </c:val>
          <c:extLst>
            <c:ext xmlns:c16="http://schemas.microsoft.com/office/drawing/2014/chart" uri="{C3380CC4-5D6E-409C-BE32-E72D297353CC}">
              <c16:uniqueId val="{00000011-CCA4-45F3-B171-BA530B718A7A}"/>
            </c:ext>
          </c:extLst>
        </c:ser>
        <c:dLbls>
          <c:showLegendKey val="0"/>
          <c:showVal val="0"/>
          <c:showCatName val="0"/>
          <c:showSerName val="0"/>
          <c:showPercent val="0"/>
          <c:showBubbleSize val="0"/>
        </c:dLbls>
        <c:gapWidth val="58"/>
        <c:overlap val="100"/>
        <c:axId val="537843056"/>
        <c:axId val="537836496"/>
      </c:barChart>
      <c:catAx>
        <c:axId val="537843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36496"/>
        <c:crosses val="autoZero"/>
        <c:auto val="1"/>
        <c:lblAlgn val="ctr"/>
        <c:lblOffset val="100"/>
        <c:noMultiLvlLbl val="0"/>
      </c:catAx>
      <c:valAx>
        <c:axId val="5378364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43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2700000"/>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Fig.3!$B$32</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Fig.3!$A$33:$A$37</c:f>
              <c:strCache>
                <c:ptCount val="5"/>
                <c:pt idx="0">
                  <c:v>Compréhension de l'écrit</c:v>
                </c:pt>
                <c:pt idx="1">
                  <c:v>Lexique</c:v>
                </c:pt>
                <c:pt idx="2">
                  <c:v>Compréhension de l'oral</c:v>
                </c:pt>
                <c:pt idx="3">
                  <c:v>Grammaire</c:v>
                </c:pt>
                <c:pt idx="4">
                  <c:v>Orthographe</c:v>
                </c:pt>
              </c:strCache>
            </c:strRef>
          </c:cat>
          <c:val>
            <c:numRef>
              <c:f>Fig.3!$B$33:$B$37</c:f>
              <c:numCache>
                <c:formatCode>0.0</c:formatCode>
                <c:ptCount val="5"/>
                <c:pt idx="0">
                  <c:v>19</c:v>
                </c:pt>
                <c:pt idx="1">
                  <c:v>7.4</c:v>
                </c:pt>
                <c:pt idx="2">
                  <c:v>19.399999999999999</c:v>
                </c:pt>
                <c:pt idx="3">
                  <c:v>12.3</c:v>
                </c:pt>
                <c:pt idx="4" formatCode="General">
                  <c:v>27.6</c:v>
                </c:pt>
              </c:numCache>
            </c:numRef>
          </c:val>
          <c:extLst>
            <c:ext xmlns:c16="http://schemas.microsoft.com/office/drawing/2014/chart" uri="{C3380CC4-5D6E-409C-BE32-E72D297353CC}">
              <c16:uniqueId val="{00000000-F9DE-41E4-BE5E-C2AAC37A4285}"/>
            </c:ext>
          </c:extLst>
        </c:ser>
        <c:ser>
          <c:idx val="1"/>
          <c:order val="1"/>
          <c:tx>
            <c:strRef>
              <c:f>Fig.3!$C$32</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Fig.3!$A$33:$A$37</c:f>
              <c:strCache>
                <c:ptCount val="5"/>
                <c:pt idx="0">
                  <c:v>Compréhension de l'écrit</c:v>
                </c:pt>
                <c:pt idx="1">
                  <c:v>Lexique</c:v>
                </c:pt>
                <c:pt idx="2">
                  <c:v>Compréhension de l'oral</c:v>
                </c:pt>
                <c:pt idx="3">
                  <c:v>Grammaire</c:v>
                </c:pt>
                <c:pt idx="4">
                  <c:v>Orthographe</c:v>
                </c:pt>
              </c:strCache>
            </c:strRef>
          </c:cat>
          <c:val>
            <c:numRef>
              <c:f>Fig.3!$C$33:$C$37</c:f>
              <c:numCache>
                <c:formatCode>0.0</c:formatCode>
                <c:ptCount val="5"/>
                <c:pt idx="0">
                  <c:v>36.700000000000003</c:v>
                </c:pt>
                <c:pt idx="1">
                  <c:v>24.8</c:v>
                </c:pt>
                <c:pt idx="2">
                  <c:v>28.4</c:v>
                </c:pt>
                <c:pt idx="3">
                  <c:v>38.6</c:v>
                </c:pt>
                <c:pt idx="4" formatCode="General">
                  <c:v>25</c:v>
                </c:pt>
              </c:numCache>
            </c:numRef>
          </c:val>
          <c:extLst>
            <c:ext xmlns:c16="http://schemas.microsoft.com/office/drawing/2014/chart" uri="{C3380CC4-5D6E-409C-BE32-E72D297353CC}">
              <c16:uniqueId val="{00000001-F9DE-41E4-BE5E-C2AAC37A4285}"/>
            </c:ext>
          </c:extLst>
        </c:ser>
        <c:ser>
          <c:idx val="2"/>
          <c:order val="2"/>
          <c:tx>
            <c:strRef>
              <c:f>Fig.3!$D$32</c:f>
              <c:strCache>
                <c:ptCount val="1"/>
                <c:pt idx="0">
                  <c:v>Satisfaisant</c:v>
                </c:pt>
              </c:strCache>
            </c:strRef>
          </c:tx>
          <c:spPr>
            <a:solidFill>
              <a:srgbClr val="213D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Fig.3!$A$33:$A$37</c:f>
              <c:strCache>
                <c:ptCount val="5"/>
                <c:pt idx="0">
                  <c:v>Compréhension de l'écrit</c:v>
                </c:pt>
                <c:pt idx="1">
                  <c:v>Lexique</c:v>
                </c:pt>
                <c:pt idx="2">
                  <c:v>Compréhension de l'oral</c:v>
                </c:pt>
                <c:pt idx="3">
                  <c:v>Grammaire</c:v>
                </c:pt>
                <c:pt idx="4">
                  <c:v>Orthographe</c:v>
                </c:pt>
              </c:strCache>
            </c:strRef>
          </c:cat>
          <c:val>
            <c:numRef>
              <c:f>Fig.3!$D$33:$D$37</c:f>
              <c:numCache>
                <c:formatCode>0.0</c:formatCode>
                <c:ptCount val="5"/>
                <c:pt idx="0">
                  <c:v>44.3</c:v>
                </c:pt>
                <c:pt idx="1">
                  <c:v>67.8</c:v>
                </c:pt>
                <c:pt idx="2">
                  <c:v>52.3</c:v>
                </c:pt>
                <c:pt idx="3">
                  <c:v>49.1</c:v>
                </c:pt>
                <c:pt idx="4" formatCode="General">
                  <c:v>47.4</c:v>
                </c:pt>
              </c:numCache>
            </c:numRef>
          </c:val>
          <c:extLst>
            <c:ext xmlns:c16="http://schemas.microsoft.com/office/drawing/2014/chart" uri="{C3380CC4-5D6E-409C-BE32-E72D297353CC}">
              <c16:uniqueId val="{00000002-F9DE-41E4-BE5E-C2AAC37A4285}"/>
            </c:ext>
          </c:extLst>
        </c:ser>
        <c:dLbls>
          <c:showLegendKey val="0"/>
          <c:showVal val="0"/>
          <c:showCatName val="0"/>
          <c:showSerName val="0"/>
          <c:showPercent val="0"/>
          <c:showBubbleSize val="0"/>
        </c:dLbls>
        <c:gapWidth val="150"/>
        <c:overlap val="100"/>
        <c:axId val="626411952"/>
        <c:axId val="626412280"/>
      </c:barChart>
      <c:catAx>
        <c:axId val="6264119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26412280"/>
        <c:crosses val="autoZero"/>
        <c:auto val="1"/>
        <c:lblAlgn val="ctr"/>
        <c:lblOffset val="100"/>
        <c:noMultiLvlLbl val="0"/>
      </c:catAx>
      <c:valAx>
        <c:axId val="6264122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26411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Fig.4!$B$31</c:f>
              <c:strCache>
                <c:ptCount val="1"/>
                <c:pt idx="0">
                  <c:v>À besoins</c:v>
                </c:pt>
              </c:strCache>
            </c:strRef>
          </c:tx>
          <c:spPr>
            <a:solidFill>
              <a:srgbClr val="FFA8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Fig.4!$A$32:$A$37</c:f>
              <c:strCache>
                <c:ptCount val="6"/>
                <c:pt idx="0">
                  <c:v>Automatismes</c:v>
                </c:pt>
                <c:pt idx="1">
                  <c:v>Résolution de problèmes</c:v>
                </c:pt>
                <c:pt idx="2">
                  <c:v>Nombre et calculs</c:v>
                </c:pt>
                <c:pt idx="3">
                  <c:v>Espace et géométrie</c:v>
                </c:pt>
                <c:pt idx="4">
                  <c:v>Grandeurs et mesures</c:v>
                </c:pt>
                <c:pt idx="5">
                  <c:v>Organisation et gestion de données, fonctions</c:v>
                </c:pt>
              </c:strCache>
            </c:strRef>
          </c:cat>
          <c:val>
            <c:numRef>
              <c:f>Fig.4!$B$32:$B$37</c:f>
              <c:numCache>
                <c:formatCode>0.0</c:formatCode>
                <c:ptCount val="6"/>
                <c:pt idx="0">
                  <c:v>11.7</c:v>
                </c:pt>
                <c:pt idx="1">
                  <c:v>10.5</c:v>
                </c:pt>
                <c:pt idx="2">
                  <c:v>15.5</c:v>
                </c:pt>
                <c:pt idx="3">
                  <c:v>41.1</c:v>
                </c:pt>
                <c:pt idx="4">
                  <c:v>20.100000000000001</c:v>
                </c:pt>
                <c:pt idx="5">
                  <c:v>19.5</c:v>
                </c:pt>
              </c:numCache>
            </c:numRef>
          </c:val>
          <c:extLst>
            <c:ext xmlns:c16="http://schemas.microsoft.com/office/drawing/2014/chart" uri="{C3380CC4-5D6E-409C-BE32-E72D297353CC}">
              <c16:uniqueId val="{00000000-0C7A-4BAC-958F-0B28AED4F789}"/>
            </c:ext>
          </c:extLst>
        </c:ser>
        <c:ser>
          <c:idx val="1"/>
          <c:order val="1"/>
          <c:tx>
            <c:strRef>
              <c:f>Fig.4!$C$31</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Fig.4!$A$32:$A$37</c:f>
              <c:strCache>
                <c:ptCount val="6"/>
                <c:pt idx="0">
                  <c:v>Automatismes</c:v>
                </c:pt>
                <c:pt idx="1">
                  <c:v>Résolution de problèmes</c:v>
                </c:pt>
                <c:pt idx="2">
                  <c:v>Nombre et calculs</c:v>
                </c:pt>
                <c:pt idx="3">
                  <c:v>Espace et géométrie</c:v>
                </c:pt>
                <c:pt idx="4">
                  <c:v>Grandeurs et mesures</c:v>
                </c:pt>
                <c:pt idx="5">
                  <c:v>Organisation et gestion de données, fonctions</c:v>
                </c:pt>
              </c:strCache>
            </c:strRef>
          </c:cat>
          <c:val>
            <c:numRef>
              <c:f>Fig.4!$C$32:$C$37</c:f>
              <c:numCache>
                <c:formatCode>0.0</c:formatCode>
                <c:ptCount val="6"/>
                <c:pt idx="0">
                  <c:v>34.200000000000003</c:v>
                </c:pt>
                <c:pt idx="1">
                  <c:v>44.8</c:v>
                </c:pt>
                <c:pt idx="2">
                  <c:v>29.3</c:v>
                </c:pt>
                <c:pt idx="3">
                  <c:v>31.9</c:v>
                </c:pt>
                <c:pt idx="4">
                  <c:v>28.6</c:v>
                </c:pt>
                <c:pt idx="5">
                  <c:v>31.7</c:v>
                </c:pt>
              </c:numCache>
            </c:numRef>
          </c:val>
          <c:extLst>
            <c:ext xmlns:c16="http://schemas.microsoft.com/office/drawing/2014/chart" uri="{C3380CC4-5D6E-409C-BE32-E72D297353CC}">
              <c16:uniqueId val="{00000001-0C7A-4BAC-958F-0B28AED4F789}"/>
            </c:ext>
          </c:extLst>
        </c:ser>
        <c:ser>
          <c:idx val="2"/>
          <c:order val="2"/>
          <c:tx>
            <c:strRef>
              <c:f>Fig.4!$D$31</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Fig.4!$A$32:$A$37</c:f>
              <c:strCache>
                <c:ptCount val="6"/>
                <c:pt idx="0">
                  <c:v>Automatismes</c:v>
                </c:pt>
                <c:pt idx="1">
                  <c:v>Résolution de problèmes</c:v>
                </c:pt>
                <c:pt idx="2">
                  <c:v>Nombre et calculs</c:v>
                </c:pt>
                <c:pt idx="3">
                  <c:v>Espace et géométrie</c:v>
                </c:pt>
                <c:pt idx="4">
                  <c:v>Grandeurs et mesures</c:v>
                </c:pt>
                <c:pt idx="5">
                  <c:v>Organisation et gestion de données, fonctions</c:v>
                </c:pt>
              </c:strCache>
            </c:strRef>
          </c:cat>
          <c:val>
            <c:numRef>
              <c:f>Fig.4!$D$32:$D$37</c:f>
              <c:numCache>
                <c:formatCode>0.0</c:formatCode>
                <c:ptCount val="6"/>
                <c:pt idx="0">
                  <c:v>54</c:v>
                </c:pt>
                <c:pt idx="1">
                  <c:v>44.7</c:v>
                </c:pt>
                <c:pt idx="2">
                  <c:v>55.1</c:v>
                </c:pt>
                <c:pt idx="3">
                  <c:v>27</c:v>
                </c:pt>
                <c:pt idx="4">
                  <c:v>51.3</c:v>
                </c:pt>
                <c:pt idx="5">
                  <c:v>48.8</c:v>
                </c:pt>
              </c:numCache>
            </c:numRef>
          </c:val>
          <c:extLst>
            <c:ext xmlns:c16="http://schemas.microsoft.com/office/drawing/2014/chart" uri="{C3380CC4-5D6E-409C-BE32-E72D297353CC}">
              <c16:uniqueId val="{00000002-0C7A-4BAC-958F-0B28AED4F789}"/>
            </c:ext>
          </c:extLst>
        </c:ser>
        <c:dLbls>
          <c:showLegendKey val="0"/>
          <c:showVal val="0"/>
          <c:showCatName val="0"/>
          <c:showSerName val="0"/>
          <c:showPercent val="0"/>
          <c:showBubbleSize val="0"/>
        </c:dLbls>
        <c:gapWidth val="150"/>
        <c:overlap val="100"/>
        <c:axId val="614645840"/>
        <c:axId val="614646168"/>
      </c:barChart>
      <c:catAx>
        <c:axId val="614645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4646168"/>
        <c:crosses val="autoZero"/>
        <c:auto val="1"/>
        <c:lblAlgn val="ctr"/>
        <c:lblOffset val="100"/>
        <c:noMultiLvlLbl val="0"/>
      </c:catAx>
      <c:valAx>
        <c:axId val="61464616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645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2"/>
          <c:order val="0"/>
          <c:tx>
            <c:strRef>
              <c:f>Fig.5!$M$20</c:f>
              <c:strCache>
                <c:ptCount val="1"/>
                <c:pt idx="0">
                  <c:v>Moins de 119 mots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Fig.5!$K$21:$L$34</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Fig.5!$M$21:$M$34</c:f>
              <c:numCache>
                <c:formatCode>General</c:formatCode>
                <c:ptCount val="14"/>
                <c:pt idx="0">
                  <c:v>23.4</c:v>
                </c:pt>
                <c:pt idx="1">
                  <c:v>21</c:v>
                </c:pt>
                <c:pt idx="2">
                  <c:v>59.2</c:v>
                </c:pt>
                <c:pt idx="3">
                  <c:v>14.6</c:v>
                </c:pt>
                <c:pt idx="4">
                  <c:v>23.2</c:v>
                </c:pt>
                <c:pt idx="5">
                  <c:v>32.5</c:v>
                </c:pt>
                <c:pt idx="6">
                  <c:v>40.5</c:v>
                </c:pt>
                <c:pt idx="7">
                  <c:v>20</c:v>
                </c:pt>
                <c:pt idx="8">
                  <c:v>26.7</c:v>
                </c:pt>
                <c:pt idx="9">
                  <c:v>34.9</c:v>
                </c:pt>
                <c:pt idx="10">
                  <c:v>28.3</c:v>
                </c:pt>
                <c:pt idx="11">
                  <c:v>24.2</c:v>
                </c:pt>
                <c:pt idx="12">
                  <c:v>20.3</c:v>
                </c:pt>
                <c:pt idx="13">
                  <c:v>12.4</c:v>
                </c:pt>
              </c:numCache>
            </c:numRef>
          </c:val>
          <c:extLst>
            <c:ext xmlns:c16="http://schemas.microsoft.com/office/drawing/2014/chart" uri="{C3380CC4-5D6E-409C-BE32-E72D297353CC}">
              <c16:uniqueId val="{00000001-4E64-4779-87B5-DAEE36919085}"/>
            </c:ext>
          </c:extLst>
        </c:ser>
        <c:ser>
          <c:idx val="3"/>
          <c:order val="1"/>
          <c:tx>
            <c:strRef>
              <c:f>Fig.5!$N$20</c:f>
              <c:strCache>
                <c:ptCount val="1"/>
                <c:pt idx="0">
                  <c:v>De 120 à 139 mots</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Fig.5!$K$21:$L$34</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Fig.5!$N$21:$N$34</c:f>
              <c:numCache>
                <c:formatCode>General</c:formatCode>
                <c:ptCount val="14"/>
                <c:pt idx="0">
                  <c:v>22.1</c:v>
                </c:pt>
                <c:pt idx="1">
                  <c:v>22.2</c:v>
                </c:pt>
                <c:pt idx="2">
                  <c:v>20.399999999999999</c:v>
                </c:pt>
                <c:pt idx="3">
                  <c:v>19.399999999999999</c:v>
                </c:pt>
                <c:pt idx="4">
                  <c:v>22.6</c:v>
                </c:pt>
                <c:pt idx="5">
                  <c:v>23.7</c:v>
                </c:pt>
                <c:pt idx="6">
                  <c:v>23</c:v>
                </c:pt>
                <c:pt idx="7">
                  <c:v>21</c:v>
                </c:pt>
                <c:pt idx="8">
                  <c:v>23.1</c:v>
                </c:pt>
                <c:pt idx="9">
                  <c:v>23.8</c:v>
                </c:pt>
                <c:pt idx="10">
                  <c:v>24</c:v>
                </c:pt>
                <c:pt idx="11">
                  <c:v>23.6</c:v>
                </c:pt>
                <c:pt idx="12">
                  <c:v>22.6</c:v>
                </c:pt>
                <c:pt idx="13">
                  <c:v>17.600000000000001</c:v>
                </c:pt>
              </c:numCache>
            </c:numRef>
          </c:val>
          <c:extLst>
            <c:ext xmlns:c16="http://schemas.microsoft.com/office/drawing/2014/chart" uri="{C3380CC4-5D6E-409C-BE32-E72D297353CC}">
              <c16:uniqueId val="{00000003-4E64-4779-87B5-DAEE36919085}"/>
            </c:ext>
          </c:extLst>
        </c:ser>
        <c:ser>
          <c:idx val="4"/>
          <c:order val="2"/>
          <c:tx>
            <c:strRef>
              <c:f>Fig.5!$O$20</c:f>
              <c:strCache>
                <c:ptCount val="1"/>
                <c:pt idx="0">
                  <c:v>140 mots et plus</c:v>
                </c:pt>
              </c:strCache>
            </c:strRef>
          </c:tx>
          <c:spPr>
            <a:solidFill>
              <a:srgbClr val="213D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Fig.5!$K$21:$L$34</c:f>
              <c:multiLvlStrCache>
                <c:ptCount val="14"/>
                <c:lvl>
                  <c:pt idx="0">
                    <c:v>Ensemble</c:v>
                  </c:pt>
                  <c:pt idx="1">
                    <c:v>« À l'heure »</c:v>
                  </c:pt>
                  <c:pt idx="2">
                    <c:v>En retard</c:v>
                  </c:pt>
                  <c:pt idx="3">
                    <c:v>Privé sous contrat</c:v>
                  </c:pt>
                  <c:pt idx="4">
                    <c:v>Public hors EP</c:v>
                  </c:pt>
                  <c:pt idx="5">
                    <c:v>REP</c:v>
                  </c:pt>
                  <c:pt idx="6">
                    <c:v>REP+</c:v>
                  </c:pt>
                  <c:pt idx="7">
                    <c:v>Filles</c:v>
                  </c:pt>
                  <c:pt idx="8">
                    <c:v>Garçons</c:v>
                  </c:pt>
                  <c:pt idx="9">
                    <c:v>groupe d'IPS 1</c:v>
                  </c:pt>
                  <c:pt idx="10">
                    <c:v>groupe d'IPS 2</c:v>
                  </c:pt>
                  <c:pt idx="11">
                    <c:v>groupe d'IPS 3</c:v>
                  </c:pt>
                  <c:pt idx="12">
                    <c:v>groupe d'IPS 4</c:v>
                  </c:pt>
                  <c:pt idx="13">
                    <c:v>groupe d'IPS 5</c:v>
                  </c:pt>
                </c:lvl>
                <c:lvl>
                  <c:pt idx="0">
                    <c:v> </c:v>
                  </c:pt>
                  <c:pt idx="1">
                    <c:v>Retard scolaire</c:v>
                  </c:pt>
                  <c:pt idx="3">
                    <c:v>Secteur de scolarisation</c:v>
                  </c:pt>
                  <c:pt idx="7">
                    <c:v>Sexe</c:v>
                  </c:pt>
                  <c:pt idx="9">
                    <c:v>Indice de position sociale du collège</c:v>
                  </c:pt>
                </c:lvl>
              </c:multiLvlStrCache>
            </c:multiLvlStrRef>
          </c:cat>
          <c:val>
            <c:numRef>
              <c:f>Fig.5!$O$21:$O$34</c:f>
              <c:numCache>
                <c:formatCode>General</c:formatCode>
                <c:ptCount val="14"/>
                <c:pt idx="0">
                  <c:v>54.5</c:v>
                </c:pt>
                <c:pt idx="1">
                  <c:v>56.8</c:v>
                </c:pt>
                <c:pt idx="2">
                  <c:v>20.399999999999999</c:v>
                </c:pt>
                <c:pt idx="3">
                  <c:v>66</c:v>
                </c:pt>
                <c:pt idx="4">
                  <c:v>54.2</c:v>
                </c:pt>
                <c:pt idx="5">
                  <c:v>43.8</c:v>
                </c:pt>
                <c:pt idx="6">
                  <c:v>36.6</c:v>
                </c:pt>
                <c:pt idx="7">
                  <c:v>59</c:v>
                </c:pt>
                <c:pt idx="8">
                  <c:v>50.2</c:v>
                </c:pt>
                <c:pt idx="9">
                  <c:v>41.3</c:v>
                </c:pt>
                <c:pt idx="10">
                  <c:v>47.7</c:v>
                </c:pt>
                <c:pt idx="11">
                  <c:v>52.2</c:v>
                </c:pt>
                <c:pt idx="12">
                  <c:v>57.1</c:v>
                </c:pt>
                <c:pt idx="13">
                  <c:v>70</c:v>
                </c:pt>
              </c:numCache>
            </c:numRef>
          </c:val>
          <c:extLst>
            <c:ext xmlns:c16="http://schemas.microsoft.com/office/drawing/2014/chart" uri="{C3380CC4-5D6E-409C-BE32-E72D297353CC}">
              <c16:uniqueId val="{00000005-4E64-4779-87B5-DAEE36919085}"/>
            </c:ext>
          </c:extLst>
        </c:ser>
        <c:dLbls>
          <c:showLegendKey val="0"/>
          <c:showVal val="0"/>
          <c:showCatName val="0"/>
          <c:showSerName val="0"/>
          <c:showPercent val="0"/>
          <c:showBubbleSize val="0"/>
        </c:dLbls>
        <c:gapWidth val="58"/>
        <c:overlap val="100"/>
        <c:axId val="537843056"/>
        <c:axId val="537836496"/>
      </c:barChart>
      <c:catAx>
        <c:axId val="537843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36496"/>
        <c:crosses val="autoZero"/>
        <c:auto val="1"/>
        <c:lblAlgn val="ctr"/>
        <c:lblOffset val="100"/>
        <c:noMultiLvlLbl val="0"/>
      </c:catAx>
      <c:valAx>
        <c:axId val="5378364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7843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2700000"/>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31750</xdr:colOff>
      <xdr:row>2</xdr:row>
      <xdr:rowOff>52917</xdr:rowOff>
    </xdr:from>
    <xdr:to>
      <xdr:col>12</xdr:col>
      <xdr:colOff>776204</xdr:colOff>
      <xdr:row>26</xdr:row>
      <xdr:rowOff>179917</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xdr:row>
      <xdr:rowOff>17579</xdr:rowOff>
    </xdr:from>
    <xdr:to>
      <xdr:col>12</xdr:col>
      <xdr:colOff>714376</xdr:colOff>
      <xdr:row>25</xdr:row>
      <xdr:rowOff>200526</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52916</xdr:colOff>
      <xdr:row>2</xdr:row>
      <xdr:rowOff>21875</xdr:rowOff>
    </xdr:from>
    <xdr:to>
      <xdr:col>6</xdr:col>
      <xdr:colOff>1176766</xdr:colOff>
      <xdr:row>19</xdr:row>
      <xdr:rowOff>35280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50132</xdr:colOff>
      <xdr:row>2</xdr:row>
      <xdr:rowOff>19550</xdr:rowOff>
    </xdr:from>
    <xdr:to>
      <xdr:col>6</xdr:col>
      <xdr:colOff>1203158</xdr:colOff>
      <xdr:row>21</xdr:row>
      <xdr:rowOff>187993</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74083</xdr:colOff>
      <xdr:row>1</xdr:row>
      <xdr:rowOff>232832</xdr:rowOff>
    </xdr:from>
    <xdr:to>
      <xdr:col>9</xdr:col>
      <xdr:colOff>353728</xdr:colOff>
      <xdr:row>22</xdr:row>
      <xdr:rowOff>63500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4"/>
  <sheetViews>
    <sheetView tabSelected="1" zoomScale="90" zoomScaleNormal="90" workbookViewId="0">
      <selection activeCell="C60" sqref="C60"/>
    </sheetView>
  </sheetViews>
  <sheetFormatPr baseColWidth="10" defaultColWidth="11.42578125" defaultRowHeight="15" x14ac:dyDescent="0.25"/>
  <cols>
    <col min="1" max="12" width="11.42578125" style="4"/>
    <col min="13" max="13" width="13.7109375" style="4" customWidth="1"/>
    <col min="14" max="14" width="11.42578125" style="4"/>
    <col min="15" max="15" width="39.85546875" style="4" bestFit="1" customWidth="1"/>
    <col min="16" max="16" width="20" style="4" bestFit="1" customWidth="1"/>
    <col min="17" max="17" width="10.140625" style="5" bestFit="1" customWidth="1"/>
    <col min="18" max="22" width="10.42578125" style="5" bestFit="1" customWidth="1"/>
    <col min="23" max="23" width="14.42578125" style="4" bestFit="1" customWidth="1"/>
    <col min="24" max="16384" width="11.42578125" style="4"/>
  </cols>
  <sheetData>
    <row r="2" spans="1:25" x14ac:dyDescent="0.25">
      <c r="A2" s="1" t="s">
        <v>158</v>
      </c>
      <c r="N2" s="1" t="s">
        <v>137</v>
      </c>
    </row>
    <row r="3" spans="1:25" x14ac:dyDescent="0.25">
      <c r="N3" s="4" t="s">
        <v>106</v>
      </c>
    </row>
    <row r="5" spans="1:25" x14ac:dyDescent="0.25">
      <c r="N5" s="33" t="s">
        <v>22</v>
      </c>
      <c r="O5" s="33" t="s">
        <v>21</v>
      </c>
      <c r="P5" s="33" t="s">
        <v>0</v>
      </c>
      <c r="Q5" s="34" t="s">
        <v>1</v>
      </c>
      <c r="R5" s="34" t="s">
        <v>2</v>
      </c>
      <c r="S5" s="34" t="s">
        <v>3</v>
      </c>
      <c r="T5" s="34" t="s">
        <v>4</v>
      </c>
      <c r="U5" s="34" t="s">
        <v>5</v>
      </c>
      <c r="V5" s="34" t="s">
        <v>6</v>
      </c>
      <c r="W5" s="34" t="s">
        <v>49</v>
      </c>
    </row>
    <row r="6" spans="1:25" x14ac:dyDescent="0.25">
      <c r="N6" s="94">
        <v>2023</v>
      </c>
      <c r="O6" s="99" t="s">
        <v>9</v>
      </c>
      <c r="P6" s="2" t="s">
        <v>10</v>
      </c>
      <c r="Q6" s="3">
        <v>12.9</v>
      </c>
      <c r="R6" s="3">
        <v>16.600000000000001</v>
      </c>
      <c r="S6" s="3">
        <v>20.7</v>
      </c>
      <c r="T6" s="3">
        <v>19</v>
      </c>
      <c r="U6" s="3">
        <v>14.1</v>
      </c>
      <c r="V6" s="3">
        <v>16.8</v>
      </c>
      <c r="W6" s="3">
        <v>253.3</v>
      </c>
      <c r="X6" s="32"/>
    </row>
    <row r="7" spans="1:25" x14ac:dyDescent="0.25">
      <c r="N7" s="95"/>
      <c r="O7" s="101"/>
      <c r="P7" s="2" t="s">
        <v>11</v>
      </c>
      <c r="Q7" s="3">
        <v>50.1</v>
      </c>
      <c r="R7" s="3">
        <v>25.2</v>
      </c>
      <c r="S7" s="3">
        <v>15</v>
      </c>
      <c r="T7" s="3">
        <v>6.3</v>
      </c>
      <c r="U7" s="3">
        <v>2.2999999999999998</v>
      </c>
      <c r="V7" s="3">
        <v>1</v>
      </c>
      <c r="W7" s="3">
        <v>202.3</v>
      </c>
      <c r="X7" s="32"/>
    </row>
    <row r="8" spans="1:25" x14ac:dyDescent="0.25">
      <c r="A8" s="31"/>
      <c r="B8" s="31"/>
      <c r="C8" s="31"/>
      <c r="D8" s="31"/>
      <c r="E8" s="31"/>
      <c r="F8" s="31"/>
      <c r="G8" s="31"/>
      <c r="N8" s="95"/>
      <c r="O8" s="99" t="s">
        <v>26</v>
      </c>
      <c r="P8" s="2" t="s">
        <v>12</v>
      </c>
      <c r="Q8" s="3">
        <v>6.9</v>
      </c>
      <c r="R8" s="3">
        <v>12.3</v>
      </c>
      <c r="S8" s="3">
        <v>18.899999999999999</v>
      </c>
      <c r="T8" s="3">
        <v>20.5</v>
      </c>
      <c r="U8" s="3">
        <v>17.2</v>
      </c>
      <c r="V8" s="3">
        <v>24.3</v>
      </c>
      <c r="W8" s="3">
        <v>267.7</v>
      </c>
      <c r="X8" s="32"/>
    </row>
    <row r="9" spans="1:25" x14ac:dyDescent="0.25">
      <c r="B9" s="32"/>
      <c r="C9" s="32"/>
      <c r="D9" s="32"/>
      <c r="E9" s="32"/>
      <c r="F9" s="32"/>
      <c r="G9" s="32"/>
      <c r="N9" s="95"/>
      <c r="O9" s="100"/>
      <c r="P9" s="2" t="s">
        <v>13</v>
      </c>
      <c r="Q9" s="3">
        <v>14.1</v>
      </c>
      <c r="R9" s="3">
        <v>17.399999999999999</v>
      </c>
      <c r="S9" s="3">
        <v>21</v>
      </c>
      <c r="T9" s="3">
        <v>18.7</v>
      </c>
      <c r="U9" s="3">
        <v>13.5</v>
      </c>
      <c r="V9" s="3">
        <v>15.3</v>
      </c>
      <c r="W9" s="3">
        <v>250.6</v>
      </c>
      <c r="X9" s="32"/>
    </row>
    <row r="10" spans="1:25" x14ac:dyDescent="0.25">
      <c r="B10" s="32"/>
      <c r="C10" s="32"/>
      <c r="D10" s="32"/>
      <c r="E10" s="32"/>
      <c r="F10" s="32"/>
      <c r="G10" s="32"/>
      <c r="N10" s="95"/>
      <c r="O10" s="100"/>
      <c r="P10" s="2" t="s">
        <v>14</v>
      </c>
      <c r="Q10" s="3">
        <v>27.5</v>
      </c>
      <c r="R10" s="3">
        <v>22.6</v>
      </c>
      <c r="S10" s="3">
        <v>20.3</v>
      </c>
      <c r="T10" s="3">
        <v>14.1</v>
      </c>
      <c r="U10" s="3">
        <v>8.3000000000000007</v>
      </c>
      <c r="V10" s="3">
        <v>7.1</v>
      </c>
      <c r="W10" s="3">
        <v>228.7</v>
      </c>
      <c r="X10" s="32"/>
      <c r="Y10" s="32"/>
    </row>
    <row r="11" spans="1:25" x14ac:dyDescent="0.25">
      <c r="B11" s="32"/>
      <c r="C11" s="32"/>
      <c r="D11" s="32"/>
      <c r="E11" s="32"/>
      <c r="F11" s="32"/>
      <c r="G11" s="32"/>
      <c r="N11" s="95"/>
      <c r="O11" s="101"/>
      <c r="P11" s="2" t="s">
        <v>15</v>
      </c>
      <c r="Q11" s="3">
        <v>38.6</v>
      </c>
      <c r="R11" s="3">
        <v>22.9</v>
      </c>
      <c r="S11" s="3">
        <v>17.7</v>
      </c>
      <c r="T11" s="3">
        <v>10.9</v>
      </c>
      <c r="U11" s="3">
        <v>5.8</v>
      </c>
      <c r="V11" s="3">
        <v>4.0999999999999996</v>
      </c>
      <c r="W11" s="3">
        <v>215.9</v>
      </c>
      <c r="X11" s="32"/>
      <c r="Y11" s="32"/>
    </row>
    <row r="12" spans="1:25" x14ac:dyDescent="0.25">
      <c r="B12" s="32"/>
      <c r="C12" s="32"/>
      <c r="D12" s="32"/>
      <c r="E12" s="32"/>
      <c r="F12" s="32"/>
      <c r="G12" s="32"/>
      <c r="N12" s="95"/>
      <c r="O12" s="99" t="s">
        <v>8</v>
      </c>
      <c r="P12" s="2" t="s">
        <v>47</v>
      </c>
      <c r="Q12" s="3">
        <v>11.5</v>
      </c>
      <c r="R12" s="3">
        <v>15.1</v>
      </c>
      <c r="S12" s="3">
        <v>19.8</v>
      </c>
      <c r="T12" s="3">
        <v>19.399999999999999</v>
      </c>
      <c r="U12" s="3">
        <v>15.2</v>
      </c>
      <c r="V12" s="3">
        <v>19.100000000000001</v>
      </c>
      <c r="W12" s="3">
        <v>257.5</v>
      </c>
      <c r="X12" s="32"/>
      <c r="Y12" s="32"/>
    </row>
    <row r="13" spans="1:25" x14ac:dyDescent="0.25">
      <c r="B13" s="32"/>
      <c r="C13" s="32"/>
      <c r="D13" s="32"/>
      <c r="E13" s="32"/>
      <c r="F13" s="32"/>
      <c r="G13" s="32"/>
      <c r="N13" s="95"/>
      <c r="O13" s="101"/>
      <c r="P13" s="2" t="s">
        <v>48</v>
      </c>
      <c r="Q13" s="3">
        <v>19.100000000000001</v>
      </c>
      <c r="R13" s="3">
        <v>19.2</v>
      </c>
      <c r="S13" s="3">
        <v>20.7</v>
      </c>
      <c r="T13" s="3">
        <v>17</v>
      </c>
      <c r="U13" s="3">
        <v>11.6</v>
      </c>
      <c r="V13" s="3">
        <v>12.5</v>
      </c>
      <c r="W13" s="3">
        <v>242.7</v>
      </c>
      <c r="X13" s="32"/>
      <c r="Y13" s="32"/>
    </row>
    <row r="14" spans="1:25" x14ac:dyDescent="0.25">
      <c r="B14" s="32"/>
      <c r="C14" s="32"/>
      <c r="D14" s="32"/>
      <c r="E14" s="32"/>
      <c r="F14" s="32"/>
      <c r="G14" s="32"/>
      <c r="N14" s="95"/>
      <c r="O14" s="99" t="s">
        <v>27</v>
      </c>
      <c r="P14" s="2" t="s">
        <v>16</v>
      </c>
      <c r="Q14" s="3">
        <v>30.3</v>
      </c>
      <c r="R14" s="3">
        <v>22.8</v>
      </c>
      <c r="S14" s="3">
        <v>19.8</v>
      </c>
      <c r="T14" s="3">
        <v>13.4</v>
      </c>
      <c r="U14" s="3">
        <v>7.6</v>
      </c>
      <c r="V14" s="3">
        <v>6.1</v>
      </c>
      <c r="W14" s="3">
        <v>225.3</v>
      </c>
      <c r="X14" s="32"/>
      <c r="Y14" s="32"/>
    </row>
    <row r="15" spans="1:25" x14ac:dyDescent="0.25">
      <c r="N15" s="95"/>
      <c r="O15" s="100"/>
      <c r="P15" s="2" t="s">
        <v>17</v>
      </c>
      <c r="Q15" s="3">
        <v>18.7</v>
      </c>
      <c r="R15" s="3">
        <v>20.3</v>
      </c>
      <c r="S15" s="3">
        <v>22</v>
      </c>
      <c r="T15" s="3">
        <v>17.399999999999999</v>
      </c>
      <c r="U15" s="3">
        <v>11.2</v>
      </c>
      <c r="V15" s="3">
        <v>10.3</v>
      </c>
      <c r="W15" s="3">
        <v>240.5</v>
      </c>
      <c r="X15" s="32"/>
      <c r="Y15" s="32"/>
    </row>
    <row r="16" spans="1:25" x14ac:dyDescent="0.25">
      <c r="N16" s="95"/>
      <c r="O16" s="100"/>
      <c r="P16" s="2" t="s">
        <v>18</v>
      </c>
      <c r="Q16" s="3">
        <v>13.7</v>
      </c>
      <c r="R16" s="3">
        <v>18.2</v>
      </c>
      <c r="S16" s="3">
        <v>22.2</v>
      </c>
      <c r="T16" s="3">
        <v>19.3</v>
      </c>
      <c r="U16" s="3">
        <v>13.2</v>
      </c>
      <c r="V16" s="3">
        <v>13.4</v>
      </c>
      <c r="W16" s="3">
        <v>248.6</v>
      </c>
      <c r="X16" s="32"/>
      <c r="Y16" s="32"/>
    </row>
    <row r="17" spans="1:25" x14ac:dyDescent="0.25">
      <c r="N17" s="95"/>
      <c r="O17" s="100"/>
      <c r="P17" s="2" t="s">
        <v>19</v>
      </c>
      <c r="Q17" s="3">
        <v>10.6</v>
      </c>
      <c r="R17" s="3">
        <v>15.7</v>
      </c>
      <c r="S17" s="3">
        <v>21.3</v>
      </c>
      <c r="T17" s="3">
        <v>20.399999999999999</v>
      </c>
      <c r="U17" s="3">
        <v>15.1</v>
      </c>
      <c r="V17" s="3">
        <v>16.899999999999999</v>
      </c>
      <c r="W17" s="3">
        <v>255.8</v>
      </c>
      <c r="X17" s="32"/>
      <c r="Y17" s="32"/>
    </row>
    <row r="18" spans="1:25" x14ac:dyDescent="0.25">
      <c r="N18" s="95"/>
      <c r="O18" s="101"/>
      <c r="P18" s="2" t="s">
        <v>20</v>
      </c>
      <c r="Q18" s="3">
        <v>6.2</v>
      </c>
      <c r="R18" s="3">
        <v>10.7</v>
      </c>
      <c r="S18" s="3">
        <v>17.100000000000001</v>
      </c>
      <c r="T18" s="3">
        <v>19.899999999999999</v>
      </c>
      <c r="U18" s="3">
        <v>18</v>
      </c>
      <c r="V18" s="3">
        <v>28.2</v>
      </c>
      <c r="W18" s="3">
        <v>272.8</v>
      </c>
      <c r="X18" s="32"/>
      <c r="Y18" s="32"/>
    </row>
    <row r="19" spans="1:25" x14ac:dyDescent="0.25">
      <c r="N19" s="96"/>
      <c r="O19" s="97" t="s">
        <v>7</v>
      </c>
      <c r="P19" s="98"/>
      <c r="Q19" s="3">
        <v>15.3</v>
      </c>
      <c r="R19" s="3">
        <v>17.100000000000001</v>
      </c>
      <c r="S19" s="3">
        <v>20.3</v>
      </c>
      <c r="T19" s="3">
        <v>18.2</v>
      </c>
      <c r="U19" s="3">
        <v>13.3</v>
      </c>
      <c r="V19" s="3">
        <v>15.7</v>
      </c>
      <c r="W19" s="3">
        <v>250</v>
      </c>
      <c r="X19" s="32"/>
      <c r="Y19" s="32"/>
    </row>
    <row r="20" spans="1:25" customFormat="1" x14ac:dyDescent="0.25">
      <c r="N20" s="91"/>
      <c r="O20" s="91"/>
      <c r="P20" s="91"/>
      <c r="Q20" s="91"/>
      <c r="R20" s="91"/>
      <c r="S20" s="91"/>
      <c r="T20" s="91"/>
      <c r="U20" s="91"/>
      <c r="V20" s="91"/>
      <c r="W20" s="91"/>
      <c r="X20" s="92"/>
      <c r="Y20" s="92"/>
    </row>
    <row r="21" spans="1:25" x14ac:dyDescent="0.25">
      <c r="N21" s="47"/>
      <c r="O21" s="31" t="s">
        <v>21</v>
      </c>
      <c r="P21" s="31" t="s">
        <v>0</v>
      </c>
      <c r="Q21" s="43" t="s">
        <v>1</v>
      </c>
      <c r="R21" s="43" t="s">
        <v>2</v>
      </c>
      <c r="S21" s="43" t="s">
        <v>3</v>
      </c>
      <c r="T21" s="43" t="s">
        <v>4</v>
      </c>
      <c r="U21" s="43" t="s">
        <v>5</v>
      </c>
      <c r="V21" s="43" t="s">
        <v>6</v>
      </c>
      <c r="W21" s="43" t="s">
        <v>49</v>
      </c>
      <c r="X21" s="47"/>
      <c r="Y21" s="47"/>
    </row>
    <row r="22" spans="1:25" x14ac:dyDescent="0.25">
      <c r="N22" s="47"/>
      <c r="O22" s="51" t="s">
        <v>75</v>
      </c>
      <c r="P22" s="51" t="s">
        <v>7</v>
      </c>
      <c r="Q22" s="49">
        <f t="shared" ref="Q22:W22" si="0">Q19</f>
        <v>15.3</v>
      </c>
      <c r="R22" s="49">
        <f t="shared" si="0"/>
        <v>17.100000000000001</v>
      </c>
      <c r="S22" s="49">
        <f t="shared" si="0"/>
        <v>20.3</v>
      </c>
      <c r="T22" s="49">
        <f t="shared" si="0"/>
        <v>18.2</v>
      </c>
      <c r="U22" s="49">
        <f t="shared" si="0"/>
        <v>13.3</v>
      </c>
      <c r="V22" s="49">
        <f t="shared" si="0"/>
        <v>15.7</v>
      </c>
      <c r="W22" s="49">
        <f t="shared" si="0"/>
        <v>250</v>
      </c>
      <c r="X22" s="47"/>
      <c r="Y22" s="47"/>
    </row>
    <row r="23" spans="1:25" x14ac:dyDescent="0.25">
      <c r="N23" s="47"/>
      <c r="O23" s="93" t="s">
        <v>9</v>
      </c>
      <c r="P23" s="48" t="s">
        <v>10</v>
      </c>
      <c r="Q23" s="56">
        <f>Q6</f>
        <v>12.9</v>
      </c>
      <c r="R23" s="56">
        <f t="shared" ref="R23:W23" si="1">R6</f>
        <v>16.600000000000001</v>
      </c>
      <c r="S23" s="56">
        <f t="shared" si="1"/>
        <v>20.7</v>
      </c>
      <c r="T23" s="56">
        <f t="shared" si="1"/>
        <v>19</v>
      </c>
      <c r="U23" s="56">
        <f t="shared" si="1"/>
        <v>14.1</v>
      </c>
      <c r="V23" s="56">
        <f t="shared" si="1"/>
        <v>16.8</v>
      </c>
      <c r="W23" s="56">
        <f t="shared" si="1"/>
        <v>253.3</v>
      </c>
      <c r="X23" s="47"/>
      <c r="Y23" s="47"/>
    </row>
    <row r="24" spans="1:25" x14ac:dyDescent="0.25">
      <c r="N24" s="47"/>
      <c r="O24" s="93"/>
      <c r="P24" s="48" t="s">
        <v>11</v>
      </c>
      <c r="Q24" s="56">
        <f t="shared" ref="Q24:W24" si="2">Q7</f>
        <v>50.1</v>
      </c>
      <c r="R24" s="56">
        <f t="shared" si="2"/>
        <v>25.2</v>
      </c>
      <c r="S24" s="56">
        <f t="shared" si="2"/>
        <v>15</v>
      </c>
      <c r="T24" s="56">
        <f t="shared" si="2"/>
        <v>6.3</v>
      </c>
      <c r="U24" s="56">
        <f t="shared" si="2"/>
        <v>2.2999999999999998</v>
      </c>
      <c r="V24" s="56">
        <f t="shared" si="2"/>
        <v>1</v>
      </c>
      <c r="W24" s="56">
        <f t="shared" si="2"/>
        <v>202.3</v>
      </c>
      <c r="X24" s="47"/>
      <c r="Y24" s="47"/>
    </row>
    <row r="25" spans="1:25" x14ac:dyDescent="0.25">
      <c r="N25" s="47"/>
      <c r="O25" s="93" t="s">
        <v>26</v>
      </c>
      <c r="P25" s="48" t="s">
        <v>12</v>
      </c>
      <c r="Q25" s="56">
        <f t="shared" ref="Q25:W25" si="3">Q8</f>
        <v>6.9</v>
      </c>
      <c r="R25" s="56">
        <f t="shared" si="3"/>
        <v>12.3</v>
      </c>
      <c r="S25" s="56">
        <f t="shared" si="3"/>
        <v>18.899999999999999</v>
      </c>
      <c r="T25" s="56">
        <f t="shared" si="3"/>
        <v>20.5</v>
      </c>
      <c r="U25" s="56">
        <f t="shared" si="3"/>
        <v>17.2</v>
      </c>
      <c r="V25" s="56">
        <f t="shared" si="3"/>
        <v>24.3</v>
      </c>
      <c r="W25" s="56">
        <f t="shared" si="3"/>
        <v>267.7</v>
      </c>
      <c r="X25" s="47"/>
      <c r="Y25" s="47"/>
    </row>
    <row r="26" spans="1:25" x14ac:dyDescent="0.25">
      <c r="N26" s="47"/>
      <c r="O26" s="93"/>
      <c r="P26" s="48" t="s">
        <v>13</v>
      </c>
      <c r="Q26" s="56">
        <f t="shared" ref="Q26:W26" si="4">Q9</f>
        <v>14.1</v>
      </c>
      <c r="R26" s="56">
        <f t="shared" si="4"/>
        <v>17.399999999999999</v>
      </c>
      <c r="S26" s="56">
        <f t="shared" si="4"/>
        <v>21</v>
      </c>
      <c r="T26" s="56">
        <f t="shared" si="4"/>
        <v>18.7</v>
      </c>
      <c r="U26" s="56">
        <f t="shared" si="4"/>
        <v>13.5</v>
      </c>
      <c r="V26" s="56">
        <f t="shared" si="4"/>
        <v>15.3</v>
      </c>
      <c r="W26" s="56">
        <f t="shared" si="4"/>
        <v>250.6</v>
      </c>
      <c r="X26" s="47"/>
      <c r="Y26" s="47"/>
    </row>
    <row r="27" spans="1:25" x14ac:dyDescent="0.25">
      <c r="N27" s="47"/>
      <c r="O27" s="93"/>
      <c r="P27" s="48" t="s">
        <v>14</v>
      </c>
      <c r="Q27" s="56">
        <f t="shared" ref="Q27:W27" si="5">Q10</f>
        <v>27.5</v>
      </c>
      <c r="R27" s="56">
        <f t="shared" si="5"/>
        <v>22.6</v>
      </c>
      <c r="S27" s="56">
        <f t="shared" si="5"/>
        <v>20.3</v>
      </c>
      <c r="T27" s="56">
        <f t="shared" si="5"/>
        <v>14.1</v>
      </c>
      <c r="U27" s="56">
        <f t="shared" si="5"/>
        <v>8.3000000000000007</v>
      </c>
      <c r="V27" s="56">
        <f t="shared" si="5"/>
        <v>7.1</v>
      </c>
      <c r="W27" s="56">
        <f t="shared" si="5"/>
        <v>228.7</v>
      </c>
      <c r="X27" s="47"/>
      <c r="Y27" s="47"/>
    </row>
    <row r="28" spans="1:25" x14ac:dyDescent="0.25">
      <c r="A28" s="10" t="s">
        <v>149</v>
      </c>
      <c r="N28" s="47"/>
      <c r="O28" s="93"/>
      <c r="P28" s="48" t="s">
        <v>15</v>
      </c>
      <c r="Q28" s="56">
        <f t="shared" ref="Q28:W28" si="6">Q11</f>
        <v>38.6</v>
      </c>
      <c r="R28" s="56">
        <f t="shared" si="6"/>
        <v>22.9</v>
      </c>
      <c r="S28" s="56">
        <f t="shared" si="6"/>
        <v>17.7</v>
      </c>
      <c r="T28" s="56">
        <f t="shared" si="6"/>
        <v>10.9</v>
      </c>
      <c r="U28" s="56">
        <f t="shared" si="6"/>
        <v>5.8</v>
      </c>
      <c r="V28" s="56">
        <f t="shared" si="6"/>
        <v>4.0999999999999996</v>
      </c>
      <c r="W28" s="56">
        <f t="shared" si="6"/>
        <v>215.9</v>
      </c>
      <c r="X28" s="47"/>
      <c r="Y28" s="47"/>
    </row>
    <row r="29" spans="1:25" x14ac:dyDescent="0.25">
      <c r="A29" s="4" t="s">
        <v>87</v>
      </c>
      <c r="N29" s="47"/>
      <c r="O29" s="93" t="s">
        <v>8</v>
      </c>
      <c r="P29" s="48" t="s">
        <v>47</v>
      </c>
      <c r="Q29" s="56">
        <f t="shared" ref="Q29:W29" si="7">Q12</f>
        <v>11.5</v>
      </c>
      <c r="R29" s="56">
        <f t="shared" si="7"/>
        <v>15.1</v>
      </c>
      <c r="S29" s="56">
        <f t="shared" si="7"/>
        <v>19.8</v>
      </c>
      <c r="T29" s="56">
        <f t="shared" si="7"/>
        <v>19.399999999999999</v>
      </c>
      <c r="U29" s="56">
        <f t="shared" si="7"/>
        <v>15.2</v>
      </c>
      <c r="V29" s="56">
        <f t="shared" si="7"/>
        <v>19.100000000000001</v>
      </c>
      <c r="W29" s="56">
        <f t="shared" si="7"/>
        <v>257.5</v>
      </c>
      <c r="X29" s="47"/>
      <c r="Y29" s="47"/>
    </row>
    <row r="30" spans="1:25" x14ac:dyDescent="0.25">
      <c r="A30" s="4" t="s">
        <v>105</v>
      </c>
      <c r="N30" s="47"/>
      <c r="O30" s="93"/>
      <c r="P30" s="48" t="s">
        <v>48</v>
      </c>
      <c r="Q30" s="56">
        <f>Q13</f>
        <v>19.100000000000001</v>
      </c>
      <c r="R30" s="56">
        <f t="shared" ref="R30:W30" si="8">R13</f>
        <v>19.2</v>
      </c>
      <c r="S30" s="56">
        <f t="shared" si="8"/>
        <v>20.7</v>
      </c>
      <c r="T30" s="56">
        <f t="shared" si="8"/>
        <v>17</v>
      </c>
      <c r="U30" s="56">
        <f t="shared" si="8"/>
        <v>11.6</v>
      </c>
      <c r="V30" s="56">
        <f t="shared" si="8"/>
        <v>12.5</v>
      </c>
      <c r="W30" s="56">
        <f t="shared" si="8"/>
        <v>242.7</v>
      </c>
      <c r="X30" s="47"/>
      <c r="Y30" s="47"/>
    </row>
    <row r="31" spans="1:25" ht="18" x14ac:dyDescent="0.35">
      <c r="A31" s="4" t="s">
        <v>163</v>
      </c>
      <c r="N31" s="47"/>
      <c r="O31" s="93" t="s">
        <v>27</v>
      </c>
      <c r="P31" s="48" t="s">
        <v>16</v>
      </c>
      <c r="Q31" s="56">
        <f t="shared" ref="Q31:W31" si="9">Q14</f>
        <v>30.3</v>
      </c>
      <c r="R31" s="56">
        <f t="shared" si="9"/>
        <v>22.8</v>
      </c>
      <c r="S31" s="56">
        <f t="shared" si="9"/>
        <v>19.8</v>
      </c>
      <c r="T31" s="56">
        <f t="shared" si="9"/>
        <v>13.4</v>
      </c>
      <c r="U31" s="56">
        <f t="shared" si="9"/>
        <v>7.6</v>
      </c>
      <c r="V31" s="56">
        <f t="shared" si="9"/>
        <v>6.1</v>
      </c>
      <c r="W31" s="56">
        <f t="shared" si="9"/>
        <v>225.3</v>
      </c>
      <c r="X31" s="47"/>
      <c r="Y31" s="47"/>
    </row>
    <row r="32" spans="1:25" x14ac:dyDescent="0.25">
      <c r="N32" s="47"/>
      <c r="O32" s="93"/>
      <c r="P32" s="48" t="s">
        <v>17</v>
      </c>
      <c r="Q32" s="56">
        <f t="shared" ref="Q32:W32" si="10">Q15</f>
        <v>18.7</v>
      </c>
      <c r="R32" s="56">
        <f t="shared" si="10"/>
        <v>20.3</v>
      </c>
      <c r="S32" s="56">
        <f t="shared" si="10"/>
        <v>22</v>
      </c>
      <c r="T32" s="56">
        <f t="shared" si="10"/>
        <v>17.399999999999999</v>
      </c>
      <c r="U32" s="56">
        <f t="shared" si="10"/>
        <v>11.2</v>
      </c>
      <c r="V32" s="56">
        <f t="shared" si="10"/>
        <v>10.3</v>
      </c>
      <c r="W32" s="56">
        <f t="shared" si="10"/>
        <v>240.5</v>
      </c>
      <c r="X32" s="47"/>
      <c r="Y32" s="47"/>
    </row>
    <row r="33" spans="14:25" x14ac:dyDescent="0.25">
      <c r="N33" s="47"/>
      <c r="O33" s="93"/>
      <c r="P33" s="48" t="s">
        <v>18</v>
      </c>
      <c r="Q33" s="56">
        <f t="shared" ref="Q33:W33" si="11">Q16</f>
        <v>13.7</v>
      </c>
      <c r="R33" s="56">
        <f t="shared" si="11"/>
        <v>18.2</v>
      </c>
      <c r="S33" s="56">
        <f t="shared" si="11"/>
        <v>22.2</v>
      </c>
      <c r="T33" s="56">
        <f t="shared" si="11"/>
        <v>19.3</v>
      </c>
      <c r="U33" s="56">
        <f t="shared" si="11"/>
        <v>13.2</v>
      </c>
      <c r="V33" s="56">
        <f t="shared" si="11"/>
        <v>13.4</v>
      </c>
      <c r="W33" s="56">
        <f t="shared" si="11"/>
        <v>248.6</v>
      </c>
      <c r="X33" s="47"/>
      <c r="Y33" s="47"/>
    </row>
    <row r="34" spans="14:25" x14ac:dyDescent="0.25">
      <c r="N34" s="47"/>
      <c r="O34" s="93"/>
      <c r="P34" s="48" t="s">
        <v>19</v>
      </c>
      <c r="Q34" s="56">
        <f t="shared" ref="Q34:W34" si="12">Q17</f>
        <v>10.6</v>
      </c>
      <c r="R34" s="56">
        <f t="shared" si="12"/>
        <v>15.7</v>
      </c>
      <c r="S34" s="56">
        <f t="shared" si="12"/>
        <v>21.3</v>
      </c>
      <c r="T34" s="56">
        <f t="shared" si="12"/>
        <v>20.399999999999999</v>
      </c>
      <c r="U34" s="56">
        <f t="shared" si="12"/>
        <v>15.1</v>
      </c>
      <c r="V34" s="56">
        <f t="shared" si="12"/>
        <v>16.899999999999999</v>
      </c>
      <c r="W34" s="56">
        <f t="shared" si="12"/>
        <v>255.8</v>
      </c>
      <c r="X34" s="47"/>
      <c r="Y34" s="47"/>
    </row>
    <row r="35" spans="14:25" x14ac:dyDescent="0.25">
      <c r="N35" s="47"/>
      <c r="O35" s="93"/>
      <c r="P35" s="48" t="s">
        <v>20</v>
      </c>
      <c r="Q35" s="56">
        <f t="shared" ref="Q35:W35" si="13">Q18</f>
        <v>6.2</v>
      </c>
      <c r="R35" s="56">
        <f t="shared" si="13"/>
        <v>10.7</v>
      </c>
      <c r="S35" s="56">
        <f t="shared" si="13"/>
        <v>17.100000000000001</v>
      </c>
      <c r="T35" s="56">
        <f t="shared" si="13"/>
        <v>19.899999999999999</v>
      </c>
      <c r="U35" s="56">
        <f t="shared" si="13"/>
        <v>18</v>
      </c>
      <c r="V35" s="56">
        <f t="shared" si="13"/>
        <v>28.2</v>
      </c>
      <c r="W35" s="56">
        <f t="shared" si="13"/>
        <v>272.8</v>
      </c>
      <c r="X35" s="47"/>
      <c r="Y35" s="47"/>
    </row>
    <row r="36" spans="14:25" x14ac:dyDescent="0.25">
      <c r="N36" s="47"/>
      <c r="O36" s="47"/>
      <c r="P36" s="47"/>
      <c r="Q36" s="47"/>
      <c r="R36" s="47"/>
      <c r="S36" s="47"/>
      <c r="T36" s="47"/>
      <c r="U36" s="47"/>
      <c r="V36" s="47"/>
      <c r="W36" s="47"/>
      <c r="X36" s="47"/>
      <c r="Y36" s="47"/>
    </row>
    <row r="37" spans="14:25" x14ac:dyDescent="0.25">
      <c r="N37" s="47"/>
      <c r="O37" s="47"/>
      <c r="P37" s="47"/>
      <c r="Q37" s="47"/>
      <c r="R37" s="47"/>
      <c r="S37" s="47"/>
      <c r="T37" s="47"/>
      <c r="U37" s="47"/>
      <c r="V37" s="47"/>
      <c r="W37" s="47"/>
      <c r="X37" s="47"/>
      <c r="Y37" s="47"/>
    </row>
    <row r="38" spans="14:25" x14ac:dyDescent="0.25">
      <c r="N38" s="47"/>
      <c r="O38" s="47"/>
      <c r="P38" s="47"/>
      <c r="Q38" s="47"/>
      <c r="R38" s="47"/>
      <c r="S38" s="47"/>
      <c r="T38" s="47"/>
      <c r="U38" s="47"/>
      <c r="V38" s="47"/>
      <c r="W38" s="47"/>
      <c r="X38" s="47"/>
      <c r="Y38" s="47"/>
    </row>
    <row r="39" spans="14:25" x14ac:dyDescent="0.25">
      <c r="N39" s="47"/>
      <c r="O39" s="47"/>
      <c r="P39" s="47"/>
      <c r="Q39" s="47"/>
      <c r="R39" s="47"/>
      <c r="S39" s="47"/>
      <c r="T39" s="47"/>
      <c r="U39" s="47"/>
      <c r="V39" s="47"/>
      <c r="W39" s="47"/>
      <c r="X39" s="47"/>
      <c r="Y39" s="47"/>
    </row>
    <row r="40" spans="14:25" x14ac:dyDescent="0.25">
      <c r="N40" s="47"/>
      <c r="O40" s="47"/>
      <c r="P40" s="47"/>
      <c r="Q40" s="47"/>
      <c r="R40" s="47"/>
      <c r="S40" s="47"/>
      <c r="T40" s="47"/>
      <c r="U40" s="47"/>
      <c r="V40" s="47"/>
      <c r="W40" s="47"/>
      <c r="X40" s="47"/>
      <c r="Y40" s="47"/>
    </row>
    <row r="41" spans="14:25" x14ac:dyDescent="0.25">
      <c r="Q41" s="4"/>
      <c r="R41" s="4"/>
      <c r="S41" s="4"/>
      <c r="T41" s="4"/>
      <c r="U41" s="4"/>
      <c r="V41" s="4"/>
    </row>
    <row r="42" spans="14:25" x14ac:dyDescent="0.25">
      <c r="Q42" s="4"/>
      <c r="R42" s="4"/>
      <c r="S42" s="4"/>
      <c r="T42" s="4"/>
      <c r="U42" s="4"/>
      <c r="V42" s="4"/>
    </row>
    <row r="43" spans="14:25" x14ac:dyDescent="0.25">
      <c r="Q43" s="4"/>
      <c r="R43" s="4"/>
      <c r="S43" s="4"/>
      <c r="T43" s="4"/>
      <c r="U43" s="4"/>
      <c r="V43" s="4"/>
    </row>
    <row r="44" spans="14:25" x14ac:dyDescent="0.25">
      <c r="Q44" s="4"/>
      <c r="R44" s="4"/>
      <c r="S44" s="4"/>
      <c r="T44" s="4"/>
      <c r="U44" s="4"/>
      <c r="V44" s="4"/>
    </row>
    <row r="45" spans="14:25" x14ac:dyDescent="0.25">
      <c r="Q45" s="4"/>
      <c r="R45" s="4"/>
      <c r="S45" s="4"/>
      <c r="T45" s="4"/>
      <c r="U45" s="4"/>
      <c r="V45" s="4"/>
    </row>
    <row r="46" spans="14:25" x14ac:dyDescent="0.25">
      <c r="Q46" s="4"/>
      <c r="R46" s="4"/>
      <c r="S46" s="4"/>
      <c r="T46" s="4"/>
      <c r="U46" s="4"/>
      <c r="V46" s="4"/>
    </row>
    <row r="47" spans="14:25" x14ac:dyDescent="0.25">
      <c r="Q47" s="4"/>
      <c r="R47" s="4"/>
      <c r="S47" s="4"/>
      <c r="T47" s="4"/>
      <c r="U47" s="4"/>
      <c r="V47" s="4"/>
    </row>
    <row r="48" spans="14:25" x14ac:dyDescent="0.25">
      <c r="Q48" s="4"/>
      <c r="R48" s="4"/>
      <c r="S48" s="4"/>
      <c r="T48" s="4"/>
      <c r="U48" s="4"/>
      <c r="V48" s="4"/>
    </row>
    <row r="49" spans="17:22" x14ac:dyDescent="0.25">
      <c r="Q49" s="4"/>
      <c r="R49" s="4"/>
      <c r="S49" s="4"/>
      <c r="T49" s="4"/>
      <c r="U49" s="4"/>
      <c r="V49" s="4"/>
    </row>
    <row r="50" spans="17:22" x14ac:dyDescent="0.25">
      <c r="Q50" s="4"/>
      <c r="R50" s="4"/>
      <c r="S50" s="4"/>
      <c r="T50" s="4"/>
      <c r="U50" s="4"/>
      <c r="V50" s="4"/>
    </row>
    <row r="51" spans="17:22" x14ac:dyDescent="0.25">
      <c r="Q51" s="4"/>
      <c r="R51" s="4"/>
      <c r="S51" s="4"/>
      <c r="T51" s="4"/>
      <c r="U51" s="4"/>
      <c r="V51" s="4"/>
    </row>
    <row r="52" spans="17:22" x14ac:dyDescent="0.25">
      <c r="Q52" s="4"/>
      <c r="R52" s="4"/>
      <c r="S52" s="4"/>
      <c r="T52" s="4"/>
      <c r="U52" s="4"/>
      <c r="V52" s="4"/>
    </row>
    <row r="53" spans="17:22" x14ac:dyDescent="0.25">
      <c r="Q53" s="4"/>
      <c r="R53" s="4"/>
      <c r="S53" s="4"/>
      <c r="T53" s="4"/>
      <c r="U53" s="4"/>
      <c r="V53" s="4"/>
    </row>
    <row r="54" spans="17:22" x14ac:dyDescent="0.25">
      <c r="Q54" s="4"/>
      <c r="R54" s="4"/>
      <c r="S54" s="4"/>
      <c r="T54" s="4"/>
      <c r="U54" s="4"/>
      <c r="V54" s="4"/>
    </row>
    <row r="55" spans="17:22" x14ac:dyDescent="0.25">
      <c r="Q55" s="4"/>
      <c r="R55" s="4"/>
      <c r="S55" s="4"/>
      <c r="T55" s="4"/>
      <c r="U55" s="4"/>
      <c r="V55" s="4"/>
    </row>
    <row r="56" spans="17:22" x14ac:dyDescent="0.25">
      <c r="Q56" s="4"/>
      <c r="R56" s="4"/>
      <c r="S56" s="4"/>
      <c r="T56" s="4"/>
      <c r="U56" s="4"/>
      <c r="V56" s="4"/>
    </row>
    <row r="57" spans="17:22" x14ac:dyDescent="0.25">
      <c r="Q57" s="4"/>
      <c r="R57" s="4"/>
      <c r="S57" s="4"/>
      <c r="T57" s="4"/>
      <c r="U57" s="4"/>
      <c r="V57" s="4"/>
    </row>
    <row r="58" spans="17:22" x14ac:dyDescent="0.25">
      <c r="Q58" s="4"/>
      <c r="R58" s="4"/>
      <c r="S58" s="4"/>
      <c r="T58" s="4"/>
      <c r="U58" s="4"/>
      <c r="V58" s="4"/>
    </row>
    <row r="59" spans="17:22" x14ac:dyDescent="0.25">
      <c r="Q59" s="4"/>
      <c r="R59" s="4"/>
      <c r="S59" s="4"/>
      <c r="T59" s="4"/>
      <c r="U59" s="4"/>
      <c r="V59" s="4"/>
    </row>
    <row r="60" spans="17:22" x14ac:dyDescent="0.25">
      <c r="Q60" s="4"/>
      <c r="R60" s="4"/>
      <c r="S60" s="4"/>
      <c r="T60" s="4"/>
      <c r="U60" s="4"/>
      <c r="V60" s="4"/>
    </row>
    <row r="61" spans="17:22" x14ac:dyDescent="0.25">
      <c r="Q61" s="4"/>
      <c r="R61" s="4"/>
      <c r="S61" s="4"/>
      <c r="T61" s="4"/>
      <c r="U61" s="4"/>
      <c r="V61" s="4"/>
    </row>
    <row r="62" spans="17:22" x14ac:dyDescent="0.25">
      <c r="Q62" s="4"/>
      <c r="R62" s="4"/>
      <c r="S62" s="4"/>
      <c r="T62" s="4"/>
      <c r="U62" s="4"/>
      <c r="V62" s="4"/>
    </row>
    <row r="63" spans="17:22" x14ac:dyDescent="0.25">
      <c r="Q63" s="4"/>
      <c r="R63" s="4"/>
      <c r="S63" s="4"/>
      <c r="T63" s="4"/>
      <c r="U63" s="4"/>
      <c r="V63" s="4"/>
    </row>
    <row r="64" spans="17:22" x14ac:dyDescent="0.25">
      <c r="Q64" s="4"/>
      <c r="R64" s="4"/>
      <c r="S64" s="4"/>
      <c r="T64" s="4"/>
      <c r="U64" s="4"/>
      <c r="V64" s="4"/>
    </row>
    <row r="65" spans="17:22" x14ac:dyDescent="0.25">
      <c r="Q65" s="4"/>
      <c r="R65" s="4"/>
      <c r="S65" s="4"/>
      <c r="T65" s="4"/>
      <c r="U65" s="4"/>
      <c r="V65" s="4"/>
    </row>
    <row r="66" spans="17:22" x14ac:dyDescent="0.25">
      <c r="Q66" s="4"/>
      <c r="R66" s="4"/>
      <c r="S66" s="4"/>
      <c r="T66" s="4"/>
      <c r="U66" s="4"/>
      <c r="V66" s="4"/>
    </row>
    <row r="67" spans="17:22" x14ac:dyDescent="0.25">
      <c r="Q67" s="4"/>
      <c r="R67" s="4"/>
      <c r="S67" s="4"/>
      <c r="T67" s="4"/>
      <c r="U67" s="4"/>
      <c r="V67" s="4"/>
    </row>
    <row r="68" spans="17:22" x14ac:dyDescent="0.25">
      <c r="Q68" s="4"/>
      <c r="R68" s="4"/>
      <c r="S68" s="4"/>
      <c r="T68" s="4"/>
      <c r="U68" s="4"/>
      <c r="V68" s="4"/>
    </row>
    <row r="69" spans="17:22" x14ac:dyDescent="0.25">
      <c r="Q69" s="4"/>
      <c r="R69" s="4"/>
      <c r="S69" s="4"/>
      <c r="T69" s="4"/>
      <c r="U69" s="4"/>
      <c r="V69" s="4"/>
    </row>
    <row r="70" spans="17:22" x14ac:dyDescent="0.25">
      <c r="Q70" s="4"/>
      <c r="R70" s="4"/>
      <c r="S70" s="4"/>
      <c r="T70" s="4"/>
      <c r="U70" s="4"/>
      <c r="V70" s="4"/>
    </row>
    <row r="71" spans="17:22" x14ac:dyDescent="0.25">
      <c r="Q71" s="4"/>
      <c r="R71" s="4"/>
      <c r="S71" s="4"/>
      <c r="T71" s="4"/>
      <c r="U71" s="4"/>
      <c r="V71" s="4"/>
    </row>
    <row r="72" spans="17:22" x14ac:dyDescent="0.25">
      <c r="Q72" s="4"/>
      <c r="R72" s="4"/>
      <c r="S72" s="4"/>
      <c r="T72" s="4"/>
      <c r="U72" s="4"/>
      <c r="V72" s="4"/>
    </row>
    <row r="73" spans="17:22" x14ac:dyDescent="0.25">
      <c r="Q73" s="4"/>
      <c r="R73" s="4"/>
      <c r="S73" s="4"/>
      <c r="T73" s="4"/>
      <c r="U73" s="4"/>
      <c r="V73" s="4"/>
    </row>
    <row r="74" spans="17:22" x14ac:dyDescent="0.25">
      <c r="Q74" s="4"/>
      <c r="R74" s="4"/>
      <c r="S74" s="4"/>
      <c r="T74" s="4"/>
      <c r="U74" s="4"/>
      <c r="V74" s="4"/>
    </row>
    <row r="75" spans="17:22" x14ac:dyDescent="0.25">
      <c r="Q75" s="4"/>
      <c r="R75" s="4"/>
      <c r="S75" s="4"/>
      <c r="T75" s="4"/>
      <c r="U75" s="4"/>
      <c r="V75" s="4"/>
    </row>
    <row r="76" spans="17:22" x14ac:dyDescent="0.25">
      <c r="Q76" s="4"/>
      <c r="R76" s="4"/>
      <c r="S76" s="4"/>
      <c r="T76" s="4"/>
      <c r="U76" s="4"/>
      <c r="V76" s="4"/>
    </row>
    <row r="77" spans="17:22" x14ac:dyDescent="0.25">
      <c r="Q77" s="4"/>
      <c r="R77" s="4"/>
      <c r="S77" s="4"/>
      <c r="T77" s="4"/>
      <c r="U77" s="4"/>
      <c r="V77" s="4"/>
    </row>
    <row r="78" spans="17:22" x14ac:dyDescent="0.25">
      <c r="Q78" s="4"/>
      <c r="R78" s="4"/>
      <c r="S78" s="4"/>
      <c r="T78" s="4"/>
      <c r="U78" s="4"/>
      <c r="V78" s="4"/>
    </row>
    <row r="79" spans="17:22" x14ac:dyDescent="0.25">
      <c r="Q79" s="4"/>
      <c r="R79" s="4"/>
      <c r="S79" s="4"/>
      <c r="T79" s="4"/>
      <c r="U79" s="4"/>
      <c r="V79" s="4"/>
    </row>
    <row r="80" spans="17:22" x14ac:dyDescent="0.25">
      <c r="Q80" s="4"/>
      <c r="R80" s="4"/>
      <c r="S80" s="4"/>
      <c r="T80" s="4"/>
      <c r="U80" s="4"/>
      <c r="V80" s="4"/>
    </row>
    <row r="81" spans="17:22" x14ac:dyDescent="0.25">
      <c r="Q81" s="4"/>
      <c r="R81" s="4"/>
      <c r="S81" s="4"/>
      <c r="T81" s="4"/>
      <c r="U81" s="4"/>
      <c r="V81" s="4"/>
    </row>
    <row r="82" spans="17:22" x14ac:dyDescent="0.25">
      <c r="Q82" s="4"/>
      <c r="R82" s="4"/>
      <c r="S82" s="4"/>
      <c r="T82" s="4"/>
      <c r="U82" s="4"/>
      <c r="V82" s="4"/>
    </row>
    <row r="83" spans="17:22" x14ac:dyDescent="0.25">
      <c r="Q83" s="4"/>
      <c r="R83" s="4"/>
      <c r="S83" s="4"/>
      <c r="T83" s="4"/>
      <c r="U83" s="4"/>
      <c r="V83" s="4"/>
    </row>
    <row r="84" spans="17:22" x14ac:dyDescent="0.25">
      <c r="Q84" s="4"/>
      <c r="R84" s="4"/>
      <c r="S84" s="4"/>
      <c r="T84" s="4"/>
      <c r="U84" s="4"/>
      <c r="V84" s="4"/>
    </row>
    <row r="85" spans="17:22" x14ac:dyDescent="0.25">
      <c r="Q85" s="4"/>
      <c r="R85" s="4"/>
      <c r="S85" s="4"/>
      <c r="T85" s="4"/>
      <c r="U85" s="4"/>
      <c r="V85" s="4"/>
    </row>
    <row r="86" spans="17:22" x14ac:dyDescent="0.25">
      <c r="Q86" s="4"/>
      <c r="R86" s="4"/>
      <c r="S86" s="4"/>
      <c r="T86" s="4"/>
      <c r="U86" s="4"/>
      <c r="V86" s="4"/>
    </row>
    <row r="87" spans="17:22" x14ac:dyDescent="0.25">
      <c r="Q87" s="4"/>
      <c r="R87" s="4"/>
      <c r="S87" s="4"/>
      <c r="T87" s="4"/>
      <c r="U87" s="4"/>
      <c r="V87" s="4"/>
    </row>
    <row r="88" spans="17:22" x14ac:dyDescent="0.25">
      <c r="Q88" s="4"/>
      <c r="R88" s="4"/>
      <c r="S88" s="4"/>
      <c r="T88" s="4"/>
      <c r="U88" s="4"/>
      <c r="V88" s="4"/>
    </row>
    <row r="89" spans="17:22" x14ac:dyDescent="0.25">
      <c r="Q89" s="4"/>
      <c r="R89" s="4"/>
      <c r="S89" s="4"/>
      <c r="T89" s="4"/>
      <c r="U89" s="4"/>
      <c r="V89" s="4"/>
    </row>
    <row r="90" spans="17:22" x14ac:dyDescent="0.25">
      <c r="Q90" s="4"/>
      <c r="R90" s="4"/>
      <c r="S90" s="4"/>
      <c r="T90" s="4"/>
      <c r="U90" s="4"/>
      <c r="V90" s="4"/>
    </row>
    <row r="91" spans="17:22" x14ac:dyDescent="0.25">
      <c r="Q91" s="4"/>
      <c r="R91" s="4"/>
      <c r="S91" s="4"/>
      <c r="T91" s="4"/>
      <c r="U91" s="4"/>
      <c r="V91" s="4"/>
    </row>
    <row r="92" spans="17:22" x14ac:dyDescent="0.25">
      <c r="Q92" s="4"/>
      <c r="R92" s="4"/>
      <c r="S92" s="4"/>
      <c r="T92" s="4"/>
      <c r="U92" s="4"/>
      <c r="V92" s="4"/>
    </row>
    <row r="93" spans="17:22" x14ac:dyDescent="0.25">
      <c r="Q93" s="4"/>
      <c r="R93" s="4"/>
      <c r="S93" s="4"/>
      <c r="T93" s="4"/>
      <c r="U93" s="4"/>
      <c r="V93" s="4"/>
    </row>
    <row r="94" spans="17:22" x14ac:dyDescent="0.25">
      <c r="Q94" s="4"/>
      <c r="R94" s="4"/>
      <c r="S94" s="4"/>
      <c r="T94" s="4"/>
      <c r="U94" s="4"/>
      <c r="V94" s="4"/>
    </row>
    <row r="95" spans="17:22" x14ac:dyDescent="0.25">
      <c r="Q95" s="4"/>
      <c r="R95" s="4"/>
      <c r="S95" s="4"/>
      <c r="T95" s="4"/>
      <c r="U95" s="4"/>
      <c r="V95" s="4"/>
    </row>
    <row r="96" spans="17:22" x14ac:dyDescent="0.25">
      <c r="Q96" s="4"/>
      <c r="R96" s="4"/>
      <c r="S96" s="4"/>
      <c r="T96" s="4"/>
      <c r="U96" s="4"/>
      <c r="V96" s="4"/>
    </row>
    <row r="97" spans="17:22" x14ac:dyDescent="0.25">
      <c r="Q97" s="4"/>
      <c r="R97" s="4"/>
      <c r="S97" s="4"/>
      <c r="T97" s="4"/>
      <c r="U97" s="4"/>
      <c r="V97" s="4"/>
    </row>
    <row r="98" spans="17:22" x14ac:dyDescent="0.25">
      <c r="Q98" s="4"/>
      <c r="R98" s="4"/>
      <c r="S98" s="4"/>
      <c r="T98" s="4"/>
      <c r="U98" s="4"/>
      <c r="V98" s="4"/>
    </row>
    <row r="99" spans="17:22" x14ac:dyDescent="0.25">
      <c r="Q99" s="4"/>
      <c r="R99" s="4"/>
      <c r="S99" s="4"/>
      <c r="T99" s="4"/>
      <c r="U99" s="4"/>
      <c r="V99" s="4"/>
    </row>
    <row r="100" spans="17:22" x14ac:dyDescent="0.25">
      <c r="Q100" s="4"/>
      <c r="R100" s="4"/>
      <c r="S100" s="4"/>
      <c r="T100" s="4"/>
      <c r="U100" s="4"/>
      <c r="V100" s="4"/>
    </row>
    <row r="101" spans="17:22" x14ac:dyDescent="0.25">
      <c r="Q101" s="4"/>
      <c r="R101" s="4"/>
      <c r="S101" s="4"/>
      <c r="T101" s="4"/>
      <c r="U101" s="4"/>
      <c r="V101" s="4"/>
    </row>
    <row r="102" spans="17:22" x14ac:dyDescent="0.25">
      <c r="Q102" s="4"/>
      <c r="R102" s="4"/>
      <c r="S102" s="4"/>
      <c r="T102" s="4"/>
      <c r="U102" s="4"/>
      <c r="V102" s="4"/>
    </row>
    <row r="103" spans="17:22" x14ac:dyDescent="0.25">
      <c r="Q103" s="4"/>
      <c r="R103" s="4"/>
      <c r="S103" s="4"/>
      <c r="T103" s="4"/>
      <c r="U103" s="4"/>
      <c r="V103" s="4"/>
    </row>
    <row r="104" spans="17:22" x14ac:dyDescent="0.25">
      <c r="Q104" s="4"/>
      <c r="R104" s="4"/>
      <c r="S104" s="4"/>
      <c r="T104" s="4"/>
      <c r="U104" s="4"/>
      <c r="V104" s="4"/>
    </row>
    <row r="105" spans="17:22" x14ac:dyDescent="0.25">
      <c r="Q105" s="4"/>
      <c r="R105" s="4"/>
      <c r="S105" s="4"/>
      <c r="T105" s="4"/>
      <c r="U105" s="4"/>
      <c r="V105" s="4"/>
    </row>
    <row r="106" spans="17:22" x14ac:dyDescent="0.25">
      <c r="Q106" s="4"/>
      <c r="R106" s="4"/>
      <c r="S106" s="4"/>
      <c r="T106" s="4"/>
      <c r="U106" s="4"/>
      <c r="V106" s="4"/>
    </row>
    <row r="107" spans="17:22" x14ac:dyDescent="0.25">
      <c r="Q107" s="4"/>
      <c r="R107" s="4"/>
      <c r="S107" s="4"/>
      <c r="T107" s="4"/>
      <c r="U107" s="4"/>
      <c r="V107" s="4"/>
    </row>
    <row r="108" spans="17:22" x14ac:dyDescent="0.25">
      <c r="Q108" s="4"/>
      <c r="R108" s="4"/>
      <c r="S108" s="4"/>
      <c r="T108" s="4"/>
      <c r="U108" s="4"/>
      <c r="V108" s="4"/>
    </row>
    <row r="109" spans="17:22" x14ac:dyDescent="0.25">
      <c r="Q109" s="4"/>
      <c r="R109" s="4"/>
      <c r="S109" s="4"/>
      <c r="T109" s="4"/>
      <c r="U109" s="4"/>
      <c r="V109" s="4"/>
    </row>
    <row r="110" spans="17:22" x14ac:dyDescent="0.25">
      <c r="Q110" s="4"/>
      <c r="R110" s="4"/>
      <c r="S110" s="4"/>
      <c r="T110" s="4"/>
      <c r="U110" s="4"/>
      <c r="V110" s="4"/>
    </row>
    <row r="111" spans="17:22" x14ac:dyDescent="0.25">
      <c r="Q111" s="4"/>
      <c r="R111" s="4"/>
      <c r="S111" s="4"/>
      <c r="T111" s="4"/>
      <c r="U111" s="4"/>
      <c r="V111" s="4"/>
    </row>
    <row r="112" spans="17:22" x14ac:dyDescent="0.25">
      <c r="Q112" s="4"/>
      <c r="R112" s="4"/>
      <c r="S112" s="4"/>
      <c r="T112" s="4"/>
      <c r="U112" s="4"/>
      <c r="V112" s="4"/>
    </row>
    <row r="113" spans="17:22" x14ac:dyDescent="0.25">
      <c r="Q113" s="4"/>
      <c r="R113" s="4"/>
      <c r="S113" s="4"/>
      <c r="T113" s="4"/>
      <c r="U113" s="4"/>
      <c r="V113" s="4"/>
    </row>
    <row r="114" spans="17:22" x14ac:dyDescent="0.25">
      <c r="Q114" s="4"/>
      <c r="R114" s="4"/>
      <c r="S114" s="4"/>
      <c r="T114" s="4"/>
      <c r="U114" s="4"/>
      <c r="V114" s="4"/>
    </row>
    <row r="115" spans="17:22" x14ac:dyDescent="0.25">
      <c r="Q115" s="4"/>
      <c r="R115" s="4"/>
      <c r="S115" s="4"/>
      <c r="T115" s="4"/>
      <c r="U115" s="4"/>
      <c r="V115" s="4"/>
    </row>
    <row r="116" spans="17:22" x14ac:dyDescent="0.25">
      <c r="Q116" s="4"/>
      <c r="R116" s="4"/>
      <c r="S116" s="4"/>
      <c r="T116" s="4"/>
      <c r="U116" s="4"/>
      <c r="V116" s="4"/>
    </row>
    <row r="117" spans="17:22" x14ac:dyDescent="0.25">
      <c r="Q117" s="4"/>
      <c r="R117" s="4"/>
      <c r="S117" s="4"/>
      <c r="T117" s="4"/>
      <c r="U117" s="4"/>
      <c r="V117" s="4"/>
    </row>
    <row r="118" spans="17:22" x14ac:dyDescent="0.25">
      <c r="Q118" s="4"/>
      <c r="R118" s="4"/>
      <c r="S118" s="4"/>
      <c r="T118" s="4"/>
      <c r="U118" s="4"/>
      <c r="V118" s="4"/>
    </row>
    <row r="119" spans="17:22" x14ac:dyDescent="0.25">
      <c r="Q119" s="4"/>
      <c r="R119" s="4"/>
      <c r="S119" s="4"/>
      <c r="T119" s="4"/>
      <c r="U119" s="4"/>
      <c r="V119" s="4"/>
    </row>
    <row r="120" spans="17:22" x14ac:dyDescent="0.25">
      <c r="Q120" s="4"/>
      <c r="R120" s="4"/>
      <c r="S120" s="4"/>
      <c r="T120" s="4"/>
      <c r="U120" s="4"/>
      <c r="V120" s="4"/>
    </row>
    <row r="121" spans="17:22" x14ac:dyDescent="0.25">
      <c r="Q121" s="4"/>
      <c r="R121" s="4"/>
      <c r="S121" s="4"/>
      <c r="T121" s="4"/>
      <c r="U121" s="4"/>
      <c r="V121" s="4"/>
    </row>
    <row r="122" spans="17:22" x14ac:dyDescent="0.25">
      <c r="Q122" s="4"/>
      <c r="R122" s="4"/>
      <c r="S122" s="4"/>
      <c r="T122" s="4"/>
      <c r="U122" s="4"/>
      <c r="V122" s="4"/>
    </row>
    <row r="123" spans="17:22" x14ac:dyDescent="0.25">
      <c r="Q123" s="4"/>
      <c r="R123" s="4"/>
      <c r="S123" s="4"/>
      <c r="T123" s="4"/>
      <c r="U123" s="4"/>
      <c r="V123" s="4"/>
    </row>
    <row r="124" spans="17:22" x14ac:dyDescent="0.25">
      <c r="Q124" s="4"/>
      <c r="R124" s="4"/>
      <c r="S124" s="4"/>
      <c r="T124" s="4"/>
      <c r="U124" s="4"/>
      <c r="V124" s="4"/>
    </row>
  </sheetData>
  <mergeCells count="10">
    <mergeCell ref="O23:O24"/>
    <mergeCell ref="O25:O28"/>
    <mergeCell ref="O31:O35"/>
    <mergeCell ref="N6:N19"/>
    <mergeCell ref="O19:P19"/>
    <mergeCell ref="O14:O18"/>
    <mergeCell ref="O12:O13"/>
    <mergeCell ref="O8:O11"/>
    <mergeCell ref="O6:O7"/>
    <mergeCell ref="O29:O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90" zoomScaleNormal="90" workbookViewId="0">
      <selection activeCell="J33" sqref="J33"/>
    </sheetView>
  </sheetViews>
  <sheetFormatPr baseColWidth="10" defaultColWidth="11.42578125" defaultRowHeight="15" x14ac:dyDescent="0.25"/>
  <cols>
    <col min="1" max="12" width="11.42578125" style="4"/>
    <col min="13" max="13" width="15.28515625" style="4" customWidth="1"/>
    <col min="14" max="14" width="11.42578125" style="4"/>
    <col min="15" max="15" width="39.5703125" style="4" bestFit="1" customWidth="1"/>
    <col min="16" max="16" width="20" style="4" bestFit="1" customWidth="1"/>
    <col min="17" max="17" width="10.140625" style="5" bestFit="1" customWidth="1"/>
    <col min="18" max="22" width="10.42578125" style="5" bestFit="1" customWidth="1"/>
    <col min="23" max="23" width="14.42578125" style="4" bestFit="1" customWidth="1"/>
    <col min="24" max="16384" width="11.42578125" style="4"/>
  </cols>
  <sheetData>
    <row r="2" spans="1:25" x14ac:dyDescent="0.25">
      <c r="A2" s="1" t="s">
        <v>157</v>
      </c>
      <c r="N2" s="1" t="s">
        <v>138</v>
      </c>
    </row>
    <row r="3" spans="1:25" x14ac:dyDescent="0.25">
      <c r="N3" s="4" t="s">
        <v>106</v>
      </c>
    </row>
    <row r="5" spans="1:25" x14ac:dyDescent="0.25">
      <c r="N5" s="35" t="s">
        <v>22</v>
      </c>
      <c r="O5" s="35" t="s">
        <v>21</v>
      </c>
      <c r="P5" s="35" t="s">
        <v>0</v>
      </c>
      <c r="Q5" s="36" t="s">
        <v>1</v>
      </c>
      <c r="R5" s="36" t="s">
        <v>2</v>
      </c>
      <c r="S5" s="36" t="s">
        <v>3</v>
      </c>
      <c r="T5" s="36" t="s">
        <v>4</v>
      </c>
      <c r="U5" s="36" t="s">
        <v>5</v>
      </c>
      <c r="V5" s="36" t="s">
        <v>6</v>
      </c>
      <c r="W5" s="36" t="s">
        <v>49</v>
      </c>
    </row>
    <row r="6" spans="1:25" x14ac:dyDescent="0.25">
      <c r="A6" s="1"/>
      <c r="N6" s="94">
        <v>2023</v>
      </c>
      <c r="O6" s="103" t="s">
        <v>9</v>
      </c>
      <c r="P6" s="28" t="s">
        <v>10</v>
      </c>
      <c r="Q6" s="3">
        <v>11.8</v>
      </c>
      <c r="R6" s="3">
        <v>18.399999999999999</v>
      </c>
      <c r="S6" s="3">
        <v>21.9</v>
      </c>
      <c r="T6" s="3">
        <v>18.7</v>
      </c>
      <c r="U6" s="3">
        <v>13</v>
      </c>
      <c r="V6" s="3">
        <v>16.100000000000001</v>
      </c>
      <c r="W6" s="3">
        <v>253.1</v>
      </c>
      <c r="X6" s="32"/>
    </row>
    <row r="7" spans="1:25" x14ac:dyDescent="0.25">
      <c r="N7" s="95"/>
      <c r="O7" s="104"/>
      <c r="P7" s="28" t="s">
        <v>11</v>
      </c>
      <c r="Q7" s="3">
        <v>46.1</v>
      </c>
      <c r="R7" s="3">
        <v>29.4</v>
      </c>
      <c r="S7" s="3">
        <v>15.4</v>
      </c>
      <c r="T7" s="3">
        <v>5.9</v>
      </c>
      <c r="U7" s="3">
        <v>2</v>
      </c>
      <c r="V7" s="3">
        <v>1.2</v>
      </c>
      <c r="W7" s="3">
        <v>205.5</v>
      </c>
      <c r="X7" s="32"/>
    </row>
    <row r="8" spans="1:25" x14ac:dyDescent="0.25">
      <c r="A8" s="31"/>
      <c r="B8" s="31"/>
      <c r="C8" s="31"/>
      <c r="D8" s="31"/>
      <c r="E8" s="31"/>
      <c r="F8" s="31"/>
      <c r="G8" s="31"/>
      <c r="N8" s="95"/>
      <c r="O8" s="103" t="s">
        <v>26</v>
      </c>
      <c r="P8" s="28" t="s">
        <v>12</v>
      </c>
      <c r="Q8" s="3">
        <v>6.1</v>
      </c>
      <c r="R8" s="3">
        <v>13.1</v>
      </c>
      <c r="S8" s="3">
        <v>20.2</v>
      </c>
      <c r="T8" s="3">
        <v>20.9</v>
      </c>
      <c r="U8" s="3">
        <v>16.3</v>
      </c>
      <c r="V8" s="3">
        <v>23.3</v>
      </c>
      <c r="W8" s="3">
        <v>267.60000000000002</v>
      </c>
      <c r="X8" s="32"/>
    </row>
    <row r="9" spans="1:25" x14ac:dyDescent="0.25">
      <c r="B9" s="32"/>
      <c r="C9" s="32"/>
      <c r="D9" s="32"/>
      <c r="E9" s="32"/>
      <c r="F9" s="32"/>
      <c r="G9" s="32"/>
      <c r="N9" s="95"/>
      <c r="O9" s="105"/>
      <c r="P9" s="28" t="s">
        <v>13</v>
      </c>
      <c r="Q9" s="3">
        <v>12.5</v>
      </c>
      <c r="R9" s="3">
        <v>19.3</v>
      </c>
      <c r="S9" s="3">
        <v>22.2</v>
      </c>
      <c r="T9" s="3">
        <v>18.5</v>
      </c>
      <c r="U9" s="3">
        <v>12.6</v>
      </c>
      <c r="V9" s="3">
        <v>15</v>
      </c>
      <c r="W9" s="3">
        <v>251</v>
      </c>
      <c r="X9" s="32"/>
    </row>
    <row r="10" spans="1:25" x14ac:dyDescent="0.25">
      <c r="B10" s="32"/>
      <c r="C10" s="32"/>
      <c r="D10" s="32"/>
      <c r="E10" s="32"/>
      <c r="F10" s="32"/>
      <c r="G10" s="32"/>
      <c r="N10" s="95"/>
      <c r="O10" s="105"/>
      <c r="P10" s="28" t="s">
        <v>14</v>
      </c>
      <c r="Q10" s="3">
        <v>26.8</v>
      </c>
      <c r="R10" s="3">
        <v>26.3</v>
      </c>
      <c r="S10" s="3">
        <v>21.1</v>
      </c>
      <c r="T10" s="3">
        <v>12.9</v>
      </c>
      <c r="U10" s="3">
        <v>7</v>
      </c>
      <c r="V10" s="3">
        <v>6</v>
      </c>
      <c r="W10" s="3">
        <v>227.3</v>
      </c>
      <c r="X10" s="32"/>
      <c r="Y10" s="32"/>
    </row>
    <row r="11" spans="1:25" x14ac:dyDescent="0.25">
      <c r="B11" s="32"/>
      <c r="C11" s="32"/>
      <c r="D11" s="32"/>
      <c r="E11" s="32"/>
      <c r="F11" s="32"/>
      <c r="G11" s="32"/>
      <c r="N11" s="95"/>
      <c r="O11" s="104"/>
      <c r="P11" s="28" t="s">
        <v>15</v>
      </c>
      <c r="Q11" s="3">
        <v>38.6</v>
      </c>
      <c r="R11" s="3">
        <v>27.1</v>
      </c>
      <c r="S11" s="3">
        <v>17.899999999999999</v>
      </c>
      <c r="T11" s="3">
        <v>9.1</v>
      </c>
      <c r="U11" s="3">
        <v>4.3</v>
      </c>
      <c r="V11" s="3">
        <v>3.1</v>
      </c>
      <c r="W11" s="3">
        <v>214.2</v>
      </c>
      <c r="X11" s="32"/>
      <c r="Y11" s="32"/>
    </row>
    <row r="12" spans="1:25" x14ac:dyDescent="0.25">
      <c r="B12" s="32"/>
      <c r="C12" s="32"/>
      <c r="D12" s="32"/>
      <c r="E12" s="32"/>
      <c r="F12" s="32"/>
      <c r="G12" s="32"/>
      <c r="N12" s="95"/>
      <c r="O12" s="103" t="s">
        <v>8</v>
      </c>
      <c r="P12" s="28" t="s">
        <v>47</v>
      </c>
      <c r="Q12" s="3">
        <v>14.7</v>
      </c>
      <c r="R12" s="3">
        <v>20.9</v>
      </c>
      <c r="S12" s="3">
        <v>22.7</v>
      </c>
      <c r="T12" s="3">
        <v>18.100000000000001</v>
      </c>
      <c r="U12" s="3">
        <v>11.5</v>
      </c>
      <c r="V12" s="3">
        <v>12.1</v>
      </c>
      <c r="W12" s="3">
        <v>245.6</v>
      </c>
      <c r="X12" s="32"/>
      <c r="Y12" s="32"/>
    </row>
    <row r="13" spans="1:25" x14ac:dyDescent="0.25">
      <c r="B13" s="32"/>
      <c r="C13" s="32"/>
      <c r="D13" s="32"/>
      <c r="E13" s="32"/>
      <c r="F13" s="32"/>
      <c r="G13" s="32"/>
      <c r="N13" s="95"/>
      <c r="O13" s="104"/>
      <c r="P13" s="28" t="s">
        <v>48</v>
      </c>
      <c r="Q13" s="3">
        <v>13.4</v>
      </c>
      <c r="R13" s="3">
        <v>17.5</v>
      </c>
      <c r="S13" s="3">
        <v>20.2</v>
      </c>
      <c r="T13" s="3">
        <v>17.7</v>
      </c>
      <c r="U13" s="3">
        <v>13.1</v>
      </c>
      <c r="V13" s="3">
        <v>18</v>
      </c>
      <c r="W13" s="3">
        <v>254.3</v>
      </c>
      <c r="X13" s="32"/>
      <c r="Y13" s="32"/>
    </row>
    <row r="14" spans="1:25" x14ac:dyDescent="0.25">
      <c r="B14" s="32"/>
      <c r="C14" s="32"/>
      <c r="D14" s="32"/>
      <c r="E14" s="32"/>
      <c r="F14" s="32"/>
      <c r="G14" s="32"/>
      <c r="N14" s="95"/>
      <c r="O14" s="103" t="s">
        <v>27</v>
      </c>
      <c r="P14" s="28" t="s">
        <v>16</v>
      </c>
      <c r="Q14" s="3">
        <v>29.2</v>
      </c>
      <c r="R14" s="3">
        <v>26.7</v>
      </c>
      <c r="S14" s="3">
        <v>20.6</v>
      </c>
      <c r="T14" s="3">
        <v>12</v>
      </c>
      <c r="U14" s="3">
        <v>6.3</v>
      </c>
      <c r="V14" s="3">
        <v>5.2</v>
      </c>
      <c r="W14" s="3">
        <v>224.2</v>
      </c>
      <c r="X14" s="32"/>
      <c r="Y14" s="32"/>
    </row>
    <row r="15" spans="1:25" x14ac:dyDescent="0.25">
      <c r="N15" s="95"/>
      <c r="O15" s="105"/>
      <c r="P15" s="28" t="s">
        <v>17</v>
      </c>
      <c r="Q15" s="3">
        <v>17</v>
      </c>
      <c r="R15" s="3">
        <v>22.7</v>
      </c>
      <c r="S15" s="3">
        <v>23.4</v>
      </c>
      <c r="T15" s="3">
        <v>16.899999999999999</v>
      </c>
      <c r="U15" s="3">
        <v>10.199999999999999</v>
      </c>
      <c r="V15" s="3">
        <v>9.9</v>
      </c>
      <c r="W15" s="3">
        <v>240.6</v>
      </c>
      <c r="X15" s="32"/>
      <c r="Y15" s="32"/>
    </row>
    <row r="16" spans="1:25" x14ac:dyDescent="0.25">
      <c r="N16" s="95"/>
      <c r="O16" s="105"/>
      <c r="P16" s="28" t="s">
        <v>18</v>
      </c>
      <c r="Q16" s="3">
        <v>12.1</v>
      </c>
      <c r="R16" s="3">
        <v>19.899999999999999</v>
      </c>
      <c r="S16" s="3">
        <v>23.3</v>
      </c>
      <c r="T16" s="3">
        <v>19.3</v>
      </c>
      <c r="U16" s="3">
        <v>12.4</v>
      </c>
      <c r="V16" s="3">
        <v>13.1</v>
      </c>
      <c r="W16" s="3">
        <v>249.1</v>
      </c>
      <c r="X16" s="32"/>
      <c r="Y16" s="32"/>
    </row>
    <row r="17" spans="1:25" x14ac:dyDescent="0.25">
      <c r="N17" s="95"/>
      <c r="O17" s="105"/>
      <c r="P17" s="28" t="s">
        <v>19</v>
      </c>
      <c r="Q17" s="3">
        <v>9.3000000000000007</v>
      </c>
      <c r="R17" s="3">
        <v>17.2</v>
      </c>
      <c r="S17" s="3">
        <v>22.4</v>
      </c>
      <c r="T17" s="3">
        <v>20.2</v>
      </c>
      <c r="U17" s="3">
        <v>14.1</v>
      </c>
      <c r="V17" s="3">
        <v>16.8</v>
      </c>
      <c r="W17" s="3">
        <v>256.3</v>
      </c>
      <c r="X17" s="32"/>
      <c r="Y17" s="32"/>
    </row>
    <row r="18" spans="1:25" x14ac:dyDescent="0.25">
      <c r="N18" s="95"/>
      <c r="O18" s="104"/>
      <c r="P18" s="28" t="s">
        <v>20</v>
      </c>
      <c r="Q18" s="3">
        <v>5.4</v>
      </c>
      <c r="R18" s="3">
        <v>11.6</v>
      </c>
      <c r="S18" s="3">
        <v>18.5</v>
      </c>
      <c r="T18" s="3">
        <v>20.399999999999999</v>
      </c>
      <c r="U18" s="3">
        <v>17.100000000000001</v>
      </c>
      <c r="V18" s="3">
        <v>27</v>
      </c>
      <c r="W18" s="3">
        <v>272.8</v>
      </c>
      <c r="X18" s="32"/>
      <c r="Y18" s="32"/>
    </row>
    <row r="19" spans="1:25" x14ac:dyDescent="0.25">
      <c r="N19" s="96"/>
      <c r="O19" s="45" t="s">
        <v>7</v>
      </c>
      <c r="P19" s="46"/>
      <c r="Q19" s="3">
        <v>14.1</v>
      </c>
      <c r="R19" s="3">
        <v>19.100000000000001</v>
      </c>
      <c r="S19" s="3">
        <v>21.5</v>
      </c>
      <c r="T19" s="3">
        <v>17.899999999999999</v>
      </c>
      <c r="U19" s="3">
        <v>12.3</v>
      </c>
      <c r="V19" s="3">
        <v>15.1</v>
      </c>
      <c r="W19" s="3">
        <v>250</v>
      </c>
      <c r="X19" s="32"/>
      <c r="Y19" s="32"/>
    </row>
    <row r="20" spans="1:25" x14ac:dyDescent="0.25">
      <c r="N20" s="47"/>
      <c r="O20" s="47"/>
      <c r="P20" s="47"/>
      <c r="Q20" s="52"/>
      <c r="R20" s="52"/>
      <c r="S20" s="52"/>
      <c r="T20" s="52"/>
      <c r="U20" s="52"/>
      <c r="V20" s="52"/>
      <c r="W20" s="47"/>
    </row>
    <row r="21" spans="1:25" x14ac:dyDescent="0.25">
      <c r="N21" s="47"/>
      <c r="O21" s="31" t="s">
        <v>21</v>
      </c>
      <c r="P21" s="31" t="s">
        <v>0</v>
      </c>
      <c r="Q21" s="43" t="s">
        <v>1</v>
      </c>
      <c r="R21" s="43" t="s">
        <v>2</v>
      </c>
      <c r="S21" s="43" t="s">
        <v>3</v>
      </c>
      <c r="T21" s="43" t="s">
        <v>4</v>
      </c>
      <c r="U21" s="43" t="s">
        <v>5</v>
      </c>
      <c r="V21" s="43" t="s">
        <v>6</v>
      </c>
      <c r="W21" s="43" t="s">
        <v>49</v>
      </c>
      <c r="X21" s="48"/>
    </row>
    <row r="22" spans="1:25" x14ac:dyDescent="0.25">
      <c r="N22" s="47"/>
      <c r="O22" s="48"/>
      <c r="P22" s="50" t="str">
        <f>O19</f>
        <v>Ensemble</v>
      </c>
      <c r="Q22" s="56">
        <f>Q19</f>
        <v>14.1</v>
      </c>
      <c r="R22" s="56">
        <f t="shared" ref="R22:W22" si="0">R19</f>
        <v>19.100000000000001</v>
      </c>
      <c r="S22" s="56">
        <f t="shared" si="0"/>
        <v>21.5</v>
      </c>
      <c r="T22" s="56">
        <f t="shared" si="0"/>
        <v>17.899999999999999</v>
      </c>
      <c r="U22" s="56">
        <f t="shared" si="0"/>
        <v>12.3</v>
      </c>
      <c r="V22" s="56">
        <f t="shared" si="0"/>
        <v>15.1</v>
      </c>
      <c r="W22" s="56">
        <f t="shared" si="0"/>
        <v>250</v>
      </c>
      <c r="X22" s="48"/>
    </row>
    <row r="23" spans="1:25" x14ac:dyDescent="0.25">
      <c r="N23" s="47"/>
      <c r="O23" s="102" t="str">
        <f>O6</f>
        <v>Retard scolaire</v>
      </c>
      <c r="P23" s="54" t="str">
        <f>P6</f>
        <v>« À l'heure »</v>
      </c>
      <c r="Q23" s="49">
        <f>Q6</f>
        <v>11.8</v>
      </c>
      <c r="R23" s="49">
        <f t="shared" ref="R23:W23" si="1">R6</f>
        <v>18.399999999999999</v>
      </c>
      <c r="S23" s="49">
        <f t="shared" si="1"/>
        <v>21.9</v>
      </c>
      <c r="T23" s="49">
        <f t="shared" si="1"/>
        <v>18.7</v>
      </c>
      <c r="U23" s="49">
        <f t="shared" si="1"/>
        <v>13</v>
      </c>
      <c r="V23" s="49">
        <f t="shared" si="1"/>
        <v>16.100000000000001</v>
      </c>
      <c r="W23" s="49">
        <f t="shared" si="1"/>
        <v>253.1</v>
      </c>
      <c r="X23" s="48"/>
    </row>
    <row r="24" spans="1:25" x14ac:dyDescent="0.25">
      <c r="N24" s="47"/>
      <c r="O24" s="102"/>
      <c r="P24" s="54" t="str">
        <f t="shared" ref="P24:W24" si="2">P7</f>
        <v>En retard</v>
      </c>
      <c r="Q24" s="49">
        <f t="shared" si="2"/>
        <v>46.1</v>
      </c>
      <c r="R24" s="49">
        <f t="shared" si="2"/>
        <v>29.4</v>
      </c>
      <c r="S24" s="49">
        <f t="shared" si="2"/>
        <v>15.4</v>
      </c>
      <c r="T24" s="49">
        <f t="shared" si="2"/>
        <v>5.9</v>
      </c>
      <c r="U24" s="49">
        <f t="shared" si="2"/>
        <v>2</v>
      </c>
      <c r="V24" s="49">
        <f t="shared" si="2"/>
        <v>1.2</v>
      </c>
      <c r="W24" s="49">
        <f t="shared" si="2"/>
        <v>205.5</v>
      </c>
      <c r="X24" s="48"/>
    </row>
    <row r="25" spans="1:25" s="5" customFormat="1" x14ac:dyDescent="0.25">
      <c r="A25" s="4"/>
      <c r="B25" s="4"/>
      <c r="C25" s="4"/>
      <c r="D25" s="4"/>
      <c r="E25" s="4"/>
      <c r="F25" s="4"/>
      <c r="G25" s="4"/>
      <c r="H25" s="4"/>
      <c r="I25" s="4"/>
      <c r="J25" s="4"/>
      <c r="K25" s="4"/>
      <c r="L25" s="4"/>
      <c r="M25" s="4"/>
      <c r="N25" s="52"/>
      <c r="O25" s="102" t="str">
        <f t="shared" ref="O25:W25" si="3">O8</f>
        <v>Secteur de scolarisation</v>
      </c>
      <c r="P25" s="54" t="str">
        <f t="shared" si="3"/>
        <v>Privé sous contrat</v>
      </c>
      <c r="Q25" s="49">
        <f t="shared" si="3"/>
        <v>6.1</v>
      </c>
      <c r="R25" s="49">
        <f t="shared" si="3"/>
        <v>13.1</v>
      </c>
      <c r="S25" s="49">
        <f t="shared" si="3"/>
        <v>20.2</v>
      </c>
      <c r="T25" s="49">
        <f t="shared" si="3"/>
        <v>20.9</v>
      </c>
      <c r="U25" s="49">
        <f t="shared" si="3"/>
        <v>16.3</v>
      </c>
      <c r="V25" s="49">
        <f t="shared" si="3"/>
        <v>23.3</v>
      </c>
      <c r="W25" s="49">
        <f t="shared" si="3"/>
        <v>267.60000000000002</v>
      </c>
      <c r="X25" s="55"/>
    </row>
    <row r="26" spans="1:25" s="5" customFormat="1" x14ac:dyDescent="0.25">
      <c r="A26" s="4"/>
      <c r="B26" s="4"/>
      <c r="C26" s="4"/>
      <c r="D26" s="4"/>
      <c r="E26" s="4"/>
      <c r="F26" s="4"/>
      <c r="G26" s="4"/>
      <c r="H26" s="4"/>
      <c r="I26" s="4"/>
      <c r="J26" s="4"/>
      <c r="K26" s="4"/>
      <c r="L26" s="4"/>
      <c r="M26" s="4"/>
      <c r="N26" s="52"/>
      <c r="O26" s="102"/>
      <c r="P26" s="54" t="str">
        <f t="shared" ref="P26:W26" si="4">P9</f>
        <v>Public hors EP</v>
      </c>
      <c r="Q26" s="49">
        <f t="shared" si="4"/>
        <v>12.5</v>
      </c>
      <c r="R26" s="49">
        <f t="shared" si="4"/>
        <v>19.3</v>
      </c>
      <c r="S26" s="49">
        <f t="shared" si="4"/>
        <v>22.2</v>
      </c>
      <c r="T26" s="49">
        <f t="shared" si="4"/>
        <v>18.5</v>
      </c>
      <c r="U26" s="49">
        <f t="shared" si="4"/>
        <v>12.6</v>
      </c>
      <c r="V26" s="49">
        <f t="shared" si="4"/>
        <v>15</v>
      </c>
      <c r="W26" s="49">
        <f t="shared" si="4"/>
        <v>251</v>
      </c>
      <c r="X26" s="55"/>
    </row>
    <row r="27" spans="1:25" s="5" customFormat="1" x14ac:dyDescent="0.25">
      <c r="A27" s="10" t="s">
        <v>150</v>
      </c>
      <c r="B27" s="4"/>
      <c r="C27" s="4"/>
      <c r="D27" s="4"/>
      <c r="E27" s="4"/>
      <c r="F27" s="4"/>
      <c r="G27" s="4"/>
      <c r="H27" s="4"/>
      <c r="I27" s="4"/>
      <c r="J27" s="4"/>
      <c r="K27" s="4"/>
      <c r="L27" s="4"/>
      <c r="M27" s="4"/>
      <c r="N27" s="52"/>
      <c r="O27" s="102"/>
      <c r="P27" s="54" t="str">
        <f t="shared" ref="P27:W27" si="5">P10</f>
        <v>REP</v>
      </c>
      <c r="Q27" s="49">
        <f t="shared" si="5"/>
        <v>26.8</v>
      </c>
      <c r="R27" s="49">
        <f t="shared" si="5"/>
        <v>26.3</v>
      </c>
      <c r="S27" s="49">
        <f t="shared" si="5"/>
        <v>21.1</v>
      </c>
      <c r="T27" s="49">
        <f t="shared" si="5"/>
        <v>12.9</v>
      </c>
      <c r="U27" s="49">
        <f t="shared" si="5"/>
        <v>7</v>
      </c>
      <c r="V27" s="49">
        <f t="shared" si="5"/>
        <v>6</v>
      </c>
      <c r="W27" s="49">
        <f t="shared" si="5"/>
        <v>227.3</v>
      </c>
      <c r="X27" s="55"/>
    </row>
    <row r="28" spans="1:25" s="5" customFormat="1" x14ac:dyDescent="0.25">
      <c r="A28" s="4" t="s">
        <v>87</v>
      </c>
      <c r="B28" s="4"/>
      <c r="C28" s="4"/>
      <c r="D28" s="4"/>
      <c r="E28" s="4"/>
      <c r="F28" s="4"/>
      <c r="G28" s="4"/>
      <c r="H28" s="4"/>
      <c r="I28" s="4"/>
      <c r="J28" s="4"/>
      <c r="K28" s="4"/>
      <c r="L28" s="4"/>
      <c r="M28" s="4"/>
      <c r="N28" s="52"/>
      <c r="O28" s="102"/>
      <c r="P28" s="54" t="str">
        <f t="shared" ref="P28:W28" si="6">P11</f>
        <v>REP+</v>
      </c>
      <c r="Q28" s="49">
        <f t="shared" si="6"/>
        <v>38.6</v>
      </c>
      <c r="R28" s="49">
        <f t="shared" si="6"/>
        <v>27.1</v>
      </c>
      <c r="S28" s="49">
        <f t="shared" si="6"/>
        <v>17.899999999999999</v>
      </c>
      <c r="T28" s="49">
        <f t="shared" si="6"/>
        <v>9.1</v>
      </c>
      <c r="U28" s="49">
        <f t="shared" si="6"/>
        <v>4.3</v>
      </c>
      <c r="V28" s="49">
        <f t="shared" si="6"/>
        <v>3.1</v>
      </c>
      <c r="W28" s="49">
        <f t="shared" si="6"/>
        <v>214.2</v>
      </c>
      <c r="X28" s="55"/>
    </row>
    <row r="29" spans="1:25" s="5" customFormat="1" x14ac:dyDescent="0.25">
      <c r="A29" s="4" t="s">
        <v>105</v>
      </c>
      <c r="B29" s="4"/>
      <c r="C29" s="4"/>
      <c r="D29" s="4"/>
      <c r="E29" s="4"/>
      <c r="F29" s="4"/>
      <c r="G29" s="4"/>
      <c r="H29" s="4"/>
      <c r="I29" s="4"/>
      <c r="J29" s="4"/>
      <c r="K29" s="4"/>
      <c r="L29" s="4"/>
      <c r="M29" s="4"/>
      <c r="N29" s="52"/>
      <c r="O29" s="102" t="str">
        <f t="shared" ref="O29:W29" si="7">O12</f>
        <v>Sexe</v>
      </c>
      <c r="P29" s="54" t="str">
        <f t="shared" si="7"/>
        <v>Filles</v>
      </c>
      <c r="Q29" s="49">
        <f t="shared" si="7"/>
        <v>14.7</v>
      </c>
      <c r="R29" s="49">
        <f t="shared" si="7"/>
        <v>20.9</v>
      </c>
      <c r="S29" s="49">
        <f t="shared" si="7"/>
        <v>22.7</v>
      </c>
      <c r="T29" s="49">
        <f t="shared" si="7"/>
        <v>18.100000000000001</v>
      </c>
      <c r="U29" s="49">
        <f t="shared" si="7"/>
        <v>11.5</v>
      </c>
      <c r="V29" s="49">
        <f t="shared" si="7"/>
        <v>12.1</v>
      </c>
      <c r="W29" s="49">
        <f t="shared" si="7"/>
        <v>245.6</v>
      </c>
      <c r="X29" s="55"/>
    </row>
    <row r="30" spans="1:25" s="5" customFormat="1" ht="18" x14ac:dyDescent="0.35">
      <c r="A30" s="4" t="s">
        <v>163</v>
      </c>
      <c r="B30" s="4"/>
      <c r="C30" s="4"/>
      <c r="D30" s="4"/>
      <c r="E30" s="4"/>
      <c r="F30" s="4"/>
      <c r="G30" s="4"/>
      <c r="H30" s="4"/>
      <c r="I30" s="4"/>
      <c r="J30" s="4"/>
      <c r="K30" s="4"/>
      <c r="L30" s="4"/>
      <c r="M30" s="4"/>
      <c r="N30" s="52"/>
      <c r="O30" s="102"/>
      <c r="P30" s="54" t="str">
        <f t="shared" ref="P30:W30" si="8">P13</f>
        <v>Garçons</v>
      </c>
      <c r="Q30" s="49">
        <f t="shared" si="8"/>
        <v>13.4</v>
      </c>
      <c r="R30" s="49">
        <f t="shared" si="8"/>
        <v>17.5</v>
      </c>
      <c r="S30" s="49">
        <f t="shared" si="8"/>
        <v>20.2</v>
      </c>
      <c r="T30" s="49">
        <f t="shared" si="8"/>
        <v>17.7</v>
      </c>
      <c r="U30" s="49">
        <f t="shared" si="8"/>
        <v>13.1</v>
      </c>
      <c r="V30" s="49">
        <f t="shared" si="8"/>
        <v>18</v>
      </c>
      <c r="W30" s="49">
        <f t="shared" si="8"/>
        <v>254.3</v>
      </c>
      <c r="X30" s="55"/>
    </row>
    <row r="31" spans="1:25" s="5" customFormat="1" x14ac:dyDescent="0.25">
      <c r="B31" s="4"/>
      <c r="C31" s="4"/>
      <c r="D31" s="4"/>
      <c r="E31" s="4"/>
      <c r="F31" s="4"/>
      <c r="G31" s="4"/>
      <c r="H31" s="4"/>
      <c r="I31" s="4"/>
      <c r="J31" s="4"/>
      <c r="K31" s="4"/>
      <c r="L31" s="4"/>
      <c r="M31" s="4"/>
      <c r="N31" s="52"/>
      <c r="O31" s="102" t="str">
        <f t="shared" ref="O31" si="9">O14</f>
        <v>Indice de position sociale du collège</v>
      </c>
      <c r="P31" s="54" t="str">
        <f t="shared" ref="P31:W31" si="10">P14</f>
        <v>groupe d'IPS 1</v>
      </c>
      <c r="Q31" s="49">
        <f t="shared" si="10"/>
        <v>29.2</v>
      </c>
      <c r="R31" s="49">
        <f t="shared" si="10"/>
        <v>26.7</v>
      </c>
      <c r="S31" s="49">
        <f t="shared" si="10"/>
        <v>20.6</v>
      </c>
      <c r="T31" s="49">
        <f t="shared" si="10"/>
        <v>12</v>
      </c>
      <c r="U31" s="49">
        <f t="shared" si="10"/>
        <v>6.3</v>
      </c>
      <c r="V31" s="49">
        <f t="shared" si="10"/>
        <v>5.2</v>
      </c>
      <c r="W31" s="49">
        <f t="shared" si="10"/>
        <v>224.2</v>
      </c>
      <c r="X31" s="55"/>
    </row>
    <row r="32" spans="1:25" s="5" customFormat="1" x14ac:dyDescent="0.25">
      <c r="B32" s="4"/>
      <c r="C32" s="4"/>
      <c r="D32" s="4"/>
      <c r="E32" s="4"/>
      <c r="F32" s="4"/>
      <c r="G32" s="4"/>
      <c r="H32" s="4"/>
      <c r="I32" s="4"/>
      <c r="J32" s="4"/>
      <c r="K32" s="4"/>
      <c r="L32" s="4"/>
      <c r="M32" s="4"/>
      <c r="N32" s="52"/>
      <c r="O32" s="102"/>
      <c r="P32" s="54" t="str">
        <f t="shared" ref="P32:W32" si="11">P15</f>
        <v>groupe d'IPS 2</v>
      </c>
      <c r="Q32" s="49">
        <f t="shared" si="11"/>
        <v>17</v>
      </c>
      <c r="R32" s="49">
        <f t="shared" si="11"/>
        <v>22.7</v>
      </c>
      <c r="S32" s="49">
        <f t="shared" si="11"/>
        <v>23.4</v>
      </c>
      <c r="T32" s="49">
        <f t="shared" si="11"/>
        <v>16.899999999999999</v>
      </c>
      <c r="U32" s="49">
        <f t="shared" si="11"/>
        <v>10.199999999999999</v>
      </c>
      <c r="V32" s="49">
        <f t="shared" si="11"/>
        <v>9.9</v>
      </c>
      <c r="W32" s="49">
        <f t="shared" si="11"/>
        <v>240.6</v>
      </c>
      <c r="X32" s="55"/>
    </row>
    <row r="33" spans="1:24" s="5" customFormat="1" x14ac:dyDescent="0.25">
      <c r="A33" s="4"/>
      <c r="B33" s="4"/>
      <c r="C33" s="4"/>
      <c r="D33" s="4"/>
      <c r="E33" s="4"/>
      <c r="F33" s="4"/>
      <c r="G33" s="4"/>
      <c r="H33" s="4"/>
      <c r="I33" s="4"/>
      <c r="J33" s="4"/>
      <c r="K33" s="4"/>
      <c r="L33" s="4"/>
      <c r="M33" s="4"/>
      <c r="N33" s="52"/>
      <c r="O33" s="102"/>
      <c r="P33" s="54" t="str">
        <f t="shared" ref="P33:W33" si="12">P16</f>
        <v>groupe d'IPS 3</v>
      </c>
      <c r="Q33" s="49">
        <f t="shared" si="12"/>
        <v>12.1</v>
      </c>
      <c r="R33" s="49">
        <f t="shared" si="12"/>
        <v>19.899999999999999</v>
      </c>
      <c r="S33" s="49">
        <f t="shared" si="12"/>
        <v>23.3</v>
      </c>
      <c r="T33" s="49">
        <f t="shared" si="12"/>
        <v>19.3</v>
      </c>
      <c r="U33" s="49">
        <f t="shared" si="12"/>
        <v>12.4</v>
      </c>
      <c r="V33" s="49">
        <f t="shared" si="12"/>
        <v>13.1</v>
      </c>
      <c r="W33" s="49">
        <f t="shared" si="12"/>
        <v>249.1</v>
      </c>
      <c r="X33" s="55"/>
    </row>
    <row r="34" spans="1:24" s="5" customFormat="1" x14ac:dyDescent="0.25">
      <c r="A34" s="4"/>
      <c r="B34" s="4"/>
      <c r="C34" s="4"/>
      <c r="D34" s="4"/>
      <c r="E34" s="4"/>
      <c r="F34" s="4"/>
      <c r="G34" s="4"/>
      <c r="H34" s="4"/>
      <c r="I34" s="4"/>
      <c r="J34" s="4"/>
      <c r="K34" s="4"/>
      <c r="L34" s="4"/>
      <c r="M34" s="4"/>
      <c r="N34" s="52"/>
      <c r="O34" s="102"/>
      <c r="P34" s="54" t="str">
        <f t="shared" ref="P34:W34" si="13">P17</f>
        <v>groupe d'IPS 4</v>
      </c>
      <c r="Q34" s="49">
        <f t="shared" si="13"/>
        <v>9.3000000000000007</v>
      </c>
      <c r="R34" s="49">
        <f t="shared" si="13"/>
        <v>17.2</v>
      </c>
      <c r="S34" s="49">
        <f t="shared" si="13"/>
        <v>22.4</v>
      </c>
      <c r="T34" s="49">
        <f t="shared" si="13"/>
        <v>20.2</v>
      </c>
      <c r="U34" s="49">
        <f t="shared" si="13"/>
        <v>14.1</v>
      </c>
      <c r="V34" s="49">
        <f t="shared" si="13"/>
        <v>16.8</v>
      </c>
      <c r="W34" s="49">
        <f t="shared" si="13"/>
        <v>256.3</v>
      </c>
      <c r="X34" s="55"/>
    </row>
    <row r="35" spans="1:24" s="5" customFormat="1" x14ac:dyDescent="0.25">
      <c r="A35" s="4"/>
      <c r="B35" s="4"/>
      <c r="C35" s="4"/>
      <c r="D35" s="4"/>
      <c r="E35" s="4"/>
      <c r="F35" s="4"/>
      <c r="G35" s="4"/>
      <c r="H35" s="4"/>
      <c r="I35" s="4"/>
      <c r="J35" s="4"/>
      <c r="K35" s="4"/>
      <c r="L35" s="4"/>
      <c r="M35" s="4"/>
      <c r="N35" s="52"/>
      <c r="O35" s="102"/>
      <c r="P35" s="54" t="str">
        <f t="shared" ref="P35:W35" si="14">P18</f>
        <v>groupe d'IPS 5</v>
      </c>
      <c r="Q35" s="49">
        <f t="shared" si="14"/>
        <v>5.4</v>
      </c>
      <c r="R35" s="49">
        <f t="shared" si="14"/>
        <v>11.6</v>
      </c>
      <c r="S35" s="49">
        <f t="shared" si="14"/>
        <v>18.5</v>
      </c>
      <c r="T35" s="49">
        <f t="shared" si="14"/>
        <v>20.399999999999999</v>
      </c>
      <c r="U35" s="49">
        <f t="shared" si="14"/>
        <v>17.100000000000001</v>
      </c>
      <c r="V35" s="49">
        <f t="shared" si="14"/>
        <v>27</v>
      </c>
      <c r="W35" s="49">
        <f t="shared" si="14"/>
        <v>272.8</v>
      </c>
      <c r="X35" s="55"/>
    </row>
    <row r="36" spans="1:24" s="5" customFormat="1" x14ac:dyDescent="0.25">
      <c r="A36" s="4"/>
      <c r="B36" s="4"/>
      <c r="C36" s="4"/>
      <c r="D36" s="4"/>
      <c r="E36" s="4"/>
      <c r="F36" s="4"/>
      <c r="G36" s="4"/>
      <c r="H36" s="4"/>
      <c r="I36" s="4"/>
      <c r="J36" s="4"/>
      <c r="K36" s="4"/>
      <c r="L36" s="4"/>
      <c r="M36" s="4"/>
      <c r="N36" s="52"/>
      <c r="O36" s="53" t="s">
        <v>75</v>
      </c>
      <c r="P36" s="52"/>
      <c r="Q36" s="52"/>
      <c r="R36" s="52"/>
      <c r="S36" s="52"/>
      <c r="T36" s="52"/>
      <c r="U36" s="52"/>
      <c r="V36" s="52"/>
      <c r="W36" s="52"/>
    </row>
    <row r="37" spans="1:24" s="5" customFormat="1" x14ac:dyDescent="0.25">
      <c r="A37" s="4"/>
      <c r="B37" s="4"/>
      <c r="C37" s="4"/>
      <c r="D37" s="4"/>
      <c r="E37" s="4"/>
      <c r="F37" s="4"/>
      <c r="G37" s="4"/>
      <c r="H37" s="4"/>
      <c r="I37" s="4"/>
      <c r="J37" s="4"/>
      <c r="K37" s="4"/>
      <c r="L37" s="4"/>
      <c r="M37" s="4"/>
      <c r="N37" s="52"/>
      <c r="O37" s="52"/>
      <c r="P37" s="52"/>
      <c r="Q37" s="52"/>
      <c r="R37" s="52"/>
      <c r="S37" s="52"/>
      <c r="T37" s="52"/>
      <c r="U37" s="52"/>
      <c r="V37" s="52"/>
      <c r="W37" s="52"/>
    </row>
    <row r="38" spans="1:24" s="5" customFormat="1" x14ac:dyDescent="0.25">
      <c r="A38" s="4"/>
      <c r="B38" s="4"/>
      <c r="C38" s="4"/>
      <c r="D38" s="4"/>
      <c r="E38" s="4"/>
      <c r="F38" s="4"/>
      <c r="G38" s="4"/>
      <c r="H38" s="4"/>
      <c r="I38" s="4"/>
      <c r="J38" s="4"/>
      <c r="K38" s="4"/>
      <c r="L38" s="4"/>
      <c r="M38" s="4"/>
      <c r="N38" s="52"/>
      <c r="O38" s="52"/>
      <c r="P38" s="52"/>
      <c r="Q38" s="52"/>
      <c r="R38" s="52"/>
      <c r="S38" s="52"/>
      <c r="T38" s="52"/>
      <c r="U38" s="52"/>
      <c r="V38" s="52"/>
      <c r="W38" s="52"/>
    </row>
    <row r="39" spans="1:24" s="5" customFormat="1" x14ac:dyDescent="0.25">
      <c r="A39" s="4"/>
      <c r="B39" s="4"/>
      <c r="C39" s="4"/>
      <c r="D39" s="4"/>
      <c r="E39" s="4"/>
      <c r="F39" s="4"/>
      <c r="G39" s="4"/>
      <c r="H39" s="4"/>
      <c r="I39" s="4"/>
      <c r="J39" s="4"/>
      <c r="K39" s="4"/>
      <c r="L39" s="4"/>
      <c r="M39" s="4"/>
      <c r="N39" s="52"/>
      <c r="O39" s="52"/>
      <c r="P39" s="52"/>
      <c r="Q39" s="52"/>
      <c r="R39" s="52"/>
      <c r="S39" s="52"/>
      <c r="T39" s="52"/>
      <c r="U39" s="52"/>
      <c r="V39" s="52"/>
      <c r="W39" s="52"/>
    </row>
    <row r="40" spans="1:24" s="5" customFormat="1" x14ac:dyDescent="0.25">
      <c r="A40" s="4"/>
      <c r="B40" s="4"/>
      <c r="C40" s="4"/>
      <c r="D40" s="4"/>
      <c r="E40" s="4"/>
      <c r="F40" s="4"/>
      <c r="G40" s="4"/>
      <c r="H40" s="4"/>
      <c r="I40" s="4"/>
      <c r="J40" s="4"/>
      <c r="K40" s="4"/>
      <c r="L40" s="4"/>
      <c r="M40" s="4"/>
      <c r="N40" s="52"/>
      <c r="O40" s="52"/>
      <c r="P40" s="52"/>
      <c r="Q40" s="52"/>
      <c r="R40" s="52"/>
      <c r="S40" s="52"/>
      <c r="T40" s="52"/>
      <c r="U40" s="52"/>
      <c r="V40" s="52"/>
      <c r="W40" s="52"/>
    </row>
    <row r="41" spans="1:24" s="5" customFormat="1" x14ac:dyDescent="0.25">
      <c r="A41" s="4"/>
      <c r="B41" s="4"/>
      <c r="C41" s="4"/>
      <c r="D41" s="4"/>
      <c r="E41" s="4"/>
      <c r="F41" s="4"/>
      <c r="G41" s="4"/>
      <c r="H41" s="4"/>
      <c r="I41" s="4"/>
      <c r="J41" s="4"/>
      <c r="K41" s="4"/>
      <c r="L41" s="4"/>
      <c r="M41" s="4"/>
      <c r="N41" s="52"/>
      <c r="O41" s="52"/>
      <c r="P41" s="52"/>
      <c r="Q41" s="52"/>
      <c r="R41" s="52"/>
      <c r="S41" s="52"/>
      <c r="T41" s="52"/>
      <c r="U41" s="52"/>
      <c r="V41" s="52"/>
      <c r="W41" s="52"/>
    </row>
    <row r="42" spans="1:24" s="5" customFormat="1" x14ac:dyDescent="0.25">
      <c r="A42" s="4"/>
      <c r="B42" s="4"/>
      <c r="C42" s="4"/>
      <c r="D42" s="4"/>
      <c r="E42" s="4"/>
      <c r="F42" s="4"/>
      <c r="G42" s="4"/>
      <c r="H42" s="4"/>
      <c r="I42" s="4"/>
      <c r="J42" s="4"/>
      <c r="K42" s="4"/>
      <c r="L42" s="4"/>
      <c r="M42" s="4"/>
    </row>
    <row r="43" spans="1:24" s="5" customFormat="1" x14ac:dyDescent="0.25">
      <c r="A43" s="4"/>
      <c r="B43" s="4"/>
      <c r="C43" s="4"/>
      <c r="D43" s="4"/>
      <c r="E43" s="4"/>
      <c r="F43" s="4"/>
      <c r="G43" s="4"/>
      <c r="H43" s="4"/>
      <c r="I43" s="4"/>
      <c r="J43" s="4"/>
      <c r="K43" s="4"/>
      <c r="L43" s="4"/>
      <c r="M43" s="4"/>
    </row>
    <row r="44" spans="1:24" s="5" customFormat="1" x14ac:dyDescent="0.25">
      <c r="A44" s="4"/>
      <c r="B44" s="4"/>
      <c r="C44" s="4"/>
      <c r="D44" s="4"/>
      <c r="E44" s="4"/>
      <c r="F44" s="4"/>
      <c r="G44" s="4"/>
      <c r="H44" s="4"/>
      <c r="I44" s="4"/>
      <c r="J44" s="4"/>
      <c r="K44" s="4"/>
      <c r="L44" s="4"/>
      <c r="M44" s="4"/>
    </row>
    <row r="45" spans="1:24" s="5" customFormat="1" x14ac:dyDescent="0.25">
      <c r="A45" s="4"/>
      <c r="B45" s="4"/>
      <c r="C45" s="4"/>
      <c r="D45" s="4"/>
      <c r="E45" s="4"/>
      <c r="F45" s="4"/>
      <c r="G45" s="4"/>
      <c r="H45" s="4"/>
      <c r="I45" s="4"/>
      <c r="J45" s="4"/>
      <c r="K45" s="4"/>
      <c r="L45" s="4"/>
      <c r="M45" s="4"/>
    </row>
    <row r="46" spans="1:24" s="5" customFormat="1" x14ac:dyDescent="0.25">
      <c r="A46" s="4"/>
      <c r="B46" s="4"/>
      <c r="C46" s="4"/>
      <c r="D46" s="4"/>
      <c r="E46" s="4"/>
      <c r="F46" s="4"/>
      <c r="G46" s="4"/>
      <c r="H46" s="4"/>
      <c r="I46" s="4"/>
      <c r="J46" s="4"/>
      <c r="K46" s="4"/>
      <c r="L46" s="4"/>
      <c r="M46" s="4"/>
    </row>
    <row r="47" spans="1:24" s="5" customFormat="1" x14ac:dyDescent="0.25">
      <c r="A47" s="4"/>
      <c r="B47" s="4"/>
      <c r="C47" s="4"/>
      <c r="D47" s="4"/>
      <c r="E47" s="4"/>
      <c r="F47" s="4"/>
      <c r="G47" s="4"/>
      <c r="H47" s="4"/>
      <c r="I47" s="4"/>
      <c r="J47" s="4"/>
      <c r="K47" s="4"/>
      <c r="L47" s="4"/>
      <c r="M47" s="4"/>
    </row>
    <row r="48" spans="1:24" s="5" customFormat="1" x14ac:dyDescent="0.25">
      <c r="A48" s="4"/>
      <c r="B48" s="4"/>
      <c r="C48" s="4"/>
      <c r="D48" s="4"/>
      <c r="E48" s="4"/>
      <c r="F48" s="4"/>
      <c r="G48" s="4"/>
      <c r="H48" s="4"/>
      <c r="I48" s="4"/>
      <c r="J48" s="4"/>
      <c r="K48" s="4"/>
      <c r="L48" s="4"/>
      <c r="M48" s="4"/>
    </row>
    <row r="49" spans="1:13" s="5" customFormat="1" x14ac:dyDescent="0.25">
      <c r="A49" s="4"/>
      <c r="B49" s="4"/>
      <c r="C49" s="4"/>
      <c r="D49" s="4"/>
      <c r="E49" s="4"/>
      <c r="F49" s="4"/>
      <c r="G49" s="4"/>
      <c r="H49" s="4"/>
      <c r="I49" s="4"/>
      <c r="J49" s="4"/>
      <c r="K49" s="4"/>
      <c r="L49" s="4"/>
      <c r="M49" s="11"/>
    </row>
    <row r="50" spans="1:13" s="5" customFormat="1" x14ac:dyDescent="0.25">
      <c r="A50" s="4"/>
      <c r="B50" s="4"/>
      <c r="C50" s="4"/>
      <c r="D50" s="4"/>
      <c r="E50" s="4"/>
      <c r="F50" s="4"/>
      <c r="G50" s="4"/>
      <c r="H50" s="4"/>
      <c r="I50" s="4"/>
      <c r="J50" s="4"/>
      <c r="K50" s="4"/>
      <c r="L50" s="4"/>
      <c r="M50" s="4"/>
    </row>
    <row r="51" spans="1:13" s="5" customFormat="1" x14ac:dyDescent="0.25">
      <c r="A51" s="4"/>
      <c r="B51" s="4"/>
      <c r="C51" s="4"/>
      <c r="D51" s="4"/>
      <c r="E51" s="4"/>
      <c r="F51" s="4"/>
      <c r="G51" s="4"/>
      <c r="H51" s="4"/>
      <c r="I51" s="4"/>
      <c r="J51" s="4"/>
      <c r="K51" s="4"/>
      <c r="L51" s="4"/>
      <c r="M51" s="4"/>
    </row>
    <row r="52" spans="1:13" s="5" customFormat="1" x14ac:dyDescent="0.25">
      <c r="A52" s="4"/>
      <c r="B52" s="4"/>
      <c r="C52" s="4"/>
      <c r="D52" s="4"/>
      <c r="E52" s="4"/>
      <c r="F52" s="4"/>
      <c r="G52" s="4"/>
      <c r="H52" s="4"/>
      <c r="I52" s="4"/>
      <c r="J52" s="4"/>
      <c r="K52" s="4"/>
      <c r="L52" s="4"/>
      <c r="M52" s="4"/>
    </row>
    <row r="53" spans="1:13" s="5" customFormat="1" x14ac:dyDescent="0.25">
      <c r="A53" s="4"/>
      <c r="B53" s="4"/>
      <c r="C53" s="4"/>
      <c r="D53" s="4"/>
      <c r="E53" s="4"/>
      <c r="F53" s="4"/>
      <c r="G53" s="4"/>
      <c r="H53" s="4"/>
      <c r="I53" s="4"/>
      <c r="J53" s="4"/>
      <c r="K53" s="4"/>
      <c r="L53" s="4"/>
      <c r="M53" s="4"/>
    </row>
    <row r="54" spans="1:13" s="5" customFormat="1" x14ac:dyDescent="0.25">
      <c r="A54" s="4"/>
      <c r="B54" s="4"/>
      <c r="C54" s="4"/>
      <c r="D54" s="4"/>
      <c r="E54" s="4"/>
      <c r="F54" s="4"/>
      <c r="G54" s="4"/>
      <c r="H54" s="4"/>
      <c r="I54" s="4"/>
      <c r="J54" s="4"/>
      <c r="K54" s="4"/>
      <c r="L54" s="4"/>
      <c r="M54" s="4"/>
    </row>
    <row r="55" spans="1:13" s="5" customFormat="1" x14ac:dyDescent="0.25">
      <c r="A55" s="4"/>
      <c r="B55" s="4"/>
      <c r="C55" s="4"/>
      <c r="D55" s="4"/>
      <c r="E55" s="4"/>
      <c r="F55" s="4"/>
      <c r="G55" s="4"/>
      <c r="H55" s="4"/>
      <c r="I55" s="4"/>
      <c r="J55" s="4"/>
      <c r="K55" s="4"/>
      <c r="L55" s="4"/>
      <c r="M55" s="4"/>
    </row>
    <row r="56" spans="1:13" s="5" customFormat="1" x14ac:dyDescent="0.25">
      <c r="A56" s="4"/>
      <c r="B56" s="4"/>
      <c r="C56" s="4"/>
      <c r="D56" s="4"/>
      <c r="E56" s="4"/>
      <c r="F56" s="4"/>
      <c r="G56" s="4"/>
      <c r="H56" s="4"/>
      <c r="I56" s="4"/>
      <c r="J56" s="4"/>
      <c r="K56" s="4"/>
      <c r="L56" s="4"/>
      <c r="M56" s="4"/>
    </row>
    <row r="57" spans="1:13" s="5" customFormat="1" x14ac:dyDescent="0.25">
      <c r="A57" s="4"/>
      <c r="B57" s="4"/>
      <c r="C57" s="4"/>
      <c r="D57" s="4"/>
      <c r="E57" s="4"/>
      <c r="F57" s="4"/>
      <c r="G57" s="4"/>
      <c r="H57" s="4"/>
      <c r="I57" s="4"/>
      <c r="J57" s="4"/>
      <c r="K57" s="4"/>
      <c r="L57" s="4"/>
      <c r="M57" s="4"/>
    </row>
    <row r="58" spans="1:13" s="5" customFormat="1" x14ac:dyDescent="0.25">
      <c r="A58" s="4"/>
      <c r="B58" s="4"/>
      <c r="C58" s="4"/>
      <c r="D58" s="4"/>
      <c r="E58" s="4"/>
      <c r="F58" s="4"/>
      <c r="G58" s="4"/>
      <c r="H58" s="4"/>
      <c r="I58" s="4"/>
      <c r="J58" s="4"/>
      <c r="K58" s="4"/>
      <c r="L58" s="4"/>
      <c r="M58" s="4"/>
    </row>
    <row r="59" spans="1:13" s="5" customFormat="1" x14ac:dyDescent="0.25">
      <c r="A59" s="4"/>
      <c r="B59" s="4"/>
      <c r="C59" s="4"/>
      <c r="D59" s="4"/>
      <c r="E59" s="4"/>
      <c r="F59" s="4"/>
      <c r="G59" s="4"/>
      <c r="H59" s="4"/>
      <c r="I59" s="4"/>
      <c r="J59" s="4"/>
      <c r="K59" s="4"/>
      <c r="L59" s="4"/>
      <c r="M59" s="4"/>
    </row>
    <row r="60" spans="1:13" s="5" customFormat="1" x14ac:dyDescent="0.25">
      <c r="A60" s="4"/>
      <c r="B60" s="4"/>
      <c r="C60" s="4"/>
      <c r="D60" s="4"/>
      <c r="E60" s="4"/>
      <c r="F60" s="4"/>
      <c r="G60" s="4"/>
      <c r="H60" s="4"/>
      <c r="I60" s="4"/>
      <c r="J60" s="4"/>
      <c r="K60" s="4"/>
      <c r="L60" s="4"/>
      <c r="M60" s="4"/>
    </row>
    <row r="61" spans="1:13" s="5" customFormat="1" x14ac:dyDescent="0.25">
      <c r="A61" s="4"/>
      <c r="B61" s="4"/>
      <c r="C61" s="4"/>
      <c r="D61" s="4"/>
      <c r="E61" s="4"/>
      <c r="F61" s="4"/>
      <c r="G61" s="4"/>
      <c r="H61" s="4"/>
      <c r="I61" s="4"/>
      <c r="J61" s="4"/>
      <c r="K61" s="4"/>
      <c r="L61" s="4"/>
      <c r="M61" s="4"/>
    </row>
    <row r="62" spans="1:13" s="5" customFormat="1" x14ac:dyDescent="0.25">
      <c r="A62" s="4"/>
      <c r="B62" s="4"/>
      <c r="C62" s="4"/>
      <c r="D62" s="4"/>
      <c r="E62" s="4"/>
      <c r="F62" s="4"/>
      <c r="G62" s="4"/>
      <c r="H62" s="4"/>
      <c r="I62" s="4"/>
      <c r="J62" s="4"/>
      <c r="K62" s="4"/>
      <c r="L62" s="4"/>
      <c r="M62" s="4"/>
    </row>
    <row r="63" spans="1:13" s="5" customFormat="1" x14ac:dyDescent="0.25">
      <c r="A63" s="4"/>
      <c r="B63" s="4"/>
      <c r="C63" s="4"/>
      <c r="D63" s="4"/>
      <c r="E63" s="4"/>
      <c r="F63" s="4"/>
      <c r="G63" s="4"/>
      <c r="H63" s="4"/>
      <c r="I63" s="4"/>
      <c r="J63" s="4"/>
      <c r="K63" s="4"/>
      <c r="L63" s="4"/>
      <c r="M63" s="4"/>
    </row>
    <row r="64" spans="1:13" s="5" customFormat="1" x14ac:dyDescent="0.25">
      <c r="A64" s="4"/>
      <c r="B64" s="4"/>
      <c r="C64" s="4"/>
      <c r="D64" s="4"/>
      <c r="E64" s="4"/>
      <c r="F64" s="4"/>
      <c r="G64" s="4"/>
      <c r="H64" s="4"/>
      <c r="I64" s="4"/>
      <c r="J64" s="4"/>
      <c r="K64" s="4"/>
      <c r="L64" s="4"/>
      <c r="M64" s="4"/>
    </row>
    <row r="65" spans="1:13" s="5" customFormat="1" x14ac:dyDescent="0.25">
      <c r="A65" s="4"/>
      <c r="B65" s="4"/>
      <c r="C65" s="4"/>
      <c r="D65" s="4"/>
      <c r="E65" s="4"/>
      <c r="F65" s="4"/>
      <c r="G65" s="4"/>
      <c r="H65" s="4"/>
      <c r="I65" s="4"/>
      <c r="J65" s="4"/>
      <c r="K65" s="4"/>
      <c r="L65" s="4"/>
      <c r="M65" s="4"/>
    </row>
    <row r="66" spans="1:13" s="5" customFormat="1" x14ac:dyDescent="0.25">
      <c r="A66" s="4"/>
      <c r="B66" s="4"/>
      <c r="C66" s="4"/>
      <c r="D66" s="4"/>
      <c r="E66" s="4"/>
      <c r="F66" s="4"/>
      <c r="G66" s="4"/>
      <c r="H66" s="4"/>
      <c r="I66" s="4"/>
      <c r="J66" s="4"/>
      <c r="K66" s="4"/>
      <c r="L66" s="4"/>
      <c r="M66" s="4"/>
    </row>
    <row r="67" spans="1:13" s="5" customFormat="1" x14ac:dyDescent="0.25">
      <c r="A67" s="4"/>
      <c r="B67" s="4"/>
      <c r="C67" s="4"/>
      <c r="D67" s="4"/>
      <c r="E67" s="4"/>
      <c r="F67" s="4"/>
      <c r="G67" s="4"/>
      <c r="H67" s="4"/>
      <c r="I67" s="4"/>
      <c r="J67" s="4"/>
      <c r="K67" s="4"/>
      <c r="L67" s="4"/>
      <c r="M67" s="4"/>
    </row>
    <row r="68" spans="1:13" s="5" customFormat="1" x14ac:dyDescent="0.25">
      <c r="A68" s="4"/>
      <c r="B68" s="4"/>
      <c r="C68" s="4"/>
      <c r="D68" s="4"/>
      <c r="E68" s="4"/>
      <c r="F68" s="4"/>
      <c r="G68" s="4"/>
      <c r="H68" s="4"/>
      <c r="I68" s="4"/>
      <c r="J68" s="4"/>
      <c r="K68" s="4"/>
      <c r="L68" s="4"/>
      <c r="M68" s="4"/>
    </row>
    <row r="69" spans="1:13" s="5" customFormat="1" x14ac:dyDescent="0.25">
      <c r="A69" s="4"/>
      <c r="B69" s="4"/>
      <c r="C69" s="4"/>
      <c r="D69" s="4"/>
      <c r="E69" s="4"/>
      <c r="F69" s="4"/>
      <c r="G69" s="4"/>
      <c r="H69" s="4"/>
      <c r="I69" s="4"/>
      <c r="J69" s="4"/>
      <c r="K69" s="4"/>
      <c r="L69" s="4"/>
      <c r="M69" s="4"/>
    </row>
    <row r="70" spans="1:13" s="5" customFormat="1" x14ac:dyDescent="0.25">
      <c r="A70" s="4"/>
      <c r="B70" s="4"/>
      <c r="C70" s="4"/>
      <c r="D70" s="4"/>
      <c r="E70" s="4"/>
      <c r="F70" s="4"/>
      <c r="G70" s="4"/>
      <c r="H70" s="4"/>
      <c r="I70" s="4"/>
      <c r="J70" s="4"/>
      <c r="K70" s="4"/>
      <c r="L70" s="4"/>
      <c r="M70" s="4"/>
    </row>
    <row r="71" spans="1:13" s="5" customFormat="1" x14ac:dyDescent="0.25">
      <c r="A71" s="4"/>
      <c r="B71" s="4"/>
      <c r="C71" s="4"/>
      <c r="D71" s="4"/>
      <c r="E71" s="4"/>
      <c r="F71" s="4"/>
      <c r="G71" s="4"/>
      <c r="H71" s="4"/>
      <c r="I71" s="4"/>
      <c r="J71" s="4"/>
      <c r="K71" s="4"/>
      <c r="L71" s="4"/>
      <c r="M71" s="4"/>
    </row>
    <row r="72" spans="1:13" s="5" customFormat="1" x14ac:dyDescent="0.25">
      <c r="A72" s="4"/>
      <c r="B72" s="4"/>
      <c r="C72" s="4"/>
      <c r="D72" s="4"/>
      <c r="E72" s="4"/>
      <c r="F72" s="4"/>
      <c r="G72" s="4"/>
      <c r="H72" s="4"/>
      <c r="I72" s="4"/>
      <c r="J72" s="4"/>
      <c r="K72" s="4"/>
      <c r="L72" s="4"/>
      <c r="M72" s="4"/>
    </row>
    <row r="73" spans="1:13" s="5" customFormat="1" x14ac:dyDescent="0.25">
      <c r="A73" s="4"/>
      <c r="B73" s="4"/>
      <c r="C73" s="4"/>
      <c r="D73" s="4"/>
      <c r="E73" s="4"/>
      <c r="F73" s="4"/>
      <c r="G73" s="4"/>
      <c r="H73" s="4"/>
      <c r="I73" s="4"/>
      <c r="J73" s="4"/>
      <c r="K73" s="4"/>
      <c r="L73" s="4"/>
      <c r="M73" s="4"/>
    </row>
    <row r="74" spans="1:13" s="5" customFormat="1" x14ac:dyDescent="0.25">
      <c r="A74" s="4"/>
      <c r="B74" s="4"/>
      <c r="C74" s="4"/>
      <c r="D74" s="4"/>
      <c r="E74" s="4"/>
      <c r="F74" s="4"/>
      <c r="G74" s="4"/>
      <c r="H74" s="4"/>
      <c r="I74" s="4"/>
      <c r="J74" s="4"/>
      <c r="K74" s="4"/>
      <c r="L74" s="4"/>
      <c r="M74" s="4"/>
    </row>
    <row r="75" spans="1:13" s="5" customFormat="1" x14ac:dyDescent="0.25">
      <c r="A75" s="4"/>
      <c r="B75" s="4"/>
      <c r="C75" s="4"/>
      <c r="D75" s="4"/>
      <c r="E75" s="4"/>
      <c r="F75" s="4"/>
      <c r="G75" s="4"/>
      <c r="H75" s="4"/>
      <c r="I75" s="4"/>
      <c r="J75" s="4"/>
      <c r="K75" s="4"/>
      <c r="L75" s="4"/>
      <c r="M75" s="4"/>
    </row>
    <row r="76" spans="1:13" s="5" customFormat="1" x14ac:dyDescent="0.25">
      <c r="A76" s="4"/>
      <c r="B76" s="4"/>
      <c r="C76" s="4"/>
      <c r="D76" s="4"/>
      <c r="E76" s="4"/>
      <c r="F76" s="4"/>
      <c r="G76" s="4"/>
      <c r="H76" s="4"/>
      <c r="I76" s="4"/>
      <c r="J76" s="4"/>
      <c r="K76" s="4"/>
      <c r="L76" s="4"/>
      <c r="M76" s="4"/>
    </row>
    <row r="77" spans="1:13" s="5" customFormat="1" x14ac:dyDescent="0.25">
      <c r="A77" s="4"/>
      <c r="B77" s="4"/>
      <c r="C77" s="4"/>
      <c r="D77" s="4"/>
      <c r="E77" s="4"/>
      <c r="F77" s="4"/>
      <c r="G77" s="4"/>
      <c r="H77" s="4"/>
      <c r="I77" s="4"/>
      <c r="J77" s="4"/>
      <c r="K77" s="4"/>
      <c r="L77" s="4"/>
      <c r="M77" s="4"/>
    </row>
    <row r="78" spans="1:13" s="5" customFormat="1" x14ac:dyDescent="0.25">
      <c r="A78" s="4"/>
      <c r="B78" s="4"/>
      <c r="C78" s="4"/>
      <c r="D78" s="4"/>
      <c r="E78" s="4"/>
      <c r="F78" s="4"/>
      <c r="G78" s="4"/>
      <c r="H78" s="4"/>
      <c r="I78" s="4"/>
      <c r="J78" s="4"/>
      <c r="K78" s="4"/>
      <c r="L78" s="4"/>
      <c r="M78" s="4"/>
    </row>
    <row r="79" spans="1:13" s="5" customFormat="1" x14ac:dyDescent="0.25">
      <c r="A79" s="4"/>
      <c r="B79" s="4"/>
      <c r="C79" s="4"/>
      <c r="D79" s="4"/>
      <c r="E79" s="4"/>
      <c r="F79" s="4"/>
      <c r="G79" s="4"/>
      <c r="H79" s="4"/>
      <c r="I79" s="4"/>
      <c r="J79" s="4"/>
      <c r="K79" s="4"/>
      <c r="L79" s="4"/>
      <c r="M79" s="4"/>
    </row>
    <row r="80" spans="1:13" s="5" customFormat="1" x14ac:dyDescent="0.25">
      <c r="A80" s="4"/>
      <c r="B80" s="4"/>
      <c r="C80" s="4"/>
      <c r="D80" s="4"/>
      <c r="E80" s="4"/>
      <c r="F80" s="4"/>
      <c r="G80" s="4"/>
      <c r="H80" s="4"/>
      <c r="I80" s="4"/>
      <c r="J80" s="4"/>
      <c r="K80" s="4"/>
      <c r="L80" s="4"/>
      <c r="M80" s="4"/>
    </row>
    <row r="81" spans="1:13" s="5" customFormat="1" x14ac:dyDescent="0.25">
      <c r="A81" s="4"/>
      <c r="B81" s="4"/>
      <c r="C81" s="4"/>
      <c r="D81" s="4"/>
      <c r="E81" s="4"/>
      <c r="F81" s="4"/>
      <c r="G81" s="4"/>
      <c r="H81" s="4"/>
      <c r="I81" s="4"/>
      <c r="J81" s="4"/>
      <c r="K81" s="4"/>
      <c r="L81" s="4"/>
      <c r="M81" s="4"/>
    </row>
    <row r="82" spans="1:13" s="5" customFormat="1" x14ac:dyDescent="0.25">
      <c r="A82" s="4"/>
      <c r="B82" s="4"/>
      <c r="C82" s="4"/>
      <c r="D82" s="4"/>
      <c r="E82" s="4"/>
      <c r="F82" s="4"/>
      <c r="G82" s="4"/>
      <c r="H82" s="4"/>
      <c r="I82" s="4"/>
      <c r="J82" s="4"/>
      <c r="K82" s="4"/>
      <c r="L82" s="4"/>
      <c r="M82" s="4"/>
    </row>
    <row r="83" spans="1:13" s="5" customFormat="1" x14ac:dyDescent="0.25">
      <c r="A83" s="4"/>
      <c r="B83" s="4"/>
      <c r="C83" s="4"/>
      <c r="D83" s="4"/>
      <c r="E83" s="4"/>
      <c r="F83" s="4"/>
      <c r="G83" s="4"/>
      <c r="H83" s="4"/>
      <c r="I83" s="4"/>
      <c r="J83" s="4"/>
      <c r="K83" s="4"/>
      <c r="L83" s="4"/>
      <c r="M83" s="4"/>
    </row>
    <row r="84" spans="1:13" s="5" customFormat="1" x14ac:dyDescent="0.25">
      <c r="A84" s="4"/>
      <c r="B84" s="4"/>
      <c r="C84" s="4"/>
      <c r="D84" s="4"/>
      <c r="E84" s="4"/>
      <c r="F84" s="4"/>
      <c r="G84" s="4"/>
      <c r="H84" s="4"/>
      <c r="I84" s="4"/>
      <c r="J84" s="4"/>
      <c r="K84" s="4"/>
      <c r="L84" s="4"/>
      <c r="M84" s="4"/>
    </row>
    <row r="85" spans="1:13" s="5" customFormat="1" x14ac:dyDescent="0.25">
      <c r="A85" s="4"/>
      <c r="B85" s="4"/>
      <c r="C85" s="4"/>
      <c r="D85" s="4"/>
      <c r="E85" s="4"/>
      <c r="F85" s="4"/>
      <c r="G85" s="4"/>
      <c r="H85" s="4"/>
      <c r="I85" s="4"/>
      <c r="J85" s="4"/>
      <c r="K85" s="4"/>
      <c r="L85" s="4"/>
      <c r="M85" s="4"/>
    </row>
    <row r="86" spans="1:13" s="5" customFormat="1" x14ac:dyDescent="0.25">
      <c r="A86" s="4"/>
      <c r="B86" s="4"/>
      <c r="C86" s="4"/>
      <c r="D86" s="4"/>
      <c r="E86" s="4"/>
      <c r="F86" s="4"/>
      <c r="G86" s="4"/>
      <c r="H86" s="4"/>
      <c r="I86" s="4"/>
      <c r="J86" s="4"/>
      <c r="K86" s="4"/>
      <c r="L86" s="4"/>
      <c r="M86" s="4"/>
    </row>
    <row r="87" spans="1:13" s="5" customFormat="1" x14ac:dyDescent="0.25">
      <c r="A87" s="4"/>
      <c r="B87" s="4"/>
      <c r="C87" s="4"/>
      <c r="D87" s="4"/>
      <c r="E87" s="4"/>
      <c r="F87" s="4"/>
      <c r="G87" s="4"/>
      <c r="H87" s="4"/>
      <c r="I87" s="4"/>
      <c r="J87" s="4"/>
      <c r="K87" s="4"/>
      <c r="L87" s="4"/>
      <c r="M87" s="4"/>
    </row>
    <row r="88" spans="1:13" s="5" customFormat="1" x14ac:dyDescent="0.25">
      <c r="A88" s="4"/>
      <c r="B88" s="4"/>
      <c r="C88" s="4"/>
      <c r="D88" s="4"/>
      <c r="E88" s="4"/>
      <c r="F88" s="4"/>
      <c r="G88" s="4"/>
      <c r="H88" s="4"/>
      <c r="I88" s="4"/>
      <c r="J88" s="4"/>
      <c r="K88" s="4"/>
      <c r="L88" s="4"/>
      <c r="M88" s="4"/>
    </row>
    <row r="89" spans="1:13" s="5" customFormat="1" x14ac:dyDescent="0.25">
      <c r="A89" s="4"/>
      <c r="B89" s="4"/>
      <c r="C89" s="4"/>
      <c r="D89" s="4"/>
      <c r="E89" s="4"/>
      <c r="F89" s="4"/>
      <c r="G89" s="4"/>
      <c r="H89" s="4"/>
      <c r="I89" s="4"/>
      <c r="J89" s="4"/>
      <c r="K89" s="4"/>
      <c r="L89" s="4"/>
      <c r="M89" s="4"/>
    </row>
    <row r="90" spans="1:13" s="5" customFormat="1" x14ac:dyDescent="0.25">
      <c r="A90" s="4"/>
      <c r="B90" s="4"/>
      <c r="C90" s="4"/>
      <c r="D90" s="4"/>
      <c r="E90" s="4"/>
      <c r="F90" s="4"/>
      <c r="G90" s="4"/>
      <c r="H90" s="4"/>
      <c r="I90" s="4"/>
      <c r="J90" s="4"/>
      <c r="K90" s="4"/>
      <c r="L90" s="4"/>
      <c r="M90" s="4"/>
    </row>
    <row r="91" spans="1:13" s="5" customFormat="1" x14ac:dyDescent="0.25">
      <c r="A91" s="4"/>
      <c r="B91" s="4"/>
      <c r="C91" s="4"/>
      <c r="D91" s="4"/>
      <c r="E91" s="4"/>
      <c r="F91" s="4"/>
      <c r="G91" s="4"/>
      <c r="H91" s="4"/>
      <c r="I91" s="4"/>
      <c r="J91" s="4"/>
      <c r="K91" s="4"/>
      <c r="L91" s="4"/>
      <c r="M91" s="4"/>
    </row>
    <row r="92" spans="1:13" s="5" customFormat="1" x14ac:dyDescent="0.25">
      <c r="A92" s="4"/>
      <c r="B92" s="4"/>
      <c r="C92" s="4"/>
      <c r="D92" s="4"/>
      <c r="E92" s="4"/>
      <c r="F92" s="4"/>
      <c r="G92" s="4"/>
      <c r="H92" s="4"/>
      <c r="I92" s="4"/>
      <c r="J92" s="4"/>
      <c r="K92" s="4"/>
      <c r="L92" s="4"/>
      <c r="M92" s="4"/>
    </row>
    <row r="93" spans="1:13" s="5" customFormat="1" x14ac:dyDescent="0.25">
      <c r="A93" s="4"/>
      <c r="B93" s="4"/>
      <c r="C93" s="4"/>
      <c r="D93" s="4"/>
      <c r="E93" s="4"/>
      <c r="F93" s="4"/>
      <c r="G93" s="4"/>
      <c r="H93" s="4"/>
      <c r="I93" s="4"/>
      <c r="J93" s="4"/>
      <c r="K93" s="4"/>
      <c r="L93" s="4"/>
      <c r="M93" s="4"/>
    </row>
    <row r="94" spans="1:13" s="5" customFormat="1" x14ac:dyDescent="0.25">
      <c r="A94" s="4"/>
      <c r="B94" s="4"/>
      <c r="C94" s="4"/>
      <c r="D94" s="4"/>
      <c r="E94" s="4"/>
      <c r="F94" s="4"/>
      <c r="G94" s="4"/>
      <c r="H94" s="4"/>
      <c r="I94" s="4"/>
      <c r="J94" s="4"/>
      <c r="K94" s="4"/>
      <c r="L94" s="4"/>
      <c r="M94" s="4"/>
    </row>
    <row r="95" spans="1:13" s="5" customFormat="1" x14ac:dyDescent="0.25">
      <c r="A95" s="4"/>
      <c r="B95" s="4"/>
      <c r="C95" s="4"/>
      <c r="D95" s="4"/>
      <c r="E95" s="4"/>
      <c r="F95" s="4"/>
      <c r="G95" s="4"/>
      <c r="H95" s="4"/>
      <c r="I95" s="4"/>
      <c r="J95" s="4"/>
      <c r="K95" s="4"/>
      <c r="L95" s="4"/>
      <c r="M95" s="4"/>
    </row>
    <row r="96" spans="1:13" s="5" customFormat="1" x14ac:dyDescent="0.25">
      <c r="A96" s="4"/>
      <c r="B96" s="4"/>
      <c r="C96" s="4"/>
      <c r="D96" s="4"/>
      <c r="E96" s="4"/>
      <c r="F96" s="4"/>
      <c r="G96" s="4"/>
      <c r="H96" s="4"/>
      <c r="I96" s="4"/>
      <c r="J96" s="4"/>
      <c r="K96" s="4"/>
      <c r="L96" s="4"/>
      <c r="M96" s="4"/>
    </row>
    <row r="97" spans="1:22" s="5" customFormat="1" x14ac:dyDescent="0.25">
      <c r="A97" s="4"/>
      <c r="B97" s="4"/>
      <c r="C97" s="4"/>
      <c r="D97" s="4"/>
      <c r="E97" s="4"/>
      <c r="F97" s="4"/>
      <c r="G97" s="4"/>
      <c r="H97" s="4"/>
      <c r="I97" s="4"/>
      <c r="J97" s="4"/>
      <c r="K97" s="4"/>
      <c r="L97" s="4"/>
      <c r="M97" s="4"/>
    </row>
    <row r="98" spans="1:22" s="5" customFormat="1" x14ac:dyDescent="0.25">
      <c r="A98" s="4"/>
      <c r="B98" s="4"/>
      <c r="C98" s="4"/>
      <c r="D98" s="4"/>
      <c r="E98" s="4"/>
      <c r="F98" s="4"/>
      <c r="G98" s="4"/>
      <c r="H98" s="4"/>
      <c r="I98" s="4"/>
      <c r="J98" s="4"/>
      <c r="K98" s="4"/>
      <c r="L98" s="4"/>
      <c r="M98" s="4"/>
    </row>
    <row r="99" spans="1:22" s="5" customFormat="1" x14ac:dyDescent="0.25">
      <c r="A99" s="4"/>
      <c r="B99" s="4"/>
      <c r="C99" s="4"/>
      <c r="D99" s="4"/>
      <c r="E99" s="4"/>
      <c r="F99" s="4"/>
      <c r="G99" s="4"/>
      <c r="H99" s="4"/>
      <c r="I99" s="4"/>
      <c r="J99" s="4"/>
      <c r="K99" s="4"/>
      <c r="L99" s="4"/>
      <c r="M99" s="4"/>
    </row>
    <row r="100" spans="1:22" s="5" customFormat="1" x14ac:dyDescent="0.25">
      <c r="A100" s="4"/>
      <c r="B100" s="4"/>
      <c r="C100" s="4"/>
      <c r="D100" s="4"/>
      <c r="E100" s="4"/>
      <c r="F100" s="4"/>
      <c r="G100" s="4"/>
      <c r="H100" s="4"/>
      <c r="I100" s="4"/>
      <c r="J100" s="4"/>
      <c r="K100" s="4"/>
      <c r="L100" s="4"/>
      <c r="M100" s="4"/>
    </row>
    <row r="101" spans="1:22" s="5" customFormat="1" x14ac:dyDescent="0.25">
      <c r="A101" s="4"/>
      <c r="B101" s="4"/>
      <c r="C101" s="4"/>
      <c r="D101" s="4"/>
      <c r="E101" s="4"/>
      <c r="F101" s="4"/>
      <c r="G101" s="4"/>
      <c r="H101" s="4"/>
      <c r="I101" s="4"/>
      <c r="J101" s="4"/>
      <c r="K101" s="4"/>
      <c r="L101" s="4"/>
      <c r="M101" s="4"/>
    </row>
    <row r="102" spans="1:22" s="5" customFormat="1" x14ac:dyDescent="0.25">
      <c r="A102" s="4"/>
      <c r="B102" s="4"/>
      <c r="C102" s="4"/>
      <c r="D102" s="4"/>
      <c r="E102" s="4"/>
      <c r="F102" s="4"/>
      <c r="G102" s="4"/>
      <c r="H102" s="4"/>
      <c r="I102" s="4"/>
      <c r="J102" s="4"/>
      <c r="K102" s="4"/>
      <c r="L102" s="4"/>
      <c r="M102" s="4"/>
    </row>
    <row r="103" spans="1:22" s="5" customFormat="1" x14ac:dyDescent="0.25">
      <c r="A103" s="4"/>
      <c r="B103" s="4"/>
      <c r="C103" s="4"/>
      <c r="D103" s="4"/>
      <c r="E103" s="4"/>
      <c r="F103" s="4"/>
      <c r="G103" s="4"/>
      <c r="H103" s="4"/>
      <c r="I103" s="4"/>
      <c r="J103" s="4"/>
      <c r="K103" s="4"/>
      <c r="L103" s="4"/>
      <c r="M103" s="4"/>
    </row>
    <row r="104" spans="1:22" s="5" customFormat="1" x14ac:dyDescent="0.25">
      <c r="A104" s="4"/>
      <c r="B104" s="4"/>
      <c r="C104" s="4"/>
      <c r="D104" s="4"/>
      <c r="E104" s="4"/>
      <c r="F104" s="4"/>
      <c r="G104" s="4"/>
      <c r="H104" s="4"/>
      <c r="I104" s="4"/>
      <c r="J104" s="4"/>
      <c r="K104" s="4"/>
      <c r="L104" s="4"/>
      <c r="M104" s="4"/>
    </row>
    <row r="105" spans="1:22" s="5" customFormat="1" x14ac:dyDescent="0.25">
      <c r="A105" s="4"/>
      <c r="B105" s="4"/>
      <c r="C105" s="4"/>
      <c r="D105" s="4"/>
      <c r="E105" s="4"/>
      <c r="F105" s="4"/>
      <c r="G105" s="4"/>
      <c r="H105" s="4"/>
      <c r="I105" s="4"/>
      <c r="J105" s="4"/>
      <c r="K105" s="4"/>
      <c r="L105" s="4"/>
      <c r="M105" s="4"/>
    </row>
    <row r="106" spans="1:22" s="5" customFormat="1" x14ac:dyDescent="0.25">
      <c r="A106" s="4"/>
      <c r="B106" s="4"/>
      <c r="C106" s="4"/>
      <c r="D106" s="4"/>
      <c r="E106" s="4"/>
      <c r="F106" s="4"/>
      <c r="G106" s="4"/>
      <c r="H106" s="4"/>
      <c r="I106" s="4"/>
      <c r="J106" s="4"/>
      <c r="K106" s="4"/>
      <c r="L106" s="4"/>
      <c r="M106" s="4"/>
    </row>
    <row r="107" spans="1:22" s="5" customFormat="1" x14ac:dyDescent="0.25">
      <c r="A107" s="4"/>
      <c r="B107" s="4"/>
      <c r="C107" s="4"/>
      <c r="D107" s="4"/>
      <c r="E107" s="4"/>
      <c r="F107" s="4"/>
      <c r="G107" s="4"/>
      <c r="H107" s="4"/>
      <c r="I107" s="4"/>
      <c r="J107" s="4"/>
      <c r="K107" s="4"/>
      <c r="L107" s="4"/>
      <c r="M107" s="4"/>
    </row>
    <row r="108" spans="1:22" s="5" customFormat="1" x14ac:dyDescent="0.25">
      <c r="A108" s="4"/>
      <c r="B108" s="4"/>
      <c r="C108" s="4"/>
      <c r="D108" s="4"/>
      <c r="E108" s="4"/>
      <c r="F108" s="4"/>
      <c r="G108" s="4"/>
      <c r="H108" s="4"/>
      <c r="I108" s="4"/>
      <c r="J108" s="4"/>
      <c r="K108" s="4"/>
      <c r="L108" s="4"/>
      <c r="M108" s="4"/>
    </row>
    <row r="109" spans="1:22" s="5" customFormat="1" x14ac:dyDescent="0.25">
      <c r="A109" s="4"/>
      <c r="B109" s="4"/>
      <c r="C109" s="4"/>
      <c r="D109" s="4"/>
      <c r="E109" s="4"/>
      <c r="F109" s="4"/>
      <c r="G109" s="4"/>
      <c r="H109" s="4"/>
      <c r="I109" s="4"/>
      <c r="J109" s="4"/>
      <c r="K109" s="4"/>
      <c r="L109" s="4"/>
      <c r="M109" s="4"/>
    </row>
    <row r="110" spans="1:22" s="5" customFormat="1" x14ac:dyDescent="0.25">
      <c r="A110" s="4"/>
      <c r="B110" s="4"/>
      <c r="C110" s="4"/>
      <c r="D110" s="4"/>
      <c r="E110" s="4"/>
      <c r="F110" s="4"/>
      <c r="G110" s="4"/>
      <c r="H110" s="4"/>
      <c r="I110" s="4"/>
      <c r="J110" s="4"/>
      <c r="K110" s="4"/>
      <c r="L110" s="4"/>
      <c r="M110" s="4"/>
    </row>
    <row r="111" spans="1:22" s="5" customFormat="1" x14ac:dyDescent="0.25">
      <c r="A111" s="4"/>
      <c r="B111" s="4"/>
      <c r="C111" s="4"/>
      <c r="D111" s="4"/>
      <c r="E111" s="4"/>
      <c r="F111" s="4"/>
      <c r="G111" s="4"/>
      <c r="H111" s="4"/>
      <c r="I111" s="4"/>
      <c r="J111" s="4"/>
      <c r="K111" s="4"/>
      <c r="L111" s="4"/>
      <c r="M111" s="4"/>
    </row>
    <row r="112" spans="1:22" x14ac:dyDescent="0.25">
      <c r="Q112" s="4"/>
      <c r="R112" s="4"/>
      <c r="S112" s="4"/>
      <c r="T112" s="4"/>
      <c r="U112" s="4"/>
      <c r="V112" s="4"/>
    </row>
    <row r="113" spans="17:22" x14ac:dyDescent="0.25">
      <c r="Q113" s="4"/>
      <c r="R113" s="4"/>
      <c r="S113" s="4"/>
      <c r="T113" s="4"/>
      <c r="U113" s="4"/>
      <c r="V113" s="4"/>
    </row>
    <row r="114" spans="17:22" x14ac:dyDescent="0.25">
      <c r="Q114" s="4"/>
      <c r="R114" s="4"/>
      <c r="S114" s="4"/>
      <c r="T114" s="4"/>
      <c r="U114" s="4"/>
      <c r="V114" s="4"/>
    </row>
    <row r="115" spans="17:22" x14ac:dyDescent="0.25">
      <c r="Q115" s="4"/>
      <c r="R115" s="4"/>
      <c r="S115" s="4"/>
      <c r="T115" s="4"/>
      <c r="U115" s="4"/>
      <c r="V115" s="4"/>
    </row>
    <row r="116" spans="17:22" x14ac:dyDescent="0.25">
      <c r="Q116" s="4"/>
      <c r="R116" s="4"/>
      <c r="S116" s="4"/>
      <c r="T116" s="4"/>
      <c r="U116" s="4"/>
      <c r="V116" s="4"/>
    </row>
    <row r="117" spans="17:22" x14ac:dyDescent="0.25">
      <c r="Q117" s="4"/>
      <c r="R117" s="4"/>
      <c r="S117" s="4"/>
      <c r="T117" s="4"/>
      <c r="U117" s="4"/>
      <c r="V117" s="4"/>
    </row>
    <row r="118" spans="17:22" x14ac:dyDescent="0.25">
      <c r="Q118" s="4"/>
      <c r="R118" s="4"/>
      <c r="S118" s="4"/>
      <c r="T118" s="4"/>
      <c r="U118" s="4"/>
      <c r="V118" s="4"/>
    </row>
    <row r="119" spans="17:22" x14ac:dyDescent="0.25">
      <c r="Q119" s="4"/>
      <c r="R119" s="4"/>
      <c r="S119" s="4"/>
      <c r="T119" s="4"/>
      <c r="U119" s="4"/>
      <c r="V119" s="4"/>
    </row>
    <row r="120" spans="17:22" x14ac:dyDescent="0.25">
      <c r="Q120" s="4"/>
      <c r="R120" s="4"/>
      <c r="S120" s="4"/>
      <c r="T120" s="4"/>
      <c r="U120" s="4"/>
      <c r="V120" s="4"/>
    </row>
    <row r="121" spans="17:22" x14ac:dyDescent="0.25">
      <c r="Q121" s="4"/>
      <c r="R121" s="4"/>
      <c r="S121" s="4"/>
      <c r="T121" s="4"/>
      <c r="U121" s="4"/>
      <c r="V121" s="4"/>
    </row>
    <row r="122" spans="17:22" x14ac:dyDescent="0.25">
      <c r="Q122" s="4"/>
      <c r="R122" s="4"/>
      <c r="S122" s="4"/>
      <c r="T122" s="4"/>
      <c r="U122" s="4"/>
      <c r="V122" s="4"/>
    </row>
    <row r="123" spans="17:22" x14ac:dyDescent="0.25">
      <c r="Q123" s="4"/>
      <c r="R123" s="4"/>
      <c r="S123" s="4"/>
      <c r="T123" s="4"/>
      <c r="U123" s="4"/>
      <c r="V123" s="4"/>
    </row>
  </sheetData>
  <mergeCells count="9">
    <mergeCell ref="O31:O35"/>
    <mergeCell ref="O25:O28"/>
    <mergeCell ref="O23:O24"/>
    <mergeCell ref="O6:O7"/>
    <mergeCell ref="N6:N19"/>
    <mergeCell ref="O14:O18"/>
    <mergeCell ref="O12:O13"/>
    <mergeCell ref="O8:O11"/>
    <mergeCell ref="O29:O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0"/>
  <sheetViews>
    <sheetView zoomScale="90" zoomScaleNormal="90" workbookViewId="0">
      <selection activeCell="C35" sqref="C35"/>
    </sheetView>
  </sheetViews>
  <sheetFormatPr baseColWidth="10" defaultColWidth="11.42578125" defaultRowHeight="15" x14ac:dyDescent="0.25"/>
  <cols>
    <col min="1" max="1" width="27.42578125" style="4" customWidth="1"/>
    <col min="2" max="8" width="18.7109375" style="4" customWidth="1"/>
    <col min="9" max="9" width="11.42578125" style="4"/>
    <col min="10" max="10" width="26.7109375" style="4" customWidth="1"/>
    <col min="11" max="11" width="20" style="4" bestFit="1" customWidth="1"/>
    <col min="12" max="12" width="11.42578125" style="5" bestFit="1" customWidth="1"/>
    <col min="13" max="13" width="8" style="5" bestFit="1" customWidth="1"/>
    <col min="14" max="14" width="13.28515625" style="5" bestFit="1" customWidth="1"/>
    <col min="15" max="15" width="11.140625" style="4" bestFit="1" customWidth="1"/>
    <col min="16" max="16" width="11.42578125" style="4"/>
    <col min="17" max="17" width="26.42578125" style="4" customWidth="1"/>
    <col min="18" max="18" width="20" style="4" bestFit="1" customWidth="1"/>
    <col min="19" max="19" width="11.42578125" style="5" bestFit="1" customWidth="1"/>
    <col min="20" max="20" width="8" style="5" bestFit="1" customWidth="1"/>
    <col min="21" max="21" width="13.28515625" style="5" bestFit="1" customWidth="1"/>
    <col min="22" max="23" width="11.42578125" style="4"/>
    <col min="24" max="25" width="27.28515625" style="4" customWidth="1"/>
    <col min="26" max="26" width="11.42578125" style="5" bestFit="1" customWidth="1"/>
    <col min="27" max="27" width="8" style="5" bestFit="1" customWidth="1"/>
    <col min="28" max="28" width="13.28515625" style="5" bestFit="1" customWidth="1"/>
    <col min="29" max="16384" width="11.42578125" style="4"/>
  </cols>
  <sheetData>
    <row r="2" spans="1:28" x14ac:dyDescent="0.25">
      <c r="A2" s="1" t="s">
        <v>159</v>
      </c>
      <c r="B2" s="1"/>
      <c r="C2" s="1"/>
      <c r="D2" s="1"/>
      <c r="E2" s="1"/>
      <c r="F2" s="1"/>
      <c r="G2" s="1"/>
      <c r="H2" s="1"/>
      <c r="J2" s="1" t="s">
        <v>29</v>
      </c>
      <c r="Q2" s="1" t="s">
        <v>30</v>
      </c>
      <c r="X2" s="1" t="s">
        <v>32</v>
      </c>
    </row>
    <row r="3" spans="1:28" x14ac:dyDescent="0.25">
      <c r="A3" s="1"/>
      <c r="B3" s="1"/>
      <c r="C3" s="1"/>
      <c r="D3" s="1"/>
      <c r="E3" s="1"/>
      <c r="F3" s="1"/>
      <c r="G3" s="1"/>
      <c r="H3" s="1"/>
      <c r="J3" s="1" t="s">
        <v>50</v>
      </c>
      <c r="Q3" s="1" t="s">
        <v>50</v>
      </c>
      <c r="X3" s="1" t="s">
        <v>50</v>
      </c>
    </row>
    <row r="5" spans="1:28" x14ac:dyDescent="0.25">
      <c r="J5" s="107" t="s">
        <v>0</v>
      </c>
      <c r="K5" s="107"/>
      <c r="L5" s="37" t="s">
        <v>23</v>
      </c>
      <c r="M5" s="37" t="s">
        <v>24</v>
      </c>
      <c r="N5" s="37" t="s">
        <v>25</v>
      </c>
      <c r="Q5" s="113" t="s">
        <v>0</v>
      </c>
      <c r="R5" s="114"/>
      <c r="S5" s="37" t="s">
        <v>23</v>
      </c>
      <c r="T5" s="37" t="s">
        <v>24</v>
      </c>
      <c r="U5" s="37" t="s">
        <v>25</v>
      </c>
      <c r="X5" s="107" t="s">
        <v>0</v>
      </c>
      <c r="Y5" s="107"/>
      <c r="Z5" s="37" t="s">
        <v>23</v>
      </c>
      <c r="AA5" s="37" t="s">
        <v>24</v>
      </c>
      <c r="AB5" s="37" t="s">
        <v>25</v>
      </c>
    </row>
    <row r="6" spans="1:28" x14ac:dyDescent="0.25">
      <c r="J6" s="106" t="s">
        <v>9</v>
      </c>
      <c r="K6" s="2" t="s">
        <v>10</v>
      </c>
      <c r="L6" s="3">
        <v>17</v>
      </c>
      <c r="M6" s="3">
        <v>36.5</v>
      </c>
      <c r="N6" s="3">
        <v>46.4</v>
      </c>
      <c r="Q6" s="106" t="s">
        <v>9</v>
      </c>
      <c r="R6" s="2" t="s">
        <v>10</v>
      </c>
      <c r="S6" s="3">
        <v>18</v>
      </c>
      <c r="T6" s="3">
        <v>27.8</v>
      </c>
      <c r="U6" s="3">
        <v>54.3</v>
      </c>
      <c r="X6" s="99" t="s">
        <v>9</v>
      </c>
      <c r="Y6" s="2" t="s">
        <v>10</v>
      </c>
      <c r="Z6" s="3">
        <v>25</v>
      </c>
      <c r="AA6" s="3">
        <v>25.2</v>
      </c>
      <c r="AB6" s="3">
        <v>49.8</v>
      </c>
    </row>
    <row r="7" spans="1:28" x14ac:dyDescent="0.25">
      <c r="J7" s="106"/>
      <c r="K7" s="2" t="s">
        <v>11</v>
      </c>
      <c r="L7" s="3">
        <v>47.8</v>
      </c>
      <c r="M7" s="3">
        <v>38.9</v>
      </c>
      <c r="N7" s="3">
        <v>13.3</v>
      </c>
      <c r="Q7" s="106"/>
      <c r="R7" s="2" t="s">
        <v>11</v>
      </c>
      <c r="S7" s="3">
        <v>40.6</v>
      </c>
      <c r="T7" s="3">
        <v>37.6</v>
      </c>
      <c r="U7" s="3">
        <v>21.9</v>
      </c>
      <c r="X7" s="101"/>
      <c r="Y7" s="2" t="s">
        <v>11</v>
      </c>
      <c r="Z7" s="3">
        <v>65.7</v>
      </c>
      <c r="AA7" s="3">
        <v>22.2</v>
      </c>
      <c r="AB7" s="3">
        <v>12.1</v>
      </c>
    </row>
    <row r="8" spans="1:28" x14ac:dyDescent="0.25">
      <c r="A8" s="43"/>
      <c r="B8" s="43"/>
      <c r="C8" s="43"/>
      <c r="D8" s="43"/>
      <c r="E8" s="6"/>
      <c r="F8" s="6"/>
      <c r="G8" s="6"/>
      <c r="H8" s="6"/>
      <c r="J8" s="106" t="s">
        <v>26</v>
      </c>
      <c r="K8" s="2" t="s">
        <v>12</v>
      </c>
      <c r="L8" s="3">
        <v>11.5</v>
      </c>
      <c r="M8" s="3">
        <v>32.700000000000003</v>
      </c>
      <c r="N8" s="3">
        <v>55.7</v>
      </c>
      <c r="Q8" s="106" t="s">
        <v>26</v>
      </c>
      <c r="R8" s="2" t="s">
        <v>12</v>
      </c>
      <c r="S8" s="3">
        <v>12.7</v>
      </c>
      <c r="T8" s="3">
        <v>23.9</v>
      </c>
      <c r="U8" s="3">
        <v>63.4</v>
      </c>
      <c r="X8" s="99" t="s">
        <v>26</v>
      </c>
      <c r="Y8" s="2" t="s">
        <v>12</v>
      </c>
      <c r="Z8" s="3">
        <v>16</v>
      </c>
      <c r="AA8" s="3">
        <v>22</v>
      </c>
      <c r="AB8" s="3">
        <v>62</v>
      </c>
    </row>
    <row r="9" spans="1:28" x14ac:dyDescent="0.25">
      <c r="B9" s="5"/>
      <c r="C9" s="5"/>
      <c r="D9" s="5"/>
      <c r="J9" s="106"/>
      <c r="K9" s="2" t="s">
        <v>13</v>
      </c>
      <c r="L9" s="3">
        <v>18.100000000000001</v>
      </c>
      <c r="M9" s="3">
        <v>37.200000000000003</v>
      </c>
      <c r="N9" s="3">
        <v>44.7</v>
      </c>
      <c r="Q9" s="106"/>
      <c r="R9" s="2" t="s">
        <v>13</v>
      </c>
      <c r="S9" s="3">
        <v>18.7</v>
      </c>
      <c r="T9" s="3">
        <v>28.6</v>
      </c>
      <c r="U9" s="3">
        <v>52.7</v>
      </c>
      <c r="X9" s="100"/>
      <c r="Y9" s="2" t="s">
        <v>13</v>
      </c>
      <c r="Z9" s="3">
        <v>27</v>
      </c>
      <c r="AA9" s="3">
        <v>25.9</v>
      </c>
      <c r="AB9" s="3">
        <v>47.1</v>
      </c>
    </row>
    <row r="10" spans="1:28" x14ac:dyDescent="0.25">
      <c r="B10" s="8"/>
      <c r="C10" s="8"/>
      <c r="D10" s="8"/>
      <c r="J10" s="106"/>
      <c r="K10" s="2" t="s">
        <v>14</v>
      </c>
      <c r="L10" s="3">
        <v>29.9</v>
      </c>
      <c r="M10" s="3">
        <v>40.200000000000003</v>
      </c>
      <c r="N10" s="3">
        <v>29.9</v>
      </c>
      <c r="Q10" s="106"/>
      <c r="R10" s="2" t="s">
        <v>14</v>
      </c>
      <c r="S10" s="3">
        <v>29.6</v>
      </c>
      <c r="T10" s="3">
        <v>33.1</v>
      </c>
      <c r="U10" s="3">
        <v>37.299999999999997</v>
      </c>
      <c r="X10" s="100"/>
      <c r="Y10" s="2" t="s">
        <v>14</v>
      </c>
      <c r="Z10" s="3">
        <v>42.2</v>
      </c>
      <c r="AA10" s="3">
        <v>26.3</v>
      </c>
      <c r="AB10" s="3">
        <v>31.6</v>
      </c>
    </row>
    <row r="11" spans="1:28" x14ac:dyDescent="0.25">
      <c r="B11" s="8"/>
      <c r="C11" s="8"/>
      <c r="D11" s="8"/>
      <c r="J11" s="106"/>
      <c r="K11" s="2" t="s">
        <v>15</v>
      </c>
      <c r="L11" s="3">
        <v>37.799999999999997</v>
      </c>
      <c r="M11" s="3">
        <v>39.299999999999997</v>
      </c>
      <c r="N11" s="3">
        <v>22.9</v>
      </c>
      <c r="Q11" s="106"/>
      <c r="R11" s="2" t="s">
        <v>15</v>
      </c>
      <c r="S11" s="3">
        <v>35.9</v>
      </c>
      <c r="T11" s="3">
        <v>34.5</v>
      </c>
      <c r="U11" s="3">
        <v>29.6</v>
      </c>
      <c r="X11" s="101"/>
      <c r="Y11" s="2" t="s">
        <v>15</v>
      </c>
      <c r="Z11" s="3">
        <v>52.4</v>
      </c>
      <c r="AA11" s="3">
        <v>24.6</v>
      </c>
      <c r="AB11" s="3">
        <v>23</v>
      </c>
    </row>
    <row r="12" spans="1:28" x14ac:dyDescent="0.25">
      <c r="B12" s="8"/>
      <c r="C12" s="8"/>
      <c r="D12" s="8"/>
      <c r="E12" s="6"/>
      <c r="F12" s="6"/>
      <c r="G12" s="6"/>
      <c r="H12" s="6"/>
      <c r="J12" s="106" t="s">
        <v>8</v>
      </c>
      <c r="K12" s="2" t="s">
        <v>47</v>
      </c>
      <c r="L12" s="3">
        <v>13.5</v>
      </c>
      <c r="M12" s="3">
        <v>34.5</v>
      </c>
      <c r="N12" s="3">
        <v>52</v>
      </c>
      <c r="Q12" s="106" t="s">
        <v>8</v>
      </c>
      <c r="R12" s="2" t="s">
        <v>47</v>
      </c>
      <c r="S12" s="3">
        <v>18.399999999999999</v>
      </c>
      <c r="T12" s="3">
        <v>28</v>
      </c>
      <c r="U12" s="3">
        <v>53.7</v>
      </c>
      <c r="X12" s="99" t="s">
        <v>8</v>
      </c>
      <c r="Y12" s="2" t="s">
        <v>47</v>
      </c>
      <c r="Z12" s="3">
        <v>22.5</v>
      </c>
      <c r="AA12" s="3">
        <v>24.8</v>
      </c>
      <c r="AB12" s="3">
        <v>52.6</v>
      </c>
    </row>
    <row r="13" spans="1:28" x14ac:dyDescent="0.25">
      <c r="B13" s="8"/>
      <c r="C13" s="8"/>
      <c r="D13" s="8"/>
      <c r="J13" s="106"/>
      <c r="K13" s="2" t="s">
        <v>48</v>
      </c>
      <c r="L13" s="3">
        <v>24.4</v>
      </c>
      <c r="M13" s="3">
        <v>38.9</v>
      </c>
      <c r="N13" s="3">
        <v>36.799999999999997</v>
      </c>
      <c r="Q13" s="106"/>
      <c r="R13" s="2" t="s">
        <v>48</v>
      </c>
      <c r="S13" s="3">
        <v>20.3</v>
      </c>
      <c r="T13" s="3">
        <v>28.7</v>
      </c>
      <c r="U13" s="3">
        <v>51</v>
      </c>
      <c r="X13" s="101"/>
      <c r="Y13" s="2" t="s">
        <v>48</v>
      </c>
      <c r="Z13" s="3">
        <v>32.4</v>
      </c>
      <c r="AA13" s="3">
        <v>25.2</v>
      </c>
      <c r="AB13" s="3">
        <v>42.3</v>
      </c>
    </row>
    <row r="14" spans="1:28" x14ac:dyDescent="0.25">
      <c r="J14" s="115" t="s">
        <v>27</v>
      </c>
      <c r="K14" s="2" t="s">
        <v>16</v>
      </c>
      <c r="L14" s="3">
        <v>31.8</v>
      </c>
      <c r="M14" s="3">
        <v>40.4</v>
      </c>
      <c r="N14" s="3">
        <v>27.8</v>
      </c>
      <c r="Q14" s="115" t="s">
        <v>27</v>
      </c>
      <c r="R14" s="2" t="s">
        <v>16</v>
      </c>
      <c r="S14" s="3">
        <v>31.3</v>
      </c>
      <c r="T14" s="3">
        <v>33.700000000000003</v>
      </c>
      <c r="U14" s="3">
        <v>35</v>
      </c>
      <c r="X14" s="109" t="s">
        <v>27</v>
      </c>
      <c r="Y14" s="2" t="s">
        <v>16</v>
      </c>
      <c r="Z14" s="3">
        <v>44.9</v>
      </c>
      <c r="AA14" s="3">
        <v>26.1</v>
      </c>
      <c r="AB14" s="3">
        <v>29</v>
      </c>
    </row>
    <row r="15" spans="1:28" x14ac:dyDescent="0.25">
      <c r="J15" s="115"/>
      <c r="K15" s="2" t="s">
        <v>17</v>
      </c>
      <c r="L15" s="3">
        <v>22.7</v>
      </c>
      <c r="M15" s="3">
        <v>39.9</v>
      </c>
      <c r="N15" s="3">
        <v>37.299999999999997</v>
      </c>
      <c r="Q15" s="115"/>
      <c r="R15" s="2" t="s">
        <v>17</v>
      </c>
      <c r="S15" s="3">
        <v>22.8</v>
      </c>
      <c r="T15" s="3">
        <v>31.6</v>
      </c>
      <c r="U15" s="3">
        <v>45.6</v>
      </c>
      <c r="X15" s="110"/>
      <c r="Y15" s="2" t="s">
        <v>17</v>
      </c>
      <c r="Z15" s="3">
        <v>33.200000000000003</v>
      </c>
      <c r="AA15" s="3">
        <v>27.4</v>
      </c>
      <c r="AB15" s="3">
        <v>39.299999999999997</v>
      </c>
    </row>
    <row r="16" spans="1:28" x14ac:dyDescent="0.25">
      <c r="E16" s="6"/>
      <c r="F16" s="6"/>
      <c r="G16" s="6"/>
      <c r="H16" s="6"/>
      <c r="J16" s="115"/>
      <c r="K16" s="2" t="s">
        <v>18</v>
      </c>
      <c r="L16" s="3">
        <v>18.2</v>
      </c>
      <c r="M16" s="3">
        <v>38.799999999999997</v>
      </c>
      <c r="N16" s="3">
        <v>43</v>
      </c>
      <c r="Q16" s="115"/>
      <c r="R16" s="2" t="s">
        <v>18</v>
      </c>
      <c r="S16" s="3">
        <v>19</v>
      </c>
      <c r="T16" s="3">
        <v>29.7</v>
      </c>
      <c r="U16" s="3">
        <v>51.3</v>
      </c>
      <c r="X16" s="110"/>
      <c r="Y16" s="2" t="s">
        <v>18</v>
      </c>
      <c r="Z16" s="3">
        <v>27.3</v>
      </c>
      <c r="AA16" s="3">
        <v>27.1</v>
      </c>
      <c r="AB16" s="3">
        <v>45.6</v>
      </c>
    </row>
    <row r="17" spans="1:28" x14ac:dyDescent="0.25">
      <c r="J17" s="115"/>
      <c r="K17" s="2" t="s">
        <v>19</v>
      </c>
      <c r="L17" s="3">
        <v>15.1</v>
      </c>
      <c r="M17" s="3">
        <v>36.6</v>
      </c>
      <c r="N17" s="3">
        <v>48.3</v>
      </c>
      <c r="Q17" s="115"/>
      <c r="R17" s="2" t="s">
        <v>19</v>
      </c>
      <c r="S17" s="3">
        <v>16</v>
      </c>
      <c r="T17" s="3">
        <v>27.2</v>
      </c>
      <c r="U17" s="3">
        <v>56.8</v>
      </c>
      <c r="X17" s="110"/>
      <c r="Y17" s="2" t="s">
        <v>19</v>
      </c>
      <c r="Z17" s="3">
        <v>22.7</v>
      </c>
      <c r="AA17" s="3">
        <v>25.7</v>
      </c>
      <c r="AB17" s="3">
        <v>51.6</v>
      </c>
    </row>
    <row r="18" spans="1:28" x14ac:dyDescent="0.25">
      <c r="J18" s="115"/>
      <c r="K18" s="2" t="s">
        <v>20</v>
      </c>
      <c r="L18" s="3">
        <v>10.199999999999999</v>
      </c>
      <c r="M18" s="3">
        <v>29.8</v>
      </c>
      <c r="N18" s="3">
        <v>60.1</v>
      </c>
      <c r="Q18" s="115"/>
      <c r="R18" s="2" t="s">
        <v>20</v>
      </c>
      <c r="S18" s="3">
        <v>11.2</v>
      </c>
      <c r="T18" s="3">
        <v>22</v>
      </c>
      <c r="U18" s="3">
        <v>66.8</v>
      </c>
      <c r="X18" s="111"/>
      <c r="Y18" s="2" t="s">
        <v>20</v>
      </c>
      <c r="Z18" s="3">
        <v>14.2</v>
      </c>
      <c r="AA18" s="3">
        <v>20.399999999999999</v>
      </c>
      <c r="AB18" s="3">
        <v>65.400000000000006</v>
      </c>
    </row>
    <row r="19" spans="1:28" x14ac:dyDescent="0.25">
      <c r="J19" s="108" t="s">
        <v>7</v>
      </c>
      <c r="K19" s="108"/>
      <c r="L19" s="3">
        <v>19</v>
      </c>
      <c r="M19" s="3">
        <v>36.700000000000003</v>
      </c>
      <c r="N19" s="3">
        <v>44.3</v>
      </c>
      <c r="Q19" s="108" t="s">
        <v>7</v>
      </c>
      <c r="R19" s="108"/>
      <c r="S19" s="3">
        <v>19.399999999999999</v>
      </c>
      <c r="T19" s="3">
        <v>28.4</v>
      </c>
      <c r="U19" s="3">
        <v>52.3</v>
      </c>
      <c r="X19" s="108" t="s">
        <v>7</v>
      </c>
      <c r="Y19" s="108"/>
      <c r="Z19" s="3">
        <v>27.6</v>
      </c>
      <c r="AA19" s="3">
        <v>25</v>
      </c>
      <c r="AB19" s="3">
        <v>47.4</v>
      </c>
    </row>
    <row r="20" spans="1:28" x14ac:dyDescent="0.25">
      <c r="J20" s="7"/>
      <c r="K20" s="7"/>
      <c r="L20" s="8"/>
      <c r="M20" s="8"/>
      <c r="N20" s="8"/>
      <c r="Q20" s="7"/>
      <c r="R20" s="7"/>
      <c r="S20" s="8"/>
      <c r="T20" s="8"/>
      <c r="U20" s="8"/>
      <c r="X20" s="7"/>
      <c r="Y20" s="7"/>
    </row>
    <row r="21" spans="1:28" x14ac:dyDescent="0.25">
      <c r="A21" s="4" t="s">
        <v>151</v>
      </c>
      <c r="J21" s="7"/>
      <c r="K21" s="7"/>
      <c r="L21" s="8"/>
      <c r="M21" s="8"/>
      <c r="N21" s="8"/>
      <c r="Q21" s="7"/>
      <c r="R21" s="7"/>
      <c r="S21" s="8"/>
      <c r="T21" s="8"/>
      <c r="U21" s="8"/>
      <c r="X21" s="7"/>
      <c r="Y21" s="7"/>
    </row>
    <row r="22" spans="1:28" x14ac:dyDescent="0.25">
      <c r="A22" s="4" t="s">
        <v>87</v>
      </c>
      <c r="J22" s="7"/>
      <c r="K22" s="7"/>
      <c r="L22" s="8"/>
      <c r="M22" s="8"/>
      <c r="N22" s="8"/>
      <c r="Q22" s="7"/>
      <c r="R22" s="7"/>
      <c r="S22" s="8"/>
      <c r="T22" s="8"/>
      <c r="U22" s="8"/>
      <c r="X22" s="7"/>
      <c r="Y22" s="7"/>
    </row>
    <row r="23" spans="1:28" x14ac:dyDescent="0.25">
      <c r="A23" s="4" t="s">
        <v>105</v>
      </c>
      <c r="J23" s="1" t="s">
        <v>28</v>
      </c>
      <c r="Q23" s="1" t="s">
        <v>31</v>
      </c>
    </row>
    <row r="24" spans="1:28" ht="18" x14ac:dyDescent="0.35">
      <c r="A24" s="4" t="s">
        <v>163</v>
      </c>
    </row>
    <row r="25" spans="1:28" x14ac:dyDescent="0.25">
      <c r="J25" s="107" t="s">
        <v>0</v>
      </c>
      <c r="K25" s="107"/>
      <c r="L25" s="37" t="s">
        <v>23</v>
      </c>
      <c r="M25" s="37" t="s">
        <v>24</v>
      </c>
      <c r="N25" s="37" t="s">
        <v>25</v>
      </c>
      <c r="Q25" s="107" t="s">
        <v>0</v>
      </c>
      <c r="R25" s="107"/>
      <c r="S25" s="37" t="s">
        <v>23</v>
      </c>
      <c r="T25" s="37" t="s">
        <v>24</v>
      </c>
      <c r="U25" s="37" t="s">
        <v>25</v>
      </c>
    </row>
    <row r="26" spans="1:28" x14ac:dyDescent="0.25">
      <c r="J26" s="106" t="s">
        <v>9</v>
      </c>
      <c r="K26" s="2" t="s">
        <v>10</v>
      </c>
      <c r="L26" s="3">
        <v>5.8</v>
      </c>
      <c r="M26" s="3">
        <v>23.7</v>
      </c>
      <c r="N26" s="3">
        <v>70.5</v>
      </c>
      <c r="Q26" s="106" t="s">
        <v>9</v>
      </c>
      <c r="R26" s="2" t="s">
        <v>10</v>
      </c>
      <c r="S26" s="3">
        <v>10.7</v>
      </c>
      <c r="T26" s="3">
        <v>37.799999999999997</v>
      </c>
      <c r="U26" s="3">
        <v>51.5</v>
      </c>
    </row>
    <row r="27" spans="1:28" x14ac:dyDescent="0.25">
      <c r="J27" s="106"/>
      <c r="K27" s="2" t="s">
        <v>11</v>
      </c>
      <c r="L27" s="3">
        <v>29.5</v>
      </c>
      <c r="M27" s="3">
        <v>41</v>
      </c>
      <c r="N27" s="3">
        <v>29.6</v>
      </c>
      <c r="Q27" s="106"/>
      <c r="R27" s="2" t="s">
        <v>11</v>
      </c>
      <c r="S27" s="3">
        <v>36</v>
      </c>
      <c r="T27" s="3">
        <v>50.1</v>
      </c>
      <c r="U27" s="3">
        <v>13.9</v>
      </c>
    </row>
    <row r="28" spans="1:28" x14ac:dyDescent="0.25">
      <c r="B28" s="1"/>
      <c r="C28" s="1"/>
      <c r="D28" s="1"/>
      <c r="E28" s="1"/>
      <c r="F28" s="1"/>
      <c r="G28" s="1"/>
      <c r="H28" s="1"/>
      <c r="J28" s="106" t="s">
        <v>26</v>
      </c>
      <c r="K28" s="2" t="s">
        <v>12</v>
      </c>
      <c r="L28" s="3">
        <v>2.8</v>
      </c>
      <c r="M28" s="3">
        <v>17.3</v>
      </c>
      <c r="N28" s="3">
        <v>79.900000000000006</v>
      </c>
      <c r="Q28" s="106" t="s">
        <v>26</v>
      </c>
      <c r="R28" s="2" t="s">
        <v>12</v>
      </c>
      <c r="S28" s="3">
        <v>6.8</v>
      </c>
      <c r="T28" s="3">
        <v>31.1</v>
      </c>
      <c r="U28" s="3">
        <v>62.1</v>
      </c>
    </row>
    <row r="29" spans="1:28" x14ac:dyDescent="0.25">
      <c r="J29" s="106"/>
      <c r="K29" s="2" t="s">
        <v>13</v>
      </c>
      <c r="L29" s="3">
        <v>6.5</v>
      </c>
      <c r="M29" s="3">
        <v>24.9</v>
      </c>
      <c r="N29" s="3">
        <v>68.599999999999994</v>
      </c>
      <c r="Q29" s="106"/>
      <c r="R29" s="2" t="s">
        <v>13</v>
      </c>
      <c r="S29" s="3">
        <v>11.6</v>
      </c>
      <c r="T29" s="3">
        <v>39.299999999999997</v>
      </c>
      <c r="U29" s="3">
        <v>49.1</v>
      </c>
    </row>
    <row r="30" spans="1:28" x14ac:dyDescent="0.25">
      <c r="J30" s="106"/>
      <c r="K30" s="2" t="s">
        <v>14</v>
      </c>
      <c r="L30" s="3">
        <v>14.2</v>
      </c>
      <c r="M30" s="3">
        <v>33.299999999999997</v>
      </c>
      <c r="N30" s="3">
        <v>52.5</v>
      </c>
      <c r="Q30" s="106"/>
      <c r="R30" s="2" t="s">
        <v>14</v>
      </c>
      <c r="S30" s="3">
        <v>20.399999999999999</v>
      </c>
      <c r="T30" s="3">
        <v>45.2</v>
      </c>
      <c r="U30" s="3">
        <v>34.299999999999997</v>
      </c>
    </row>
    <row r="31" spans="1:28" x14ac:dyDescent="0.25">
      <c r="A31" s="48"/>
      <c r="B31" s="48"/>
      <c r="C31" s="48"/>
      <c r="D31" s="48"/>
      <c r="J31" s="106"/>
      <c r="K31" s="2" t="s">
        <v>15</v>
      </c>
      <c r="L31" s="3">
        <v>21.5</v>
      </c>
      <c r="M31" s="3">
        <v>37</v>
      </c>
      <c r="N31" s="3">
        <v>41.5</v>
      </c>
      <c r="Q31" s="106"/>
      <c r="R31" s="2" t="s">
        <v>15</v>
      </c>
      <c r="S31" s="3">
        <v>27.7</v>
      </c>
      <c r="T31" s="3">
        <v>45.9</v>
      </c>
      <c r="U31" s="3">
        <v>26.4</v>
      </c>
    </row>
    <row r="32" spans="1:28" x14ac:dyDescent="0.25">
      <c r="A32" s="48"/>
      <c r="B32" s="43" t="s">
        <v>23</v>
      </c>
      <c r="C32" s="43" t="s">
        <v>24</v>
      </c>
      <c r="D32" s="43" t="s">
        <v>25</v>
      </c>
      <c r="J32" s="106" t="s">
        <v>8</v>
      </c>
      <c r="K32" s="2" t="s">
        <v>47</v>
      </c>
      <c r="L32" s="3">
        <v>5.7</v>
      </c>
      <c r="M32" s="3">
        <v>22</v>
      </c>
      <c r="N32" s="3">
        <v>72.400000000000006</v>
      </c>
      <c r="Q32" s="106" t="s">
        <v>8</v>
      </c>
      <c r="R32" s="2" t="s">
        <v>47</v>
      </c>
      <c r="S32" s="3">
        <v>9.1999999999999993</v>
      </c>
      <c r="T32" s="3">
        <v>36.4</v>
      </c>
      <c r="U32" s="3">
        <v>54.5</v>
      </c>
    </row>
    <row r="33" spans="1:21" x14ac:dyDescent="0.25">
      <c r="A33" s="48" t="s">
        <v>76</v>
      </c>
      <c r="B33" s="56">
        <v>19</v>
      </c>
      <c r="C33" s="56">
        <v>36.700000000000003</v>
      </c>
      <c r="D33" s="56">
        <v>44.3</v>
      </c>
      <c r="J33" s="106"/>
      <c r="K33" s="2" t="s">
        <v>48</v>
      </c>
      <c r="L33" s="3">
        <v>9</v>
      </c>
      <c r="M33" s="3">
        <v>27.6</v>
      </c>
      <c r="N33" s="3">
        <v>63.4</v>
      </c>
      <c r="Q33" s="106"/>
      <c r="R33" s="2" t="s">
        <v>48</v>
      </c>
      <c r="S33" s="3">
        <v>15.4</v>
      </c>
      <c r="T33" s="3">
        <v>40.700000000000003</v>
      </c>
      <c r="U33" s="3">
        <v>43.9</v>
      </c>
    </row>
    <row r="34" spans="1:21" x14ac:dyDescent="0.25">
      <c r="A34" s="48" t="s">
        <v>77</v>
      </c>
      <c r="B34" s="56">
        <v>7.4</v>
      </c>
      <c r="C34" s="56">
        <v>24.8</v>
      </c>
      <c r="D34" s="56">
        <v>67.8</v>
      </c>
      <c r="J34" s="115" t="s">
        <v>27</v>
      </c>
      <c r="K34" s="2" t="s">
        <v>16</v>
      </c>
      <c r="L34" s="3">
        <v>16</v>
      </c>
      <c r="M34" s="3">
        <v>34.799999999999997</v>
      </c>
      <c r="N34" s="3">
        <v>49.2</v>
      </c>
      <c r="Q34" s="115" t="s">
        <v>27</v>
      </c>
      <c r="R34" s="2" t="s">
        <v>16</v>
      </c>
      <c r="S34" s="3">
        <v>22</v>
      </c>
      <c r="T34" s="3">
        <v>45.8</v>
      </c>
      <c r="U34" s="3">
        <v>32.200000000000003</v>
      </c>
    </row>
    <row r="35" spans="1:21" x14ac:dyDescent="0.25">
      <c r="A35" s="48" t="s">
        <v>78</v>
      </c>
      <c r="B35" s="56">
        <v>19.399999999999999</v>
      </c>
      <c r="C35" s="56">
        <v>28.4</v>
      </c>
      <c r="D35" s="56">
        <v>52.3</v>
      </c>
      <c r="J35" s="115"/>
      <c r="K35" s="2" t="s">
        <v>17</v>
      </c>
      <c r="L35" s="3">
        <v>8.9</v>
      </c>
      <c r="M35" s="3">
        <v>29.3</v>
      </c>
      <c r="N35" s="3">
        <v>61.8</v>
      </c>
      <c r="Q35" s="115"/>
      <c r="R35" s="2" t="s">
        <v>17</v>
      </c>
      <c r="S35" s="3">
        <v>14.8</v>
      </c>
      <c r="T35" s="3">
        <v>43.1</v>
      </c>
      <c r="U35" s="3">
        <v>42.1</v>
      </c>
    </row>
    <row r="36" spans="1:21" x14ac:dyDescent="0.25">
      <c r="A36" s="48" t="s">
        <v>79</v>
      </c>
      <c r="B36" s="56">
        <v>12.3</v>
      </c>
      <c r="C36" s="56">
        <v>38.6</v>
      </c>
      <c r="D36" s="56">
        <v>49.1</v>
      </c>
      <c r="J36" s="115"/>
      <c r="K36" s="2" t="s">
        <v>18</v>
      </c>
      <c r="L36" s="3">
        <v>6.2</v>
      </c>
      <c r="M36" s="3">
        <v>25.9</v>
      </c>
      <c r="N36" s="3">
        <v>67.900000000000006</v>
      </c>
      <c r="Q36" s="115"/>
      <c r="R36" s="2" t="s">
        <v>18</v>
      </c>
      <c r="S36" s="3">
        <v>11.4</v>
      </c>
      <c r="T36" s="3">
        <v>40.700000000000003</v>
      </c>
      <c r="U36" s="3">
        <v>47.9</v>
      </c>
    </row>
    <row r="37" spans="1:21" x14ac:dyDescent="0.25">
      <c r="A37" s="48" t="s">
        <v>80</v>
      </c>
      <c r="B37" s="55">
        <v>27.6</v>
      </c>
      <c r="C37" s="55">
        <v>25</v>
      </c>
      <c r="D37" s="55">
        <v>47.4</v>
      </c>
      <c r="J37" s="115"/>
      <c r="K37" s="2" t="s">
        <v>19</v>
      </c>
      <c r="L37" s="3">
        <v>4.5999999999999996</v>
      </c>
      <c r="M37" s="3">
        <v>22.3</v>
      </c>
      <c r="N37" s="3">
        <v>73.2</v>
      </c>
      <c r="Q37" s="115"/>
      <c r="R37" s="2" t="s">
        <v>19</v>
      </c>
      <c r="S37" s="3">
        <v>9.4</v>
      </c>
      <c r="T37" s="3">
        <v>37.5</v>
      </c>
      <c r="U37" s="3">
        <v>53.1</v>
      </c>
    </row>
    <row r="38" spans="1:21" x14ac:dyDescent="0.25">
      <c r="A38" s="48"/>
      <c r="B38" s="48"/>
      <c r="C38" s="48"/>
      <c r="D38" s="48"/>
      <c r="J38" s="115"/>
      <c r="K38" s="2" t="s">
        <v>20</v>
      </c>
      <c r="L38" s="3">
        <v>2.5</v>
      </c>
      <c r="M38" s="3">
        <v>15</v>
      </c>
      <c r="N38" s="3">
        <v>82.5</v>
      </c>
      <c r="Q38" s="115"/>
      <c r="R38" s="2" t="s">
        <v>20</v>
      </c>
      <c r="S38" s="3">
        <v>6.3</v>
      </c>
      <c r="T38" s="3">
        <v>29</v>
      </c>
      <c r="U38" s="3">
        <v>64.8</v>
      </c>
    </row>
    <row r="39" spans="1:21" x14ac:dyDescent="0.25">
      <c r="A39" s="48"/>
      <c r="B39" s="48"/>
      <c r="C39" s="48"/>
      <c r="D39" s="48"/>
      <c r="J39" s="112" t="s">
        <v>7</v>
      </c>
      <c r="K39" s="112"/>
      <c r="L39" s="3">
        <v>7.4</v>
      </c>
      <c r="M39" s="3">
        <v>24.8</v>
      </c>
      <c r="N39" s="3">
        <v>67.8</v>
      </c>
      <c r="Q39" s="108" t="s">
        <v>7</v>
      </c>
      <c r="R39" s="108"/>
      <c r="S39" s="3">
        <v>12.3</v>
      </c>
      <c r="T39" s="3">
        <v>38.6</v>
      </c>
      <c r="U39" s="3">
        <v>49.1</v>
      </c>
    </row>
    <row r="40" spans="1:21" x14ac:dyDescent="0.25">
      <c r="A40" s="48"/>
      <c r="B40" s="48"/>
      <c r="C40" s="48"/>
      <c r="D40" s="48"/>
    </row>
  </sheetData>
  <mergeCells count="30">
    <mergeCell ref="J19:K19"/>
    <mergeCell ref="J14:J18"/>
    <mergeCell ref="J12:J13"/>
    <mergeCell ref="J8:J11"/>
    <mergeCell ref="J6:J7"/>
    <mergeCell ref="J39:K39"/>
    <mergeCell ref="Q5:R5"/>
    <mergeCell ref="Q19:R19"/>
    <mergeCell ref="Q14:Q18"/>
    <mergeCell ref="Q12:Q13"/>
    <mergeCell ref="Q8:Q11"/>
    <mergeCell ref="Q6:Q7"/>
    <mergeCell ref="Q25:R25"/>
    <mergeCell ref="Q39:R39"/>
    <mergeCell ref="Q34:Q38"/>
    <mergeCell ref="J5:K5"/>
    <mergeCell ref="J25:K25"/>
    <mergeCell ref="J34:J38"/>
    <mergeCell ref="J32:J33"/>
    <mergeCell ref="J28:J31"/>
    <mergeCell ref="J26:J27"/>
    <mergeCell ref="Q32:Q33"/>
    <mergeCell ref="Q28:Q31"/>
    <mergeCell ref="Q26:Q27"/>
    <mergeCell ref="X5:Y5"/>
    <mergeCell ref="X19:Y19"/>
    <mergeCell ref="X14:X18"/>
    <mergeCell ref="X12:X13"/>
    <mergeCell ref="X8:X11"/>
    <mergeCell ref="X6:X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zoomScaleNormal="100" workbookViewId="0">
      <selection activeCell="A27" sqref="A27"/>
    </sheetView>
  </sheetViews>
  <sheetFormatPr baseColWidth="10" defaultColWidth="11.42578125" defaultRowHeight="15" x14ac:dyDescent="0.25"/>
  <cols>
    <col min="1" max="1" width="27" style="4" customWidth="1"/>
    <col min="2" max="5" width="23.85546875" style="4" customWidth="1"/>
    <col min="6" max="6" width="18.28515625" style="4" customWidth="1"/>
    <col min="7" max="7" width="23.85546875" style="4" customWidth="1"/>
    <col min="8" max="8" width="11.42578125" style="4"/>
    <col min="9" max="9" width="25.28515625" style="4" customWidth="1"/>
    <col min="10" max="10" width="20" style="4" bestFit="1" customWidth="1"/>
    <col min="11" max="11" width="11.28515625" style="4" bestFit="1" customWidth="1"/>
    <col min="12" max="12" width="8" style="4" bestFit="1" customWidth="1"/>
    <col min="13" max="13" width="13" style="4" bestFit="1" customWidth="1"/>
    <col min="14" max="15" width="11.42578125" style="4"/>
    <col min="16" max="16" width="25.140625" style="4" customWidth="1"/>
    <col min="17" max="17" width="20" style="4" bestFit="1" customWidth="1"/>
    <col min="18" max="18" width="11.28515625" style="4" bestFit="1" customWidth="1"/>
    <col min="19" max="19" width="8" style="4" bestFit="1" customWidth="1"/>
    <col min="20" max="20" width="13" style="4" bestFit="1" customWidth="1"/>
    <col min="21" max="22" width="11.42578125" style="4"/>
    <col min="23" max="23" width="25.42578125" style="4" customWidth="1"/>
    <col min="24" max="24" width="20" style="4" bestFit="1" customWidth="1"/>
    <col min="25" max="25" width="11.28515625" style="4" bestFit="1" customWidth="1"/>
    <col min="26" max="26" width="8" style="4" bestFit="1" customWidth="1"/>
    <col min="27" max="27" width="13" style="4" bestFit="1" customWidth="1"/>
    <col min="28" max="16384" width="11.42578125" style="4"/>
  </cols>
  <sheetData>
    <row r="1" spans="1:27" x14ac:dyDescent="0.25">
      <c r="A1" s="1"/>
    </row>
    <row r="2" spans="1:27" x14ac:dyDescent="0.25">
      <c r="A2" s="1" t="s">
        <v>160</v>
      </c>
      <c r="I2" s="1" t="s">
        <v>38</v>
      </c>
      <c r="K2" s="5"/>
      <c r="L2" s="5"/>
      <c r="M2" s="5"/>
      <c r="P2" s="1" t="s">
        <v>33</v>
      </c>
      <c r="R2" s="5"/>
      <c r="S2" s="5"/>
      <c r="T2" s="5"/>
      <c r="W2" s="1" t="s">
        <v>36</v>
      </c>
    </row>
    <row r="3" spans="1:27" x14ac:dyDescent="0.25">
      <c r="I3" s="1" t="s">
        <v>50</v>
      </c>
      <c r="K3" s="5"/>
      <c r="L3" s="5"/>
      <c r="M3" s="5"/>
      <c r="P3" s="1" t="s">
        <v>50</v>
      </c>
      <c r="R3" s="5"/>
      <c r="S3" s="5"/>
      <c r="T3" s="5"/>
      <c r="W3" s="1" t="s">
        <v>50</v>
      </c>
    </row>
    <row r="5" spans="1:27" x14ac:dyDescent="0.25">
      <c r="I5" s="116" t="s">
        <v>0</v>
      </c>
      <c r="J5" s="116"/>
      <c r="K5" s="36" t="s">
        <v>23</v>
      </c>
      <c r="L5" s="36" t="s">
        <v>24</v>
      </c>
      <c r="M5" s="36" t="s">
        <v>25</v>
      </c>
      <c r="P5" s="116" t="s">
        <v>0</v>
      </c>
      <c r="Q5" s="116"/>
      <c r="R5" s="36" t="s">
        <v>23</v>
      </c>
      <c r="S5" s="36" t="s">
        <v>24</v>
      </c>
      <c r="T5" s="36" t="s">
        <v>25</v>
      </c>
      <c r="W5" s="116" t="s">
        <v>0</v>
      </c>
      <c r="X5" s="116"/>
      <c r="Y5" s="36" t="s">
        <v>23</v>
      </c>
      <c r="Z5" s="36" t="s">
        <v>24</v>
      </c>
      <c r="AA5" s="36" t="s">
        <v>25</v>
      </c>
    </row>
    <row r="6" spans="1:27" x14ac:dyDescent="0.25">
      <c r="B6" s="6"/>
      <c r="I6" s="106" t="s">
        <v>9</v>
      </c>
      <c r="J6" s="2" t="s">
        <v>10</v>
      </c>
      <c r="K6" s="3">
        <v>9.9</v>
      </c>
      <c r="L6" s="3">
        <v>33.4</v>
      </c>
      <c r="M6" s="3">
        <v>56.6</v>
      </c>
      <c r="P6" s="106" t="s">
        <v>9</v>
      </c>
      <c r="Q6" s="2" t="s">
        <v>10</v>
      </c>
      <c r="R6" s="3">
        <v>13.7</v>
      </c>
      <c r="S6" s="3">
        <v>28.7</v>
      </c>
      <c r="T6" s="3">
        <v>57.6</v>
      </c>
      <c r="W6" s="99" t="s">
        <v>9</v>
      </c>
      <c r="X6" s="2" t="s">
        <v>10</v>
      </c>
      <c r="Y6" s="29">
        <v>17.7</v>
      </c>
      <c r="Z6" s="29">
        <v>28.5</v>
      </c>
      <c r="AA6" s="29">
        <v>53.9</v>
      </c>
    </row>
    <row r="7" spans="1:27" x14ac:dyDescent="0.25">
      <c r="I7" s="106"/>
      <c r="J7" s="2" t="s">
        <v>11</v>
      </c>
      <c r="K7" s="3">
        <v>37.1</v>
      </c>
      <c r="L7" s="3">
        <v>45.9</v>
      </c>
      <c r="M7" s="3">
        <v>17</v>
      </c>
      <c r="P7" s="106"/>
      <c r="Q7" s="2" t="s">
        <v>11</v>
      </c>
      <c r="R7" s="3">
        <v>41.4</v>
      </c>
      <c r="S7" s="3">
        <v>39.1</v>
      </c>
      <c r="T7" s="3">
        <v>19.5</v>
      </c>
      <c r="W7" s="101"/>
      <c r="X7" s="2" t="s">
        <v>11</v>
      </c>
      <c r="Y7" s="29">
        <v>55.2</v>
      </c>
      <c r="Z7" s="29">
        <v>30.6</v>
      </c>
      <c r="AA7" s="29">
        <v>14.3</v>
      </c>
    </row>
    <row r="8" spans="1:27" x14ac:dyDescent="0.25">
      <c r="A8" s="43"/>
      <c r="B8" s="43"/>
      <c r="C8" s="43"/>
      <c r="D8" s="43"/>
      <c r="I8" s="106" t="s">
        <v>26</v>
      </c>
      <c r="J8" s="2" t="s">
        <v>12</v>
      </c>
      <c r="K8" s="3">
        <v>5.3</v>
      </c>
      <c r="L8" s="3">
        <v>25.1</v>
      </c>
      <c r="M8" s="3">
        <v>69.599999999999994</v>
      </c>
      <c r="P8" s="106" t="s">
        <v>26</v>
      </c>
      <c r="Q8" s="2" t="s">
        <v>12</v>
      </c>
      <c r="R8" s="3">
        <v>8.3000000000000007</v>
      </c>
      <c r="S8" s="3">
        <v>22.2</v>
      </c>
      <c r="T8" s="3">
        <v>69.5</v>
      </c>
      <c r="W8" s="99" t="s">
        <v>26</v>
      </c>
      <c r="X8" s="2" t="s">
        <v>12</v>
      </c>
      <c r="Y8" s="29">
        <v>10.1</v>
      </c>
      <c r="Z8" s="29">
        <v>24.7</v>
      </c>
      <c r="AA8" s="29">
        <v>65.2</v>
      </c>
    </row>
    <row r="9" spans="1:27" x14ac:dyDescent="0.25">
      <c r="B9" s="44"/>
      <c r="C9" s="44"/>
      <c r="D9" s="44"/>
      <c r="I9" s="106"/>
      <c r="J9" s="2" t="s">
        <v>13</v>
      </c>
      <c r="K9" s="3">
        <v>10.9</v>
      </c>
      <c r="L9" s="3">
        <v>34.6</v>
      </c>
      <c r="M9" s="3">
        <v>54.5</v>
      </c>
      <c r="P9" s="106"/>
      <c r="Q9" s="2" t="s">
        <v>13</v>
      </c>
      <c r="R9" s="3">
        <v>14.8</v>
      </c>
      <c r="S9" s="3">
        <v>29.6</v>
      </c>
      <c r="T9" s="3">
        <v>55.7</v>
      </c>
      <c r="W9" s="100"/>
      <c r="X9" s="2" t="s">
        <v>13</v>
      </c>
      <c r="Y9" s="29">
        <v>18.600000000000001</v>
      </c>
      <c r="Z9" s="29">
        <v>29.2</v>
      </c>
      <c r="AA9" s="29">
        <v>52.2</v>
      </c>
    </row>
    <row r="10" spans="1:27" x14ac:dyDescent="0.25">
      <c r="B10" s="8"/>
      <c r="C10" s="8"/>
      <c r="D10" s="8"/>
      <c r="I10" s="106"/>
      <c r="J10" s="2" t="s">
        <v>14</v>
      </c>
      <c r="K10" s="3">
        <v>20.8</v>
      </c>
      <c r="L10" s="3">
        <v>44.1</v>
      </c>
      <c r="M10" s="3">
        <v>35.1</v>
      </c>
      <c r="P10" s="106"/>
      <c r="Q10" s="2" t="s">
        <v>14</v>
      </c>
      <c r="R10" s="3">
        <v>25.6</v>
      </c>
      <c r="S10" s="3">
        <v>37</v>
      </c>
      <c r="T10" s="3">
        <v>37.4</v>
      </c>
      <c r="W10" s="100"/>
      <c r="X10" s="2" t="s">
        <v>14</v>
      </c>
      <c r="Y10" s="29">
        <v>35.1</v>
      </c>
      <c r="Z10" s="29">
        <v>32.200000000000003</v>
      </c>
      <c r="AA10" s="29">
        <v>32.799999999999997</v>
      </c>
    </row>
    <row r="11" spans="1:27" x14ac:dyDescent="0.25">
      <c r="B11" s="8"/>
      <c r="C11" s="8"/>
      <c r="D11" s="8"/>
      <c r="I11" s="106"/>
      <c r="J11" s="2" t="s">
        <v>15</v>
      </c>
      <c r="K11" s="3">
        <v>28.6</v>
      </c>
      <c r="L11" s="3">
        <v>46.2</v>
      </c>
      <c r="M11" s="3">
        <v>25.3</v>
      </c>
      <c r="P11" s="106"/>
      <c r="Q11" s="2" t="s">
        <v>15</v>
      </c>
      <c r="R11" s="3">
        <v>32.9</v>
      </c>
      <c r="S11" s="3">
        <v>39.6</v>
      </c>
      <c r="T11" s="3">
        <v>27.5</v>
      </c>
      <c r="W11" s="101"/>
      <c r="X11" s="2" t="s">
        <v>15</v>
      </c>
      <c r="Y11" s="29">
        <v>47.4</v>
      </c>
      <c r="Z11" s="29">
        <v>29.9</v>
      </c>
      <c r="AA11" s="29">
        <v>22.7</v>
      </c>
    </row>
    <row r="12" spans="1:27" x14ac:dyDescent="0.25">
      <c r="B12" s="8"/>
      <c r="C12" s="8"/>
      <c r="D12" s="8"/>
      <c r="I12" s="106" t="s">
        <v>8</v>
      </c>
      <c r="J12" s="2" t="s">
        <v>47</v>
      </c>
      <c r="K12" s="3">
        <v>13.6</v>
      </c>
      <c r="L12" s="3">
        <v>36.700000000000003</v>
      </c>
      <c r="M12" s="3">
        <v>49.7</v>
      </c>
      <c r="P12" s="106" t="s">
        <v>8</v>
      </c>
      <c r="Q12" s="2" t="s">
        <v>47</v>
      </c>
      <c r="R12" s="3">
        <v>17.899999999999999</v>
      </c>
      <c r="S12" s="3">
        <v>31</v>
      </c>
      <c r="T12" s="3">
        <v>51.1</v>
      </c>
      <c r="W12" s="99" t="s">
        <v>8</v>
      </c>
      <c r="X12" s="2" t="s">
        <v>47</v>
      </c>
      <c r="Y12" s="29">
        <v>21.7</v>
      </c>
      <c r="Z12" s="29">
        <v>30.6</v>
      </c>
      <c r="AA12" s="29">
        <v>47.7</v>
      </c>
    </row>
    <row r="13" spans="1:27" x14ac:dyDescent="0.25">
      <c r="B13" s="8"/>
      <c r="C13" s="8"/>
      <c r="D13" s="8"/>
      <c r="I13" s="106"/>
      <c r="J13" s="2" t="s">
        <v>48</v>
      </c>
      <c r="K13" s="3">
        <v>9.9</v>
      </c>
      <c r="L13" s="3">
        <v>31.8</v>
      </c>
      <c r="M13" s="3">
        <v>58.3</v>
      </c>
      <c r="P13" s="106"/>
      <c r="Q13" s="2" t="s">
        <v>48</v>
      </c>
      <c r="R13" s="3">
        <v>13.3</v>
      </c>
      <c r="S13" s="3">
        <v>27.7</v>
      </c>
      <c r="T13" s="3">
        <v>59.1</v>
      </c>
      <c r="W13" s="101"/>
      <c r="X13" s="2" t="s">
        <v>48</v>
      </c>
      <c r="Y13" s="29">
        <v>18.600000000000001</v>
      </c>
      <c r="Z13" s="29">
        <v>26.6</v>
      </c>
      <c r="AA13" s="29">
        <v>54.8</v>
      </c>
    </row>
    <row r="14" spans="1:27" x14ac:dyDescent="0.25">
      <c r="B14" s="6"/>
      <c r="I14" s="115" t="s">
        <v>27</v>
      </c>
      <c r="J14" s="2" t="s">
        <v>16</v>
      </c>
      <c r="K14" s="3">
        <v>22.5</v>
      </c>
      <c r="L14" s="3">
        <v>44.8</v>
      </c>
      <c r="M14" s="3">
        <v>32.700000000000003</v>
      </c>
      <c r="P14" s="115" t="s">
        <v>27</v>
      </c>
      <c r="Q14" s="2" t="s">
        <v>16</v>
      </c>
      <c r="R14" s="3">
        <v>27.3</v>
      </c>
      <c r="S14" s="3">
        <v>38</v>
      </c>
      <c r="T14" s="3">
        <v>34.700000000000003</v>
      </c>
      <c r="W14" s="109" t="s">
        <v>27</v>
      </c>
      <c r="X14" s="2" t="s">
        <v>16</v>
      </c>
      <c r="Y14" s="29">
        <v>37.700000000000003</v>
      </c>
      <c r="Z14" s="29">
        <v>31.9</v>
      </c>
      <c r="AA14" s="29">
        <v>30.4</v>
      </c>
    </row>
    <row r="15" spans="1:27" x14ac:dyDescent="0.25">
      <c r="I15" s="115"/>
      <c r="J15" s="2" t="s">
        <v>17</v>
      </c>
      <c r="K15" s="3">
        <v>14.4</v>
      </c>
      <c r="L15" s="3">
        <v>39.6</v>
      </c>
      <c r="M15" s="3">
        <v>46</v>
      </c>
      <c r="P15" s="115"/>
      <c r="Q15" s="2" t="s">
        <v>17</v>
      </c>
      <c r="R15" s="30">
        <v>18.899999999999999</v>
      </c>
      <c r="S15" s="3">
        <v>33.5</v>
      </c>
      <c r="T15" s="3">
        <v>47.6</v>
      </c>
      <c r="W15" s="110"/>
      <c r="X15" s="2" t="s">
        <v>17</v>
      </c>
      <c r="Y15" s="29">
        <v>24.1</v>
      </c>
      <c r="Z15" s="29">
        <v>31.8</v>
      </c>
      <c r="AA15" s="29">
        <v>44.1</v>
      </c>
    </row>
    <row r="16" spans="1:27" x14ac:dyDescent="0.25">
      <c r="I16" s="115"/>
      <c r="J16" s="2" t="s">
        <v>18</v>
      </c>
      <c r="K16" s="3">
        <v>10.8</v>
      </c>
      <c r="L16" s="3">
        <v>35.700000000000003</v>
      </c>
      <c r="M16" s="3">
        <v>53.5</v>
      </c>
      <c r="P16" s="115"/>
      <c r="Q16" s="2" t="s">
        <v>18</v>
      </c>
      <c r="R16" s="3">
        <v>14.8</v>
      </c>
      <c r="S16" s="3">
        <v>30.4</v>
      </c>
      <c r="T16" s="3">
        <v>54.7</v>
      </c>
      <c r="W16" s="110"/>
      <c r="X16" s="2" t="s">
        <v>18</v>
      </c>
      <c r="Y16" s="29">
        <v>18.5</v>
      </c>
      <c r="Z16" s="29">
        <v>30.2</v>
      </c>
      <c r="AA16" s="29">
        <v>51.3</v>
      </c>
    </row>
    <row r="17" spans="1:27" x14ac:dyDescent="0.25">
      <c r="I17" s="115"/>
      <c r="J17" s="2" t="s">
        <v>19</v>
      </c>
      <c r="K17" s="3">
        <v>8.3000000000000007</v>
      </c>
      <c r="L17" s="3">
        <v>32</v>
      </c>
      <c r="M17" s="3">
        <v>59.6</v>
      </c>
      <c r="P17" s="115"/>
      <c r="Q17" s="2" t="s">
        <v>19</v>
      </c>
      <c r="R17" s="3">
        <v>12</v>
      </c>
      <c r="S17" s="3">
        <v>27.6</v>
      </c>
      <c r="T17" s="3">
        <v>60.4</v>
      </c>
      <c r="W17" s="110"/>
      <c r="X17" s="2" t="s">
        <v>19</v>
      </c>
      <c r="Y17" s="29">
        <v>14.7</v>
      </c>
      <c r="Z17" s="29">
        <v>28.4</v>
      </c>
      <c r="AA17" s="29">
        <v>56.9</v>
      </c>
    </row>
    <row r="18" spans="1:27" x14ac:dyDescent="0.25">
      <c r="B18" s="6"/>
      <c r="I18" s="115"/>
      <c r="J18" s="2" t="s">
        <v>20</v>
      </c>
      <c r="K18" s="3">
        <v>4.7</v>
      </c>
      <c r="L18" s="3">
        <v>22.7</v>
      </c>
      <c r="M18" s="3">
        <v>72.7</v>
      </c>
      <c r="P18" s="115"/>
      <c r="Q18" s="2" t="s">
        <v>20</v>
      </c>
      <c r="R18" s="3">
        <v>7.2</v>
      </c>
      <c r="S18" s="3">
        <v>20</v>
      </c>
      <c r="T18" s="3">
        <v>72.7</v>
      </c>
      <c r="W18" s="111"/>
      <c r="X18" s="2" t="s">
        <v>20</v>
      </c>
      <c r="Y18" s="29">
        <v>9.1</v>
      </c>
      <c r="Z18" s="29">
        <v>22.6</v>
      </c>
      <c r="AA18" s="29">
        <v>68.400000000000006</v>
      </c>
    </row>
    <row r="19" spans="1:27" x14ac:dyDescent="0.25">
      <c r="I19" s="122" t="s">
        <v>7</v>
      </c>
      <c r="J19" s="122"/>
      <c r="K19" s="3">
        <v>11.7</v>
      </c>
      <c r="L19" s="3">
        <v>34.200000000000003</v>
      </c>
      <c r="M19" s="3">
        <v>54</v>
      </c>
      <c r="P19" s="121" t="s">
        <v>7</v>
      </c>
      <c r="Q19" s="121"/>
      <c r="R19" s="3">
        <v>15.5</v>
      </c>
      <c r="S19" s="3">
        <v>29.3</v>
      </c>
      <c r="T19" s="3">
        <v>55.1</v>
      </c>
      <c r="W19" s="117" t="s">
        <v>7</v>
      </c>
      <c r="X19" s="118"/>
      <c r="Y19" s="29">
        <v>20.100000000000001</v>
      </c>
      <c r="Z19" s="29">
        <v>28.6</v>
      </c>
      <c r="AA19" s="29">
        <v>51.3</v>
      </c>
    </row>
    <row r="22" spans="1:27" x14ac:dyDescent="0.25">
      <c r="B22" s="6"/>
      <c r="I22" s="1" t="s">
        <v>34</v>
      </c>
      <c r="K22" s="5"/>
      <c r="L22" s="5"/>
      <c r="M22" s="5"/>
      <c r="P22" s="1" t="s">
        <v>35</v>
      </c>
      <c r="W22" s="1" t="s">
        <v>71</v>
      </c>
    </row>
    <row r="23" spans="1:27" x14ac:dyDescent="0.25">
      <c r="I23" s="4" t="s">
        <v>50</v>
      </c>
      <c r="K23" s="5"/>
      <c r="L23" s="5"/>
      <c r="M23" s="5"/>
      <c r="P23" s="4" t="s">
        <v>51</v>
      </c>
      <c r="W23" s="4" t="s">
        <v>51</v>
      </c>
    </row>
    <row r="24" spans="1:27" x14ac:dyDescent="0.25">
      <c r="A24" s="4" t="s">
        <v>152</v>
      </c>
    </row>
    <row r="25" spans="1:27" x14ac:dyDescent="0.25">
      <c r="A25" s="4" t="s">
        <v>87</v>
      </c>
    </row>
    <row r="26" spans="1:27" x14ac:dyDescent="0.25">
      <c r="A26" s="4" t="s">
        <v>105</v>
      </c>
      <c r="I26" s="116" t="s">
        <v>0</v>
      </c>
      <c r="J26" s="116"/>
      <c r="K26" s="36" t="s">
        <v>23</v>
      </c>
      <c r="L26" s="36" t="s">
        <v>24</v>
      </c>
      <c r="M26" s="36" t="s">
        <v>25</v>
      </c>
      <c r="P26" s="116" t="s">
        <v>0</v>
      </c>
      <c r="Q26" s="116"/>
      <c r="R26" s="36" t="s">
        <v>23</v>
      </c>
      <c r="S26" s="36" t="s">
        <v>24</v>
      </c>
      <c r="T26" s="36" t="s">
        <v>25</v>
      </c>
      <c r="W26" s="116" t="s">
        <v>0</v>
      </c>
      <c r="X26" s="116"/>
      <c r="Y26" s="36" t="s">
        <v>23</v>
      </c>
      <c r="Z26" s="36" t="s">
        <v>24</v>
      </c>
      <c r="AA26" s="36" t="s">
        <v>25</v>
      </c>
    </row>
    <row r="27" spans="1:27" ht="18" x14ac:dyDescent="0.35">
      <c r="A27" s="4" t="s">
        <v>163</v>
      </c>
      <c r="I27" s="90"/>
      <c r="J27" s="2" t="s">
        <v>11</v>
      </c>
      <c r="K27" s="3">
        <v>30.9</v>
      </c>
      <c r="L27" s="3">
        <v>58.2</v>
      </c>
      <c r="M27" s="3">
        <v>11</v>
      </c>
      <c r="P27" s="90"/>
      <c r="Q27" s="2" t="s">
        <v>11</v>
      </c>
      <c r="R27" s="3">
        <v>74.7</v>
      </c>
      <c r="S27" s="3">
        <v>21.1</v>
      </c>
      <c r="T27" s="3">
        <v>4.2</v>
      </c>
      <c r="W27" s="90"/>
      <c r="X27" s="2" t="s">
        <v>11</v>
      </c>
      <c r="Y27" s="3">
        <v>49.9</v>
      </c>
      <c r="Z27" s="3">
        <v>34.5</v>
      </c>
      <c r="AA27" s="3">
        <v>15.6</v>
      </c>
    </row>
    <row r="28" spans="1:27" x14ac:dyDescent="0.25">
      <c r="I28" s="99" t="s">
        <v>26</v>
      </c>
      <c r="J28" s="2" t="s">
        <v>12</v>
      </c>
      <c r="K28" s="3">
        <v>5.6</v>
      </c>
      <c r="L28" s="3">
        <v>37</v>
      </c>
      <c r="M28" s="3">
        <v>57.3</v>
      </c>
      <c r="P28" s="99" t="s">
        <v>26</v>
      </c>
      <c r="Q28" s="2" t="s">
        <v>12</v>
      </c>
      <c r="R28" s="3">
        <v>28.1</v>
      </c>
      <c r="S28" s="3">
        <v>33.4</v>
      </c>
      <c r="T28" s="3">
        <v>38.6</v>
      </c>
      <c r="W28" s="99" t="s">
        <v>26</v>
      </c>
      <c r="X28" s="2" t="s">
        <v>12</v>
      </c>
      <c r="Y28" s="3">
        <v>11.9</v>
      </c>
      <c r="Z28" s="3">
        <v>27.7</v>
      </c>
      <c r="AA28" s="3">
        <v>60.4</v>
      </c>
    </row>
    <row r="29" spans="1:27" x14ac:dyDescent="0.25">
      <c r="I29" s="100"/>
      <c r="J29" s="2" t="s">
        <v>13</v>
      </c>
      <c r="K29" s="3">
        <v>9.6</v>
      </c>
      <c r="L29" s="3">
        <v>45</v>
      </c>
      <c r="M29" s="3">
        <v>45.4</v>
      </c>
      <c r="P29" s="100"/>
      <c r="Q29" s="2" t="s">
        <v>13</v>
      </c>
      <c r="R29" s="3">
        <v>39.9</v>
      </c>
      <c r="S29" s="3">
        <v>33</v>
      </c>
      <c r="T29" s="3">
        <v>27.1</v>
      </c>
      <c r="W29" s="100"/>
      <c r="X29" s="2" t="s">
        <v>13</v>
      </c>
      <c r="Y29" s="3">
        <v>18.2</v>
      </c>
      <c r="Z29" s="3">
        <v>32.200000000000003</v>
      </c>
      <c r="AA29" s="3">
        <v>49.6</v>
      </c>
    </row>
    <row r="30" spans="1:27" x14ac:dyDescent="0.25">
      <c r="I30" s="100"/>
      <c r="J30" s="2" t="s">
        <v>14</v>
      </c>
      <c r="K30" s="3">
        <v>18.100000000000001</v>
      </c>
      <c r="L30" s="3">
        <v>54</v>
      </c>
      <c r="M30" s="3">
        <v>27.9</v>
      </c>
      <c r="P30" s="100"/>
      <c r="Q30" s="2" t="s">
        <v>14</v>
      </c>
      <c r="R30" s="3">
        <v>59.8</v>
      </c>
      <c r="S30" s="3">
        <v>27.4</v>
      </c>
      <c r="T30" s="3">
        <v>12.8</v>
      </c>
      <c r="W30" s="100"/>
      <c r="X30" s="2" t="s">
        <v>14</v>
      </c>
      <c r="Y30" s="3">
        <v>31.3</v>
      </c>
      <c r="Z30" s="3">
        <v>35.5</v>
      </c>
      <c r="AA30" s="3">
        <v>33.200000000000003</v>
      </c>
    </row>
    <row r="31" spans="1:27" x14ac:dyDescent="0.25">
      <c r="A31" s="48"/>
      <c r="B31" s="43" t="s">
        <v>23</v>
      </c>
      <c r="C31" s="43" t="s">
        <v>24</v>
      </c>
      <c r="D31" s="43" t="s">
        <v>25</v>
      </c>
      <c r="I31" s="101"/>
      <c r="J31" s="2" t="s">
        <v>15</v>
      </c>
      <c r="K31" s="3">
        <v>25.2</v>
      </c>
      <c r="L31" s="3">
        <v>55.5</v>
      </c>
      <c r="M31" s="3">
        <v>19.3</v>
      </c>
      <c r="P31" s="101"/>
      <c r="Q31" s="2" t="s">
        <v>15</v>
      </c>
      <c r="R31" s="3">
        <v>70.5</v>
      </c>
      <c r="S31" s="3">
        <v>22.4</v>
      </c>
      <c r="T31" s="3">
        <v>7</v>
      </c>
      <c r="W31" s="101"/>
      <c r="X31" s="2" t="s">
        <v>15</v>
      </c>
      <c r="Y31" s="3">
        <v>41.2</v>
      </c>
      <c r="Z31" s="3">
        <v>34.5</v>
      </c>
      <c r="AA31" s="3">
        <v>24.3</v>
      </c>
    </row>
    <row r="32" spans="1:27" x14ac:dyDescent="0.25">
      <c r="A32" s="48" t="s">
        <v>81</v>
      </c>
      <c r="B32" s="56">
        <v>11.7</v>
      </c>
      <c r="C32" s="56">
        <v>34.200000000000003</v>
      </c>
      <c r="D32" s="56">
        <v>54</v>
      </c>
      <c r="I32" s="99" t="s">
        <v>8</v>
      </c>
      <c r="J32" s="2" t="s">
        <v>47</v>
      </c>
      <c r="K32" s="3">
        <v>11.4</v>
      </c>
      <c r="L32" s="3">
        <v>48.9</v>
      </c>
      <c r="M32" s="3">
        <v>39.700000000000003</v>
      </c>
      <c r="P32" s="99" t="s">
        <v>8</v>
      </c>
      <c r="Q32" s="2" t="s">
        <v>47</v>
      </c>
      <c r="R32" s="3">
        <v>40.299999999999997</v>
      </c>
      <c r="S32" s="3">
        <v>33.4</v>
      </c>
      <c r="T32" s="3">
        <v>26.3</v>
      </c>
      <c r="W32" s="99" t="s">
        <v>8</v>
      </c>
      <c r="X32" s="2" t="s">
        <v>47</v>
      </c>
      <c r="Y32" s="3">
        <v>21.4</v>
      </c>
      <c r="Z32" s="3">
        <v>35.200000000000003</v>
      </c>
      <c r="AA32" s="3">
        <v>43.4</v>
      </c>
    </row>
    <row r="33" spans="1:27" x14ac:dyDescent="0.25">
      <c r="A33" s="48" t="s">
        <v>82</v>
      </c>
      <c r="B33" s="56">
        <v>10.5</v>
      </c>
      <c r="C33" s="56">
        <v>44.8</v>
      </c>
      <c r="D33" s="56">
        <v>44.7</v>
      </c>
      <c r="I33" s="101"/>
      <c r="J33" s="2" t="s">
        <v>48</v>
      </c>
      <c r="K33" s="3">
        <v>9.6</v>
      </c>
      <c r="L33" s="3">
        <v>40.9</v>
      </c>
      <c r="M33" s="3">
        <v>49.5</v>
      </c>
      <c r="P33" s="101"/>
      <c r="Q33" s="2" t="s">
        <v>48</v>
      </c>
      <c r="R33" s="3">
        <v>41.9</v>
      </c>
      <c r="S33" s="3">
        <v>30.4</v>
      </c>
      <c r="T33" s="3">
        <v>27.7</v>
      </c>
      <c r="W33" s="101"/>
      <c r="X33" s="2" t="s">
        <v>48</v>
      </c>
      <c r="Y33" s="3">
        <v>17.7</v>
      </c>
      <c r="Z33" s="3">
        <v>28.3</v>
      </c>
      <c r="AA33" s="3">
        <v>53.9</v>
      </c>
    </row>
    <row r="34" spans="1:27" x14ac:dyDescent="0.25">
      <c r="A34" s="48" t="s">
        <v>83</v>
      </c>
      <c r="B34" s="56">
        <v>15.5</v>
      </c>
      <c r="C34" s="56">
        <v>29.3</v>
      </c>
      <c r="D34" s="56">
        <v>55.1</v>
      </c>
      <c r="I34" s="109" t="s">
        <v>27</v>
      </c>
      <c r="J34" s="2" t="s">
        <v>16</v>
      </c>
      <c r="K34" s="3">
        <v>19.7</v>
      </c>
      <c r="L34" s="3">
        <v>54.6</v>
      </c>
      <c r="M34" s="3">
        <v>25.8</v>
      </c>
      <c r="P34" s="109" t="s">
        <v>27</v>
      </c>
      <c r="Q34" s="2" t="s">
        <v>16</v>
      </c>
      <c r="R34" s="3">
        <v>61.9</v>
      </c>
      <c r="S34" s="3">
        <v>26.6</v>
      </c>
      <c r="T34" s="3">
        <v>11.5</v>
      </c>
      <c r="W34" s="109" t="s">
        <v>27</v>
      </c>
      <c r="X34" s="2" t="s">
        <v>16</v>
      </c>
      <c r="Y34" s="3">
        <v>33.4</v>
      </c>
      <c r="Z34" s="3">
        <v>35.5</v>
      </c>
      <c r="AA34" s="3">
        <v>31.2</v>
      </c>
    </row>
    <row r="35" spans="1:27" x14ac:dyDescent="0.25">
      <c r="A35" s="48" t="s">
        <v>84</v>
      </c>
      <c r="B35" s="56">
        <v>41.1</v>
      </c>
      <c r="C35" s="56">
        <v>31.9</v>
      </c>
      <c r="D35" s="56">
        <v>27</v>
      </c>
      <c r="I35" s="110"/>
      <c r="J35" s="2" t="s">
        <v>17</v>
      </c>
      <c r="K35" s="3">
        <v>12.4</v>
      </c>
      <c r="L35" s="3">
        <v>50.1</v>
      </c>
      <c r="M35" s="3">
        <v>37.5</v>
      </c>
      <c r="P35" s="110"/>
      <c r="Q35" s="2" t="s">
        <v>17</v>
      </c>
      <c r="R35" s="3">
        <v>47.5</v>
      </c>
      <c r="S35" s="3">
        <v>32.5</v>
      </c>
      <c r="T35" s="3">
        <v>20</v>
      </c>
      <c r="W35" s="110"/>
      <c r="X35" s="2" t="s">
        <v>17</v>
      </c>
      <c r="Y35" s="3">
        <v>22.8</v>
      </c>
      <c r="Z35" s="3">
        <v>34.9</v>
      </c>
      <c r="AA35" s="3">
        <v>42.3</v>
      </c>
    </row>
    <row r="36" spans="1:27" x14ac:dyDescent="0.25">
      <c r="A36" s="48" t="s">
        <v>85</v>
      </c>
      <c r="B36" s="57">
        <v>20.100000000000001</v>
      </c>
      <c r="C36" s="57">
        <v>28.6</v>
      </c>
      <c r="D36" s="57">
        <v>51.3</v>
      </c>
      <c r="I36" s="110"/>
      <c r="J36" s="2" t="s">
        <v>18</v>
      </c>
      <c r="K36" s="3">
        <v>9.4</v>
      </c>
      <c r="L36" s="3">
        <v>46.6</v>
      </c>
      <c r="M36" s="3">
        <v>43.9</v>
      </c>
      <c r="P36" s="110"/>
      <c r="Q36" s="2" t="s">
        <v>18</v>
      </c>
      <c r="R36" s="3">
        <v>40.200000000000003</v>
      </c>
      <c r="S36" s="3">
        <v>34.299999999999997</v>
      </c>
      <c r="T36" s="3">
        <v>25.4</v>
      </c>
      <c r="W36" s="110"/>
      <c r="X36" s="2" t="s">
        <v>18</v>
      </c>
      <c r="Y36" s="3">
        <v>18.399999999999999</v>
      </c>
      <c r="Z36" s="3">
        <v>33.4</v>
      </c>
      <c r="AA36" s="3">
        <v>48.3</v>
      </c>
    </row>
    <row r="37" spans="1:27" x14ac:dyDescent="0.25">
      <c r="A37" s="48" t="s">
        <v>86</v>
      </c>
      <c r="B37" s="56">
        <v>19.5</v>
      </c>
      <c r="C37" s="56">
        <v>31.7</v>
      </c>
      <c r="D37" s="56">
        <v>48.8</v>
      </c>
      <c r="I37" s="110"/>
      <c r="J37" s="2" t="s">
        <v>19</v>
      </c>
      <c r="K37" s="3">
        <v>7.7</v>
      </c>
      <c r="L37" s="3">
        <v>42.7</v>
      </c>
      <c r="M37" s="3">
        <v>49.6</v>
      </c>
      <c r="P37" s="110"/>
      <c r="Q37" s="2" t="s">
        <v>19</v>
      </c>
      <c r="R37" s="3">
        <v>35.299999999999997</v>
      </c>
      <c r="S37" s="3">
        <v>34.200000000000003</v>
      </c>
      <c r="T37" s="3">
        <v>30.5</v>
      </c>
      <c r="W37" s="110"/>
      <c r="X37" s="2" t="s">
        <v>19</v>
      </c>
      <c r="Y37" s="3">
        <v>15.4</v>
      </c>
      <c r="Z37" s="3">
        <v>31.2</v>
      </c>
      <c r="AA37" s="3">
        <v>53.4</v>
      </c>
    </row>
    <row r="38" spans="1:27" x14ac:dyDescent="0.25">
      <c r="A38" s="48"/>
      <c r="B38" s="48"/>
      <c r="C38" s="48"/>
      <c r="D38" s="48"/>
      <c r="I38" s="111"/>
      <c r="J38" s="2" t="s">
        <v>20</v>
      </c>
      <c r="K38" s="3">
        <v>4.9000000000000004</v>
      </c>
      <c r="L38" s="3">
        <v>33.700000000000003</v>
      </c>
      <c r="M38" s="3">
        <v>61.3</v>
      </c>
      <c r="P38" s="111"/>
      <c r="Q38" s="2" t="s">
        <v>20</v>
      </c>
      <c r="R38" s="3">
        <v>25.8</v>
      </c>
      <c r="S38" s="3">
        <v>31.9</v>
      </c>
      <c r="T38" s="3">
        <v>42.3</v>
      </c>
      <c r="W38" s="111"/>
      <c r="X38" s="2" t="s">
        <v>20</v>
      </c>
      <c r="Y38" s="3">
        <v>10.5</v>
      </c>
      <c r="Z38" s="3">
        <v>25.6</v>
      </c>
      <c r="AA38" s="3">
        <v>63.9</v>
      </c>
    </row>
    <row r="39" spans="1:27" x14ac:dyDescent="0.25">
      <c r="I39" s="117" t="s">
        <v>7</v>
      </c>
      <c r="J39" s="118"/>
      <c r="K39" s="3">
        <v>10.5</v>
      </c>
      <c r="L39" s="3">
        <v>44.8</v>
      </c>
      <c r="M39" s="3">
        <v>44.7</v>
      </c>
      <c r="P39" s="119" t="s">
        <v>7</v>
      </c>
      <c r="Q39" s="120"/>
      <c r="R39" s="3">
        <v>41.1</v>
      </c>
      <c r="S39" s="3">
        <v>31.9</v>
      </c>
      <c r="T39" s="3">
        <v>27</v>
      </c>
      <c r="W39" s="119" t="s">
        <v>7</v>
      </c>
      <c r="X39" s="120"/>
      <c r="Y39" s="3">
        <v>19.5</v>
      </c>
      <c r="Z39" s="3">
        <v>31.7</v>
      </c>
      <c r="AA39" s="3">
        <v>48.8</v>
      </c>
    </row>
  </sheetData>
  <mergeCells count="33">
    <mergeCell ref="W39:X39"/>
    <mergeCell ref="W26:X26"/>
    <mergeCell ref="W28:W31"/>
    <mergeCell ref="W32:W33"/>
    <mergeCell ref="W34:W38"/>
    <mergeCell ref="I5:J5"/>
    <mergeCell ref="I19:J19"/>
    <mergeCell ref="I14:I18"/>
    <mergeCell ref="I12:I13"/>
    <mergeCell ref="I8:I11"/>
    <mergeCell ref="I6:I7"/>
    <mergeCell ref="I26:J26"/>
    <mergeCell ref="I39:J39"/>
    <mergeCell ref="I34:I38"/>
    <mergeCell ref="I32:I33"/>
    <mergeCell ref="I28:I31"/>
    <mergeCell ref="P5:Q5"/>
    <mergeCell ref="P19:Q19"/>
    <mergeCell ref="P14:P18"/>
    <mergeCell ref="P12:P13"/>
    <mergeCell ref="P8:P11"/>
    <mergeCell ref="P6:P7"/>
    <mergeCell ref="P26:Q26"/>
    <mergeCell ref="P39:Q39"/>
    <mergeCell ref="P34:P38"/>
    <mergeCell ref="P32:P33"/>
    <mergeCell ref="P28:P31"/>
    <mergeCell ref="W5:X5"/>
    <mergeCell ref="W19:X19"/>
    <mergeCell ref="W14:W18"/>
    <mergeCell ref="W12:W13"/>
    <mergeCell ref="W8:W11"/>
    <mergeCell ref="W6:W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7"/>
  <sheetViews>
    <sheetView zoomScaleNormal="100" workbookViewId="0">
      <selection activeCell="J12" sqref="J12"/>
    </sheetView>
  </sheetViews>
  <sheetFormatPr baseColWidth="10" defaultColWidth="11.42578125" defaultRowHeight="15" x14ac:dyDescent="0.25"/>
  <cols>
    <col min="1" max="1" width="18.140625" style="4" customWidth="1"/>
    <col min="2" max="2" width="22.7109375" style="4" customWidth="1"/>
    <col min="3" max="3" width="19.7109375" style="4" bestFit="1" customWidth="1"/>
    <col min="4" max="4" width="19.140625" style="4" bestFit="1" customWidth="1"/>
    <col min="5" max="5" width="18.28515625" style="4" bestFit="1" customWidth="1"/>
    <col min="6" max="10" width="11.42578125" style="4"/>
    <col min="11" max="11" width="27.5703125" style="4" customWidth="1"/>
    <col min="12" max="12" width="20" style="4" bestFit="1" customWidth="1"/>
    <col min="13" max="14" width="21.42578125" style="5" customWidth="1"/>
    <col min="15" max="15" width="20.28515625" style="5" customWidth="1"/>
    <col min="16" max="16" width="14.7109375" style="5" bestFit="1" customWidth="1"/>
    <col min="17" max="17" width="11.85546875" style="5" bestFit="1" customWidth="1"/>
    <col min="18" max="16384" width="11.42578125" style="4"/>
  </cols>
  <sheetData>
    <row r="2" spans="1:17" x14ac:dyDescent="0.25">
      <c r="A2" s="1" t="s">
        <v>161</v>
      </c>
      <c r="K2" s="1" t="s">
        <v>52</v>
      </c>
    </row>
    <row r="4" spans="1:17" x14ac:dyDescent="0.25">
      <c r="K4" s="126" t="s">
        <v>0</v>
      </c>
      <c r="L4" s="126"/>
      <c r="M4" s="38" t="s">
        <v>72</v>
      </c>
      <c r="N4" s="38" t="s">
        <v>73</v>
      </c>
      <c r="O4" s="38" t="s">
        <v>74</v>
      </c>
      <c r="P4" s="38" t="s">
        <v>37</v>
      </c>
      <c r="Q4" s="38" t="s">
        <v>46</v>
      </c>
    </row>
    <row r="5" spans="1:17" x14ac:dyDescent="0.25">
      <c r="K5" s="106" t="s">
        <v>9</v>
      </c>
      <c r="L5" s="2" t="s">
        <v>10</v>
      </c>
      <c r="M5" s="3">
        <v>21</v>
      </c>
      <c r="N5" s="3">
        <v>22.2</v>
      </c>
      <c r="O5" s="3">
        <v>56.8</v>
      </c>
      <c r="P5" s="9">
        <v>146</v>
      </c>
      <c r="Q5" s="9">
        <v>35</v>
      </c>
    </row>
    <row r="6" spans="1:17" x14ac:dyDescent="0.25">
      <c r="A6" s="1"/>
      <c r="K6" s="106"/>
      <c r="L6" s="2" t="s">
        <v>11</v>
      </c>
      <c r="M6" s="3">
        <v>59.2</v>
      </c>
      <c r="N6" s="3">
        <v>20.399999999999999</v>
      </c>
      <c r="O6" s="3">
        <v>20.399999999999999</v>
      </c>
      <c r="P6" s="9">
        <v>110</v>
      </c>
      <c r="Q6" s="9">
        <v>39</v>
      </c>
    </row>
    <row r="7" spans="1:17" x14ac:dyDescent="0.25">
      <c r="K7" s="106" t="s">
        <v>26</v>
      </c>
      <c r="L7" s="2" t="s">
        <v>12</v>
      </c>
      <c r="M7" s="3">
        <v>14.6</v>
      </c>
      <c r="N7" s="3">
        <v>19.399999999999999</v>
      </c>
      <c r="O7" s="3">
        <v>66</v>
      </c>
      <c r="P7" s="9">
        <v>154</v>
      </c>
      <c r="Q7" s="9">
        <v>35</v>
      </c>
    </row>
    <row r="8" spans="1:17" x14ac:dyDescent="0.25">
      <c r="A8" s="31"/>
      <c r="B8" s="31"/>
      <c r="C8" s="43"/>
      <c r="D8" s="43"/>
      <c r="E8" s="43"/>
      <c r="K8" s="106"/>
      <c r="L8" s="2" t="s">
        <v>13</v>
      </c>
      <c r="M8" s="3">
        <v>23.2</v>
      </c>
      <c r="N8" s="3">
        <v>22.6</v>
      </c>
      <c r="O8" s="3">
        <v>54.2</v>
      </c>
      <c r="P8" s="9">
        <v>144</v>
      </c>
      <c r="Q8" s="9">
        <v>36</v>
      </c>
    </row>
    <row r="9" spans="1:17" x14ac:dyDescent="0.25">
      <c r="A9" s="124"/>
      <c r="C9" s="8"/>
      <c r="D9" s="8"/>
      <c r="E9" s="8"/>
      <c r="K9" s="106"/>
      <c r="L9" s="2" t="s">
        <v>14</v>
      </c>
      <c r="M9" s="3">
        <v>32.5</v>
      </c>
      <c r="N9" s="3">
        <v>23.7</v>
      </c>
      <c r="O9" s="3">
        <v>43.8</v>
      </c>
      <c r="P9" s="9">
        <v>134</v>
      </c>
      <c r="Q9" s="9">
        <v>38</v>
      </c>
    </row>
    <row r="10" spans="1:17" x14ac:dyDescent="0.25">
      <c r="A10" s="124"/>
      <c r="C10" s="8"/>
      <c r="D10" s="8"/>
      <c r="E10" s="8"/>
      <c r="K10" s="106"/>
      <c r="L10" s="2" t="s">
        <v>15</v>
      </c>
      <c r="M10" s="3">
        <v>40.5</v>
      </c>
      <c r="N10" s="3">
        <v>23</v>
      </c>
      <c r="O10" s="3">
        <v>36.6</v>
      </c>
      <c r="P10" s="9">
        <v>126</v>
      </c>
      <c r="Q10" s="9">
        <v>40</v>
      </c>
    </row>
    <row r="11" spans="1:17" x14ac:dyDescent="0.25">
      <c r="A11" s="124"/>
      <c r="C11" s="8"/>
      <c r="D11" s="8"/>
      <c r="E11" s="8"/>
      <c r="K11" s="106" t="s">
        <v>8</v>
      </c>
      <c r="L11" s="2" t="s">
        <v>47</v>
      </c>
      <c r="M11" s="3">
        <v>20</v>
      </c>
      <c r="N11" s="3">
        <v>21</v>
      </c>
      <c r="O11" s="3">
        <v>59</v>
      </c>
      <c r="P11" s="9">
        <v>147</v>
      </c>
      <c r="Q11" s="9">
        <v>36</v>
      </c>
    </row>
    <row r="12" spans="1:17" x14ac:dyDescent="0.25">
      <c r="A12" s="124"/>
      <c r="C12" s="8"/>
      <c r="D12" s="8"/>
      <c r="E12" s="8"/>
      <c r="K12" s="106"/>
      <c r="L12" s="2" t="s">
        <v>48</v>
      </c>
      <c r="M12" s="3">
        <v>26.7</v>
      </c>
      <c r="N12" s="3">
        <v>23.1</v>
      </c>
      <c r="O12" s="3">
        <v>50.2</v>
      </c>
      <c r="P12" s="9">
        <v>140</v>
      </c>
      <c r="Q12" s="9">
        <v>37</v>
      </c>
    </row>
    <row r="13" spans="1:17" x14ac:dyDescent="0.25">
      <c r="A13" s="10"/>
      <c r="K13" s="115" t="s">
        <v>27</v>
      </c>
      <c r="L13" s="2" t="s">
        <v>16</v>
      </c>
      <c r="M13" s="3">
        <v>34.9</v>
      </c>
      <c r="N13" s="3">
        <v>23.8</v>
      </c>
      <c r="O13" s="3">
        <v>41.3</v>
      </c>
      <c r="P13" s="9">
        <v>131</v>
      </c>
      <c r="Q13" s="9">
        <v>38</v>
      </c>
    </row>
    <row r="14" spans="1:17" x14ac:dyDescent="0.25">
      <c r="A14" s="125"/>
      <c r="C14" s="8"/>
      <c r="D14" s="8"/>
      <c r="E14" s="8"/>
      <c r="K14" s="115"/>
      <c r="L14" s="2" t="s">
        <v>17</v>
      </c>
      <c r="M14" s="3">
        <v>28.3</v>
      </c>
      <c r="N14" s="3">
        <v>24</v>
      </c>
      <c r="O14" s="3">
        <v>47.7</v>
      </c>
      <c r="P14" s="9">
        <v>138</v>
      </c>
      <c r="Q14" s="9">
        <v>36</v>
      </c>
    </row>
    <row r="15" spans="1:17" ht="15" customHeight="1" x14ac:dyDescent="0.25">
      <c r="A15" s="125"/>
      <c r="C15" s="8"/>
      <c r="D15" s="8"/>
      <c r="E15" s="8"/>
      <c r="K15" s="115"/>
      <c r="L15" s="2" t="s">
        <v>18</v>
      </c>
      <c r="M15" s="3">
        <v>24.2</v>
      </c>
      <c r="N15" s="3">
        <v>23.6</v>
      </c>
      <c r="O15" s="3">
        <v>52.2</v>
      </c>
      <c r="P15" s="9">
        <v>142</v>
      </c>
      <c r="Q15" s="9">
        <v>35</v>
      </c>
    </row>
    <row r="16" spans="1:17" x14ac:dyDescent="0.25">
      <c r="A16" s="10"/>
      <c r="B16" s="5"/>
      <c r="C16" s="5"/>
      <c r="D16" s="5"/>
      <c r="E16" s="5"/>
      <c r="K16" s="115"/>
      <c r="L16" s="2" t="s">
        <v>19</v>
      </c>
      <c r="M16" s="3">
        <v>20.3</v>
      </c>
      <c r="N16" s="3">
        <v>22.6</v>
      </c>
      <c r="O16" s="3">
        <v>57.1</v>
      </c>
      <c r="P16" s="9">
        <v>146</v>
      </c>
      <c r="Q16" s="9">
        <v>34</v>
      </c>
    </row>
    <row r="17" spans="1:18" x14ac:dyDescent="0.25">
      <c r="A17" s="1"/>
      <c r="C17" s="8"/>
      <c r="D17" s="8"/>
      <c r="E17" s="8"/>
      <c r="K17" s="109"/>
      <c r="L17" s="2" t="s">
        <v>20</v>
      </c>
      <c r="M17" s="3">
        <v>12.4</v>
      </c>
      <c r="N17" s="3">
        <v>17.600000000000001</v>
      </c>
      <c r="O17" s="3">
        <v>70</v>
      </c>
      <c r="P17" s="9">
        <v>157</v>
      </c>
      <c r="Q17" s="9">
        <v>35</v>
      </c>
    </row>
    <row r="18" spans="1:18" x14ac:dyDescent="0.25">
      <c r="A18" s="1"/>
      <c r="K18" s="59" t="s">
        <v>7</v>
      </c>
      <c r="L18" s="58"/>
      <c r="M18" s="3">
        <v>23.4</v>
      </c>
      <c r="N18" s="3">
        <v>22.1</v>
      </c>
      <c r="O18" s="3">
        <v>54.5</v>
      </c>
      <c r="P18" s="9">
        <v>144</v>
      </c>
      <c r="Q18" s="9">
        <v>37</v>
      </c>
    </row>
    <row r="19" spans="1:18" x14ac:dyDescent="0.25">
      <c r="I19" s="5"/>
      <c r="J19" s="5"/>
      <c r="K19" s="52"/>
      <c r="L19" s="52"/>
      <c r="M19" s="47"/>
      <c r="N19" s="47"/>
      <c r="O19" s="47"/>
      <c r="P19" s="47"/>
      <c r="Q19" s="47"/>
      <c r="R19" s="47"/>
    </row>
    <row r="20" spans="1:18" x14ac:dyDescent="0.25">
      <c r="I20" s="5"/>
      <c r="J20" s="5"/>
      <c r="K20" s="48"/>
      <c r="L20" s="48"/>
      <c r="M20" s="43" t="s">
        <v>72</v>
      </c>
      <c r="N20" s="43" t="s">
        <v>73</v>
      </c>
      <c r="O20" s="43" t="s">
        <v>74</v>
      </c>
      <c r="P20" s="52"/>
      <c r="Q20" s="52"/>
      <c r="R20" s="47"/>
    </row>
    <row r="21" spans="1:18" x14ac:dyDescent="0.25">
      <c r="I21" s="5"/>
      <c r="J21" s="5"/>
      <c r="K21" s="55" t="s">
        <v>75</v>
      </c>
      <c r="L21" s="55" t="s">
        <v>7</v>
      </c>
      <c r="M21" s="55">
        <f>M18</f>
        <v>23.4</v>
      </c>
      <c r="N21" s="55">
        <f>N18</f>
        <v>22.1</v>
      </c>
      <c r="O21" s="55">
        <f>O18</f>
        <v>54.5</v>
      </c>
      <c r="P21" s="47"/>
      <c r="Q21" s="47"/>
      <c r="R21" s="47"/>
    </row>
    <row r="22" spans="1:18" x14ac:dyDescent="0.25">
      <c r="K22" s="93" t="str">
        <f>K5</f>
        <v>Retard scolaire</v>
      </c>
      <c r="L22" s="48" t="str">
        <f>L5</f>
        <v>« À l'heure »</v>
      </c>
      <c r="M22" s="48">
        <f>M5</f>
        <v>21</v>
      </c>
      <c r="N22" s="48">
        <f>N5</f>
        <v>22.2</v>
      </c>
      <c r="O22" s="48">
        <f>O5</f>
        <v>56.8</v>
      </c>
      <c r="P22" s="47"/>
      <c r="Q22" s="47"/>
      <c r="R22" s="47"/>
    </row>
    <row r="23" spans="1:18" x14ac:dyDescent="0.25">
      <c r="K23" s="93"/>
      <c r="L23" s="48" t="str">
        <f t="shared" ref="L23:O24" si="0">L6</f>
        <v>En retard</v>
      </c>
      <c r="M23" s="48">
        <f t="shared" si="0"/>
        <v>59.2</v>
      </c>
      <c r="N23" s="48">
        <f t="shared" si="0"/>
        <v>20.399999999999999</v>
      </c>
      <c r="O23" s="48">
        <f t="shared" si="0"/>
        <v>20.399999999999999</v>
      </c>
      <c r="P23" s="47"/>
      <c r="Q23" s="47"/>
      <c r="R23" s="47"/>
    </row>
    <row r="24" spans="1:18" x14ac:dyDescent="0.25">
      <c r="A24" s="4" t="s">
        <v>153</v>
      </c>
      <c r="K24" s="93" t="str">
        <f>K7</f>
        <v>Secteur de scolarisation</v>
      </c>
      <c r="L24" s="48" t="str">
        <f t="shared" si="0"/>
        <v>Privé sous contrat</v>
      </c>
      <c r="M24" s="48">
        <f t="shared" si="0"/>
        <v>14.6</v>
      </c>
      <c r="N24" s="48">
        <f t="shared" si="0"/>
        <v>19.399999999999999</v>
      </c>
      <c r="O24" s="48">
        <f t="shared" si="0"/>
        <v>66</v>
      </c>
      <c r="P24" s="47"/>
      <c r="Q24" s="47"/>
      <c r="R24" s="47"/>
    </row>
    <row r="25" spans="1:18" x14ac:dyDescent="0.25">
      <c r="A25" s="4" t="s">
        <v>87</v>
      </c>
      <c r="K25" s="93"/>
      <c r="L25" s="48" t="str">
        <f>L8</f>
        <v>Public hors EP</v>
      </c>
      <c r="M25" s="48">
        <f>M8</f>
        <v>23.2</v>
      </c>
      <c r="N25" s="48">
        <f>N8</f>
        <v>22.6</v>
      </c>
      <c r="O25" s="48">
        <f>O8</f>
        <v>54.2</v>
      </c>
      <c r="P25" s="47"/>
      <c r="Q25" s="47"/>
      <c r="R25" s="47"/>
    </row>
    <row r="26" spans="1:18" x14ac:dyDescent="0.25">
      <c r="A26" s="4" t="s">
        <v>105</v>
      </c>
      <c r="K26" s="93"/>
      <c r="L26" s="48" t="str">
        <f>L9</f>
        <v>REP</v>
      </c>
      <c r="M26" s="48">
        <f t="shared" ref="M26:O26" si="1">M9</f>
        <v>32.5</v>
      </c>
      <c r="N26" s="48">
        <f t="shared" si="1"/>
        <v>23.7</v>
      </c>
      <c r="O26" s="48">
        <f t="shared" si="1"/>
        <v>43.8</v>
      </c>
      <c r="P26" s="47"/>
      <c r="Q26" s="47"/>
      <c r="R26" s="47"/>
    </row>
    <row r="27" spans="1:18" ht="18" x14ac:dyDescent="0.35">
      <c r="A27" s="4" t="s">
        <v>163</v>
      </c>
      <c r="K27" s="93"/>
      <c r="L27" s="48" t="str">
        <f t="shared" ref="L27:O34" si="2">L10</f>
        <v>REP+</v>
      </c>
      <c r="M27" s="48">
        <f t="shared" si="2"/>
        <v>40.5</v>
      </c>
      <c r="N27" s="48">
        <f t="shared" si="2"/>
        <v>23</v>
      </c>
      <c r="O27" s="48">
        <f t="shared" si="2"/>
        <v>36.6</v>
      </c>
      <c r="P27" s="47"/>
      <c r="Q27" s="47"/>
      <c r="R27" s="47"/>
    </row>
    <row r="28" spans="1:18" x14ac:dyDescent="0.25">
      <c r="K28" s="93" t="str">
        <f>K11</f>
        <v>Sexe</v>
      </c>
      <c r="L28" s="48" t="str">
        <f t="shared" si="2"/>
        <v>Filles</v>
      </c>
      <c r="M28" s="48">
        <f t="shared" si="2"/>
        <v>20</v>
      </c>
      <c r="N28" s="48">
        <f t="shared" si="2"/>
        <v>21</v>
      </c>
      <c r="O28" s="48">
        <f t="shared" si="2"/>
        <v>59</v>
      </c>
      <c r="P28" s="47"/>
      <c r="Q28" s="47"/>
      <c r="R28" s="47"/>
    </row>
    <row r="29" spans="1:18" x14ac:dyDescent="0.25">
      <c r="K29" s="93"/>
      <c r="L29" s="48" t="str">
        <f t="shared" si="2"/>
        <v>Garçons</v>
      </c>
      <c r="M29" s="48">
        <f t="shared" si="2"/>
        <v>26.7</v>
      </c>
      <c r="N29" s="48">
        <f t="shared" si="2"/>
        <v>23.1</v>
      </c>
      <c r="O29" s="48">
        <f t="shared" si="2"/>
        <v>50.2</v>
      </c>
      <c r="P29" s="47"/>
      <c r="Q29" s="47"/>
      <c r="R29" s="47"/>
    </row>
    <row r="30" spans="1:18" x14ac:dyDescent="0.25">
      <c r="K30" s="123" t="str">
        <f>K13</f>
        <v>Indice de position sociale du collège</v>
      </c>
      <c r="L30" s="48" t="str">
        <f t="shared" si="2"/>
        <v>groupe d'IPS 1</v>
      </c>
      <c r="M30" s="48">
        <f t="shared" si="2"/>
        <v>34.9</v>
      </c>
      <c r="N30" s="48">
        <f t="shared" si="2"/>
        <v>23.8</v>
      </c>
      <c r="O30" s="48">
        <f t="shared" si="2"/>
        <v>41.3</v>
      </c>
      <c r="P30" s="47"/>
      <c r="Q30" s="47"/>
      <c r="R30" s="47"/>
    </row>
    <row r="31" spans="1:18" ht="15" customHeight="1" x14ac:dyDescent="0.25">
      <c r="K31" s="123"/>
      <c r="L31" s="48" t="str">
        <f t="shared" si="2"/>
        <v>groupe d'IPS 2</v>
      </c>
      <c r="M31" s="48">
        <f t="shared" si="2"/>
        <v>28.3</v>
      </c>
      <c r="N31" s="48">
        <f t="shared" si="2"/>
        <v>24</v>
      </c>
      <c r="O31" s="48">
        <f t="shared" si="2"/>
        <v>47.7</v>
      </c>
      <c r="P31" s="47"/>
      <c r="Q31" s="47"/>
      <c r="R31" s="47"/>
    </row>
    <row r="32" spans="1:18" x14ac:dyDescent="0.25">
      <c r="K32" s="123"/>
      <c r="L32" s="48" t="str">
        <f t="shared" si="2"/>
        <v>groupe d'IPS 3</v>
      </c>
      <c r="M32" s="48">
        <f t="shared" si="2"/>
        <v>24.2</v>
      </c>
      <c r="N32" s="48">
        <f t="shared" si="2"/>
        <v>23.6</v>
      </c>
      <c r="O32" s="48">
        <f t="shared" si="2"/>
        <v>52.2</v>
      </c>
      <c r="P32" s="47"/>
      <c r="Q32" s="47"/>
      <c r="R32" s="47"/>
    </row>
    <row r="33" spans="11:18" x14ac:dyDescent="0.25">
      <c r="K33" s="123"/>
      <c r="L33" s="48" t="str">
        <f t="shared" si="2"/>
        <v>groupe d'IPS 4</v>
      </c>
      <c r="M33" s="48">
        <f t="shared" si="2"/>
        <v>20.3</v>
      </c>
      <c r="N33" s="48">
        <f t="shared" si="2"/>
        <v>22.6</v>
      </c>
      <c r="O33" s="48">
        <f t="shared" si="2"/>
        <v>57.1</v>
      </c>
      <c r="P33" s="47"/>
      <c r="Q33" s="47"/>
      <c r="R33" s="47"/>
    </row>
    <row r="34" spans="11:18" x14ac:dyDescent="0.25">
      <c r="K34" s="123"/>
      <c r="L34" s="48" t="str">
        <f t="shared" si="2"/>
        <v>groupe d'IPS 5</v>
      </c>
      <c r="M34" s="48">
        <f t="shared" si="2"/>
        <v>12.4</v>
      </c>
      <c r="N34" s="48">
        <f t="shared" si="2"/>
        <v>17.600000000000001</v>
      </c>
      <c r="O34" s="48">
        <f t="shared" si="2"/>
        <v>70</v>
      </c>
      <c r="P34" s="47"/>
      <c r="Q34" s="47"/>
      <c r="R34" s="47"/>
    </row>
    <row r="35" spans="11:18" x14ac:dyDescent="0.25">
      <c r="K35" s="47"/>
      <c r="L35" s="47"/>
      <c r="M35" s="47"/>
      <c r="N35" s="47"/>
      <c r="O35" s="47"/>
      <c r="P35" s="47"/>
      <c r="Q35" s="47"/>
      <c r="R35" s="47"/>
    </row>
    <row r="36" spans="11:18" x14ac:dyDescent="0.25">
      <c r="K36" s="47"/>
      <c r="L36" s="47"/>
      <c r="M36" s="47"/>
      <c r="N36" s="47"/>
      <c r="O36" s="47"/>
      <c r="P36" s="47"/>
      <c r="Q36" s="47"/>
      <c r="R36" s="47"/>
    </row>
    <row r="37" spans="11:18" x14ac:dyDescent="0.25">
      <c r="K37" s="47"/>
      <c r="L37" s="47"/>
      <c r="M37" s="52"/>
      <c r="N37" s="52"/>
      <c r="O37" s="52"/>
      <c r="P37" s="52"/>
      <c r="Q37" s="52"/>
      <c r="R37" s="47"/>
    </row>
  </sheetData>
  <mergeCells count="11">
    <mergeCell ref="K4:L4"/>
    <mergeCell ref="K13:K17"/>
    <mergeCell ref="K11:K12"/>
    <mergeCell ref="K7:K10"/>
    <mergeCell ref="K5:K6"/>
    <mergeCell ref="K22:K23"/>
    <mergeCell ref="K24:K27"/>
    <mergeCell ref="K28:K29"/>
    <mergeCell ref="K30:K34"/>
    <mergeCell ref="A9:A12"/>
    <mergeCell ref="A14:A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5"/>
  <sheetViews>
    <sheetView zoomScaleNormal="100" workbookViewId="0">
      <selection activeCell="A14" sqref="A14"/>
    </sheetView>
  </sheetViews>
  <sheetFormatPr baseColWidth="10" defaultColWidth="11.42578125" defaultRowHeight="18" x14ac:dyDescent="0.35"/>
  <cols>
    <col min="1" max="1" width="11.42578125" style="67" customWidth="1"/>
    <col min="2" max="2" width="12" style="67" customWidth="1"/>
    <col min="3" max="8" width="11.85546875" style="67" customWidth="1"/>
    <col min="9" max="10" width="11.42578125" style="67"/>
    <col min="11" max="11" width="55.28515625" style="67" customWidth="1"/>
    <col min="12" max="12" width="11.42578125" style="67"/>
    <col min="13" max="13" width="30.7109375" style="67" customWidth="1"/>
    <col min="14" max="16384" width="11.42578125" style="67"/>
  </cols>
  <sheetData>
    <row r="2" spans="1:21" x14ac:dyDescent="0.35">
      <c r="A2" s="76" t="s">
        <v>164</v>
      </c>
      <c r="K2" s="67" t="s">
        <v>166</v>
      </c>
      <c r="N2" s="67" t="s">
        <v>171</v>
      </c>
    </row>
    <row r="3" spans="1:21" x14ac:dyDescent="0.35">
      <c r="C3" s="127" t="s">
        <v>123</v>
      </c>
      <c r="D3" s="127"/>
      <c r="E3" s="127"/>
      <c r="F3" s="127"/>
      <c r="G3" s="127"/>
      <c r="H3" s="127"/>
      <c r="I3" s="127"/>
      <c r="K3" s="68" t="s">
        <v>127</v>
      </c>
      <c r="L3" s="73">
        <f>C5+D6+E7+F8+G9+H10</f>
        <v>38.6419189206824</v>
      </c>
      <c r="P3" s="127" t="s">
        <v>123</v>
      </c>
      <c r="Q3" s="127"/>
      <c r="R3" s="127"/>
      <c r="S3" s="127"/>
      <c r="T3" s="127"/>
      <c r="U3" s="127"/>
    </row>
    <row r="4" spans="1:21" x14ac:dyDescent="0.35">
      <c r="B4" s="67" t="s">
        <v>124</v>
      </c>
      <c r="C4" s="77" t="s">
        <v>1</v>
      </c>
      <c r="D4" s="77" t="s">
        <v>2</v>
      </c>
      <c r="E4" s="77" t="s">
        <v>3</v>
      </c>
      <c r="F4" s="77" t="s">
        <v>4</v>
      </c>
      <c r="G4" s="77" t="s">
        <v>5</v>
      </c>
      <c r="H4" s="77" t="s">
        <v>6</v>
      </c>
      <c r="I4" s="78" t="s">
        <v>125</v>
      </c>
      <c r="K4" s="79" t="s">
        <v>128</v>
      </c>
      <c r="L4" s="71">
        <f>C6+D7+E8+F9+G10+D5+E6+F7+G8+H9</f>
        <v>41.208334797251531</v>
      </c>
      <c r="O4" s="67" t="s">
        <v>124</v>
      </c>
      <c r="P4" s="77" t="s">
        <v>1</v>
      </c>
      <c r="Q4" s="77" t="s">
        <v>2</v>
      </c>
      <c r="R4" s="77" t="s">
        <v>3</v>
      </c>
      <c r="S4" s="77" t="s">
        <v>4</v>
      </c>
      <c r="T4" s="77" t="s">
        <v>5</v>
      </c>
      <c r="U4" s="77" t="s">
        <v>6</v>
      </c>
    </row>
    <row r="5" spans="1:21" x14ac:dyDescent="0.35">
      <c r="A5" s="128" t="s">
        <v>126</v>
      </c>
      <c r="B5" s="80" t="s">
        <v>1</v>
      </c>
      <c r="C5" s="81">
        <v>7.9415470018119096</v>
      </c>
      <c r="D5" s="82">
        <v>4.5775885001279901</v>
      </c>
      <c r="E5" s="82">
        <v>1.82119786987357</v>
      </c>
      <c r="F5" s="82">
        <v>0.51019639926318905</v>
      </c>
      <c r="G5" s="82">
        <v>0.14681008045694299</v>
      </c>
      <c r="H5" s="82">
        <v>5.4959671145419803E-2</v>
      </c>
      <c r="I5" s="81">
        <f>SUM(C5:H5)</f>
        <v>15.052299522679021</v>
      </c>
      <c r="K5" s="79" t="s">
        <v>129</v>
      </c>
      <c r="L5" s="71">
        <f>C7+D8+E9+F10+E5+F6+G7+H8</f>
        <v>15.7451929109553</v>
      </c>
      <c r="N5" s="128" t="s">
        <v>126</v>
      </c>
      <c r="O5" s="80" t="s">
        <v>1</v>
      </c>
      <c r="P5" s="83">
        <v>57.565669795532251</v>
      </c>
      <c r="Q5" s="84">
        <v>24.015825784706138</v>
      </c>
      <c r="R5" s="84">
        <v>8.4729041033514587</v>
      </c>
      <c r="S5" s="84">
        <v>2.8375228551090763</v>
      </c>
      <c r="T5" s="84">
        <v>1.1833601359346999</v>
      </c>
      <c r="U5" s="84">
        <v>0.36009076260317696</v>
      </c>
    </row>
    <row r="6" spans="1:21" x14ac:dyDescent="0.35">
      <c r="A6" s="129"/>
      <c r="B6" s="80" t="s">
        <v>2</v>
      </c>
      <c r="C6" s="82">
        <v>3.6708794049298099</v>
      </c>
      <c r="D6" s="81">
        <v>6.27368410486004</v>
      </c>
      <c r="E6" s="82">
        <v>4.5962848266135303</v>
      </c>
      <c r="F6" s="82">
        <v>1.8234564864959799</v>
      </c>
      <c r="G6" s="82">
        <v>0.53366091639605095</v>
      </c>
      <c r="H6" s="82">
        <v>0.18972379628281899</v>
      </c>
      <c r="I6" s="81">
        <f t="shared" ref="I6:I11" si="0">SUM(C6:H6)</f>
        <v>17.087689535578232</v>
      </c>
      <c r="K6" s="79" t="s">
        <v>130</v>
      </c>
      <c r="L6" s="71">
        <f>100-L5-L4-L3</f>
        <v>4.4045533711107723</v>
      </c>
      <c r="N6" s="129"/>
      <c r="O6" s="80" t="s">
        <v>2</v>
      </c>
      <c r="P6" s="84">
        <v>26.609000945936135</v>
      </c>
      <c r="Q6" s="83">
        <v>32.914208974088893</v>
      </c>
      <c r="R6" s="84">
        <v>21.383662484894828</v>
      </c>
      <c r="S6" s="84">
        <v>10.141387636607242</v>
      </c>
      <c r="T6" s="84">
        <v>4.3015646650686215</v>
      </c>
      <c r="U6" s="84">
        <v>1.243053043506857</v>
      </c>
    </row>
    <row r="7" spans="1:21" x14ac:dyDescent="0.35">
      <c r="A7" s="129"/>
      <c r="B7" s="80" t="s">
        <v>3</v>
      </c>
      <c r="C7" s="82">
        <v>1.5937049845159299</v>
      </c>
      <c r="D7" s="82">
        <v>5.1761219050678298</v>
      </c>
      <c r="E7" s="81">
        <v>6.7976831612602098</v>
      </c>
      <c r="F7" s="82">
        <v>4.3089386007619099</v>
      </c>
      <c r="G7" s="82">
        <v>1.71491740991884</v>
      </c>
      <c r="H7" s="82">
        <v>0.73091343475358495</v>
      </c>
      <c r="I7" s="81">
        <f t="shared" si="0"/>
        <v>20.322279496278306</v>
      </c>
      <c r="K7" s="69" t="s">
        <v>132</v>
      </c>
      <c r="L7" s="72">
        <f>100-L3</f>
        <v>61.3580810793176</v>
      </c>
      <c r="N7" s="129"/>
      <c r="O7" s="80" t="s">
        <v>3</v>
      </c>
      <c r="P7" s="84">
        <v>11.552244779160311</v>
      </c>
      <c r="Q7" s="84">
        <v>27.155966926479856</v>
      </c>
      <c r="R7" s="83">
        <v>31.625403534171248</v>
      </c>
      <c r="S7" s="84">
        <v>23.964715898781542</v>
      </c>
      <c r="T7" s="84">
        <v>13.823062374204758</v>
      </c>
      <c r="U7" s="84">
        <v>4.7888782926107414</v>
      </c>
    </row>
    <row r="8" spans="1:21" x14ac:dyDescent="0.35">
      <c r="A8" s="129"/>
      <c r="B8" s="80" t="s">
        <v>4</v>
      </c>
      <c r="C8" s="82">
        <v>0.45322906889784498</v>
      </c>
      <c r="D8" s="82">
        <v>2.2315132229455399</v>
      </c>
      <c r="E8" s="82">
        <v>5.1496458991050904</v>
      </c>
      <c r="F8" s="81">
        <v>5.30800002007659</v>
      </c>
      <c r="G8" s="82">
        <v>3.1432414661935302</v>
      </c>
      <c r="H8" s="82">
        <v>1.9779207677288899</v>
      </c>
      <c r="I8" s="81">
        <f t="shared" si="0"/>
        <v>18.263550444947484</v>
      </c>
      <c r="K8" s="75" t="s">
        <v>133</v>
      </c>
      <c r="L8" s="75"/>
      <c r="M8" s="85"/>
      <c r="N8" s="129"/>
      <c r="O8" s="80" t="s">
        <v>4</v>
      </c>
      <c r="P8" s="84">
        <v>3.2853088845230278</v>
      </c>
      <c r="Q8" s="84">
        <v>11.707394143669699</v>
      </c>
      <c r="R8" s="84">
        <v>23.958108336884646</v>
      </c>
      <c r="S8" s="83">
        <v>29.52112440157995</v>
      </c>
      <c r="T8" s="84">
        <v>25.336043936037868</v>
      </c>
      <c r="U8" s="84">
        <v>12.959156828570521</v>
      </c>
    </row>
    <row r="9" spans="1:21" x14ac:dyDescent="0.35">
      <c r="A9" s="129"/>
      <c r="B9" s="80" t="s">
        <v>5</v>
      </c>
      <c r="C9" s="82">
        <v>0.105653066448501</v>
      </c>
      <c r="D9" s="82">
        <v>0.64332930128440002</v>
      </c>
      <c r="E9" s="82">
        <v>2.28258305435235</v>
      </c>
      <c r="F9" s="82">
        <v>3.7298543945150802</v>
      </c>
      <c r="G9" s="81">
        <v>3.33196143286639</v>
      </c>
      <c r="H9" s="82">
        <v>3.3201664349493298</v>
      </c>
      <c r="I9" s="81">
        <f t="shared" si="0"/>
        <v>13.41354768441605</v>
      </c>
      <c r="K9" s="70" t="s">
        <v>134</v>
      </c>
      <c r="L9" s="71">
        <v>52</v>
      </c>
      <c r="M9" s="86"/>
      <c r="N9" s="129"/>
      <c r="O9" s="80" t="s">
        <v>5</v>
      </c>
      <c r="P9" s="84">
        <v>0.76584442989158097</v>
      </c>
      <c r="Q9" s="84">
        <v>3.3751579945228567</v>
      </c>
      <c r="R9" s="84">
        <v>10.619443195815483</v>
      </c>
      <c r="S9" s="84">
        <v>20.744064650299411</v>
      </c>
      <c r="T9" s="83">
        <v>26.857217991119757</v>
      </c>
      <c r="U9" s="84">
        <v>21.753428261369979</v>
      </c>
    </row>
    <row r="10" spans="1:21" x14ac:dyDescent="0.35">
      <c r="A10" s="129"/>
      <c r="B10" s="80" t="s">
        <v>6</v>
      </c>
      <c r="C10" s="82">
        <v>3.0616803103841201E-2</v>
      </c>
      <c r="D10" s="82">
        <v>0.15847959967275199</v>
      </c>
      <c r="E10" s="82">
        <v>0.84698123340544196</v>
      </c>
      <c r="F10" s="82">
        <v>2.2998991151241999</v>
      </c>
      <c r="G10" s="82">
        <v>3.5356133649874302</v>
      </c>
      <c r="H10" s="81">
        <v>8.9890431998072593</v>
      </c>
      <c r="I10" s="81">
        <f t="shared" si="0"/>
        <v>15.860633316100925</v>
      </c>
      <c r="K10" s="70" t="s">
        <v>131</v>
      </c>
      <c r="L10" s="71">
        <v>48</v>
      </c>
      <c r="M10" s="87"/>
      <c r="N10" s="129"/>
      <c r="O10" s="80" t="s">
        <v>6</v>
      </c>
      <c r="P10" s="84">
        <v>0.22193116495670559</v>
      </c>
      <c r="Q10" s="84">
        <v>0.83144617653254904</v>
      </c>
      <c r="R10" s="84">
        <v>3.9404783448823402</v>
      </c>
      <c r="S10" s="84">
        <v>12.791184557622795</v>
      </c>
      <c r="T10" s="84">
        <v>28.498750897634295</v>
      </c>
      <c r="U10" s="83">
        <v>58.895392811338724</v>
      </c>
    </row>
    <row r="11" spans="1:21" x14ac:dyDescent="0.35">
      <c r="A11" s="130"/>
      <c r="B11" s="88" t="s">
        <v>125</v>
      </c>
      <c r="C11" s="81">
        <f>SUM(C5:C10)</f>
        <v>13.795630329707835</v>
      </c>
      <c r="D11" s="81">
        <f t="shared" ref="D11:H11" si="1">SUM(D5:D10)</f>
        <v>19.060716633958553</v>
      </c>
      <c r="E11" s="81">
        <f t="shared" si="1"/>
        <v>21.494376044610192</v>
      </c>
      <c r="F11" s="81">
        <f t="shared" si="1"/>
        <v>17.980345016236946</v>
      </c>
      <c r="G11" s="81">
        <f t="shared" si="1"/>
        <v>12.406204670819184</v>
      </c>
      <c r="H11" s="81">
        <f t="shared" si="1"/>
        <v>15.262727304667303</v>
      </c>
      <c r="I11" s="81">
        <f t="shared" si="0"/>
        <v>100.00000000000001</v>
      </c>
      <c r="K11" s="74" t="s">
        <v>125</v>
      </c>
      <c r="L11" s="75">
        <v>100</v>
      </c>
      <c r="M11" s="87"/>
      <c r="N11" s="130"/>
      <c r="O11" s="88" t="s">
        <v>125</v>
      </c>
      <c r="P11" s="83">
        <v>100</v>
      </c>
      <c r="Q11" s="83">
        <v>100</v>
      </c>
      <c r="R11" s="83">
        <v>100</v>
      </c>
      <c r="S11" s="83">
        <v>100</v>
      </c>
      <c r="T11" s="83">
        <v>100</v>
      </c>
      <c r="U11" s="83">
        <v>100</v>
      </c>
    </row>
    <row r="12" spans="1:21" x14ac:dyDescent="0.35">
      <c r="A12" s="67" t="s">
        <v>154</v>
      </c>
      <c r="M12" s="87"/>
    </row>
    <row r="13" spans="1:21" x14ac:dyDescent="0.35">
      <c r="A13" s="67" t="s">
        <v>136</v>
      </c>
      <c r="M13" s="87"/>
    </row>
    <row r="14" spans="1:21" x14ac:dyDescent="0.35">
      <c r="A14" s="67" t="s">
        <v>135</v>
      </c>
      <c r="M14" s="87"/>
    </row>
    <row r="15" spans="1:21" x14ac:dyDescent="0.35">
      <c r="A15" s="67" t="s">
        <v>172</v>
      </c>
      <c r="M15" s="87"/>
    </row>
    <row r="16" spans="1:21" x14ac:dyDescent="0.35">
      <c r="M16" s="87"/>
    </row>
    <row r="17" spans="1:21" x14ac:dyDescent="0.35">
      <c r="M17" s="87"/>
    </row>
    <row r="18" spans="1:21" x14ac:dyDescent="0.35">
      <c r="A18" s="76" t="s">
        <v>165</v>
      </c>
      <c r="K18" s="67" t="s">
        <v>167</v>
      </c>
      <c r="M18" s="87"/>
      <c r="N18" s="67" t="s">
        <v>169</v>
      </c>
    </row>
    <row r="19" spans="1:21" ht="15" customHeight="1" x14ac:dyDescent="0.35">
      <c r="C19" s="127" t="s">
        <v>123</v>
      </c>
      <c r="D19" s="127"/>
      <c r="E19" s="127"/>
      <c r="F19" s="127"/>
      <c r="G19" s="127"/>
      <c r="H19" s="127"/>
      <c r="I19" s="127"/>
      <c r="K19" s="68" t="s">
        <v>127</v>
      </c>
      <c r="L19" s="73">
        <f>C21+D22+E23+F24+G25+H26</f>
        <v>38.140385133657766</v>
      </c>
      <c r="M19" s="87"/>
      <c r="P19" s="127" t="s">
        <v>123</v>
      </c>
      <c r="Q19" s="127"/>
      <c r="R19" s="127"/>
      <c r="S19" s="127"/>
      <c r="T19" s="127"/>
      <c r="U19" s="127"/>
    </row>
    <row r="20" spans="1:21" x14ac:dyDescent="0.35">
      <c r="B20" s="67" t="s">
        <v>124</v>
      </c>
      <c r="C20" s="77" t="s">
        <v>1</v>
      </c>
      <c r="D20" s="77" t="s">
        <v>2</v>
      </c>
      <c r="E20" s="77" t="s">
        <v>3</v>
      </c>
      <c r="F20" s="77" t="s">
        <v>4</v>
      </c>
      <c r="G20" s="77" t="s">
        <v>5</v>
      </c>
      <c r="H20" s="77" t="s">
        <v>6</v>
      </c>
      <c r="I20" s="78" t="s">
        <v>125</v>
      </c>
      <c r="K20" s="79" t="s">
        <v>128</v>
      </c>
      <c r="L20" s="71">
        <f>C22+D23+E24+F25+G26+D21+E22+F23+G24+H25</f>
        <v>41.592807855221466</v>
      </c>
      <c r="M20" s="87"/>
      <c r="O20" s="67" t="s">
        <v>124</v>
      </c>
      <c r="P20" s="77" t="s">
        <v>1</v>
      </c>
      <c r="Q20" s="77" t="s">
        <v>2</v>
      </c>
      <c r="R20" s="77" t="s">
        <v>3</v>
      </c>
      <c r="S20" s="77" t="s">
        <v>4</v>
      </c>
      <c r="T20" s="77" t="s">
        <v>5</v>
      </c>
      <c r="U20" s="77" t="s">
        <v>6</v>
      </c>
    </row>
    <row r="21" spans="1:21" x14ac:dyDescent="0.35">
      <c r="A21" s="128" t="s">
        <v>126</v>
      </c>
      <c r="B21" s="80" t="s">
        <v>1</v>
      </c>
      <c r="C21" s="81">
        <v>7.0210364132839098</v>
      </c>
      <c r="D21" s="82">
        <v>3.1147824406714202</v>
      </c>
      <c r="E21" s="82">
        <v>0.85960978139825805</v>
      </c>
      <c r="F21" s="82">
        <v>0.18661744440885</v>
      </c>
      <c r="G21" s="82">
        <v>4.3222023909406597E-2</v>
      </c>
      <c r="H21" s="82">
        <v>1.3475101571756199E-2</v>
      </c>
      <c r="I21" s="81">
        <f>SUM(C21:H21)</f>
        <v>11.238743205243601</v>
      </c>
      <c r="K21" s="79" t="s">
        <v>129</v>
      </c>
      <c r="L21" s="71">
        <f>C23+D24+E25+F26+E21+F22+G23+H24</f>
        <v>16.032319903996264</v>
      </c>
      <c r="M21" s="87"/>
      <c r="N21" s="128" t="s">
        <v>126</v>
      </c>
      <c r="O21" s="80" t="s">
        <v>1</v>
      </c>
      <c r="P21" s="83">
        <v>48.49671595658743</v>
      </c>
      <c r="Q21" s="84">
        <v>14.989416500471073</v>
      </c>
      <c r="R21" s="84">
        <v>3.7782024204633058</v>
      </c>
      <c r="S21" s="84">
        <v>1.0279968067674128</v>
      </c>
      <c r="T21" s="84">
        <v>0.37297878408916335</v>
      </c>
      <c r="U21" s="84">
        <v>0.11000871767196659</v>
      </c>
    </row>
    <row r="22" spans="1:21" x14ac:dyDescent="0.35">
      <c r="A22" s="129"/>
      <c r="B22" s="80" t="s">
        <v>2</v>
      </c>
      <c r="C22" s="82">
        <v>4.3837302132116998</v>
      </c>
      <c r="D22" s="81">
        <v>6.3165174235605797</v>
      </c>
      <c r="E22" s="82">
        <v>3.2485164675911098</v>
      </c>
      <c r="F22" s="82">
        <v>0.84791441022277103</v>
      </c>
      <c r="G22" s="82">
        <v>0.174159331634962</v>
      </c>
      <c r="H22" s="82">
        <v>4.57644959040776E-2</v>
      </c>
      <c r="I22" s="81">
        <f t="shared" ref="I22:I27" si="2">SUM(C22:H22)</f>
        <v>15.016602342125198</v>
      </c>
      <c r="K22" s="79" t="s">
        <v>130</v>
      </c>
      <c r="L22" s="71">
        <f>100-L21-L20-L19</f>
        <v>4.2344871071245009</v>
      </c>
      <c r="M22" s="87"/>
      <c r="N22" s="129"/>
      <c r="O22" s="80" t="s">
        <v>2</v>
      </c>
      <c r="P22" s="84">
        <v>30.279933967897154</v>
      </c>
      <c r="Q22" s="83">
        <v>30.397278878271393</v>
      </c>
      <c r="R22" s="84">
        <v>14.278051560561863</v>
      </c>
      <c r="S22" s="84">
        <v>4.6708029299309493</v>
      </c>
      <c r="T22" s="84">
        <v>1.5028851005945709</v>
      </c>
      <c r="U22" s="84">
        <v>0.37361451284818792</v>
      </c>
    </row>
    <row r="23" spans="1:21" x14ac:dyDescent="0.35">
      <c r="A23" s="129"/>
      <c r="B23" s="80" t="s">
        <v>3</v>
      </c>
      <c r="C23" s="82">
        <v>2.2015265001855999</v>
      </c>
      <c r="D23" s="82">
        <v>6.6678870532241099</v>
      </c>
      <c r="E23" s="81">
        <v>6.9152695783056002</v>
      </c>
      <c r="F23" s="82">
        <v>3.09062895672204</v>
      </c>
      <c r="G23" s="82">
        <v>0.77799643036931998</v>
      </c>
      <c r="H23" s="82">
        <v>0.20848270356302001</v>
      </c>
      <c r="I23" s="81">
        <f t="shared" si="2"/>
        <v>19.861791222369693</v>
      </c>
      <c r="K23" s="69" t="s">
        <v>132</v>
      </c>
      <c r="L23" s="73">
        <f>L20+L21+L22</f>
        <v>61.859614866342234</v>
      </c>
      <c r="M23" s="87"/>
      <c r="N23" s="129"/>
      <c r="O23" s="80" t="s">
        <v>3</v>
      </c>
      <c r="P23" s="84">
        <v>15.206701555969232</v>
      </c>
      <c r="Q23" s="84">
        <v>32.088191750987995</v>
      </c>
      <c r="R23" s="83">
        <v>30.394358957166968</v>
      </c>
      <c r="S23" s="84">
        <v>17.024971639052659</v>
      </c>
      <c r="T23" s="84">
        <v>6.7136181136049506</v>
      </c>
      <c r="U23" s="84">
        <v>1.7020216696417436</v>
      </c>
    </row>
    <row r="24" spans="1:21" x14ac:dyDescent="0.35">
      <c r="A24" s="129"/>
      <c r="B24" s="80" t="s">
        <v>4</v>
      </c>
      <c r="C24" s="82">
        <v>0.67121260659313797</v>
      </c>
      <c r="D24" s="82">
        <v>3.3858099553033401</v>
      </c>
      <c r="E24" s="82">
        <v>6.8303510136835799</v>
      </c>
      <c r="F24" s="81">
        <v>5.45919586695753</v>
      </c>
      <c r="G24" s="82">
        <v>2.2516131984806198</v>
      </c>
      <c r="H24" s="82">
        <v>0.85198236541424499</v>
      </c>
      <c r="I24" s="81">
        <f t="shared" si="2"/>
        <v>19.450165006432449</v>
      </c>
      <c r="K24" s="75" t="s">
        <v>133</v>
      </c>
      <c r="L24" s="71"/>
      <c r="M24" s="87"/>
      <c r="N24" s="129"/>
      <c r="O24" s="80" t="s">
        <v>4</v>
      </c>
      <c r="P24" s="84">
        <v>4.636296582487442</v>
      </c>
      <c r="Q24" s="84">
        <v>16.293695170743032</v>
      </c>
      <c r="R24" s="84">
        <v>30.021120386201311</v>
      </c>
      <c r="S24" s="83">
        <v>30.072407949468506</v>
      </c>
      <c r="T24" s="84">
        <v>19.430000658197855</v>
      </c>
      <c r="U24" s="84">
        <v>6.9554568475237684</v>
      </c>
    </row>
    <row r="25" spans="1:21" x14ac:dyDescent="0.35">
      <c r="A25" s="129"/>
      <c r="B25" s="80" t="s">
        <v>5</v>
      </c>
      <c r="C25" s="82">
        <v>0.158141758068535</v>
      </c>
      <c r="D25" s="82">
        <v>1.03478610183109</v>
      </c>
      <c r="E25" s="82">
        <v>3.5012381838614099</v>
      </c>
      <c r="F25" s="82">
        <v>4.9629053335977504</v>
      </c>
      <c r="G25" s="81">
        <v>3.43106595680849</v>
      </c>
      <c r="H25" s="82">
        <v>2.13211701473108</v>
      </c>
      <c r="I25" s="81">
        <f t="shared" si="2"/>
        <v>15.220254348898356</v>
      </c>
      <c r="K25" s="70" t="s">
        <v>134</v>
      </c>
      <c r="L25" s="89">
        <v>71.099999999999994</v>
      </c>
      <c r="M25" s="86"/>
      <c r="N25" s="129"/>
      <c r="O25" s="80" t="s">
        <v>5</v>
      </c>
      <c r="P25" s="84">
        <v>1.0923395736012094</v>
      </c>
      <c r="Q25" s="84">
        <v>4.9797506454099496</v>
      </c>
      <c r="R25" s="84">
        <v>15.388827427447577</v>
      </c>
      <c r="S25" s="84">
        <v>27.338552681334981</v>
      </c>
      <c r="T25" s="83">
        <v>29.607933478136882</v>
      </c>
      <c r="U25" s="84">
        <v>17.40628502636056</v>
      </c>
    </row>
    <row r="26" spans="1:21" x14ac:dyDescent="0.35">
      <c r="A26" s="129"/>
      <c r="B26" s="80" t="s">
        <v>6</v>
      </c>
      <c r="C26" s="82">
        <v>4.1696540712604001E-2</v>
      </c>
      <c r="D26" s="82">
        <v>0.26009488505484102</v>
      </c>
      <c r="E26" s="82">
        <v>1.39683411387224</v>
      </c>
      <c r="F26" s="82">
        <v>3.6062422772413201</v>
      </c>
      <c r="G26" s="82">
        <v>4.91027616330806</v>
      </c>
      <c r="H26" s="81">
        <v>8.9972998947416603</v>
      </c>
      <c r="I26" s="81">
        <f t="shared" si="2"/>
        <v>19.212443874930727</v>
      </c>
      <c r="K26" s="70" t="s">
        <v>131</v>
      </c>
      <c r="L26" s="89">
        <v>28.9</v>
      </c>
      <c r="M26" s="87"/>
      <c r="N26" s="129"/>
      <c r="O26" s="80" t="s">
        <v>6</v>
      </c>
      <c r="P26" s="84">
        <v>0.28801236345755304</v>
      </c>
      <c r="Q26" s="84">
        <v>1.2516670541165522</v>
      </c>
      <c r="R26" s="84">
        <v>6.1394392481589657</v>
      </c>
      <c r="S26" s="84">
        <v>19.865267993445482</v>
      </c>
      <c r="T26" s="84">
        <v>42.372583865376569</v>
      </c>
      <c r="U26" s="83">
        <v>73.452613225953783</v>
      </c>
    </row>
    <row r="27" spans="1:21" x14ac:dyDescent="0.35">
      <c r="A27" s="130"/>
      <c r="B27" s="88" t="s">
        <v>125</v>
      </c>
      <c r="C27" s="81">
        <f>SUM(C21:C26)</f>
        <v>14.477344032055484</v>
      </c>
      <c r="D27" s="81">
        <f t="shared" ref="D27:H27" si="3">SUM(D21:D26)</f>
        <v>20.779877859645381</v>
      </c>
      <c r="E27" s="81">
        <f t="shared" si="3"/>
        <v>22.7518191387122</v>
      </c>
      <c r="F27" s="81">
        <f t="shared" si="3"/>
        <v>18.153504289150263</v>
      </c>
      <c r="G27" s="81">
        <f t="shared" si="3"/>
        <v>11.588333104510859</v>
      </c>
      <c r="H27" s="81">
        <f t="shared" si="3"/>
        <v>12.249121575925839</v>
      </c>
      <c r="I27" s="81">
        <f t="shared" si="2"/>
        <v>100.00000000000003</v>
      </c>
      <c r="K27" s="74" t="s">
        <v>125</v>
      </c>
      <c r="L27" s="89">
        <v>100</v>
      </c>
      <c r="M27" s="87"/>
      <c r="N27" s="130"/>
      <c r="O27" s="88" t="s">
        <v>125</v>
      </c>
      <c r="P27" s="83">
        <v>100</v>
      </c>
      <c r="Q27" s="83">
        <v>100</v>
      </c>
      <c r="R27" s="83">
        <v>100</v>
      </c>
      <c r="S27" s="83">
        <v>100</v>
      </c>
      <c r="T27" s="83">
        <v>100</v>
      </c>
      <c r="U27" s="83">
        <v>100</v>
      </c>
    </row>
    <row r="28" spans="1:21" x14ac:dyDescent="0.35">
      <c r="A28" s="67" t="s">
        <v>155</v>
      </c>
      <c r="M28" s="87"/>
    </row>
    <row r="29" spans="1:21" x14ac:dyDescent="0.35">
      <c r="A29" s="67" t="s">
        <v>136</v>
      </c>
      <c r="M29" s="87"/>
    </row>
    <row r="30" spans="1:21" x14ac:dyDescent="0.35">
      <c r="A30" s="67" t="s">
        <v>135</v>
      </c>
      <c r="M30" s="87"/>
    </row>
    <row r="31" spans="1:21" x14ac:dyDescent="0.35">
      <c r="M31" s="87"/>
    </row>
    <row r="32" spans="1:21" x14ac:dyDescent="0.35">
      <c r="M32" s="87"/>
    </row>
    <row r="33" spans="1:21" x14ac:dyDescent="0.35">
      <c r="A33" s="76" t="s">
        <v>162</v>
      </c>
      <c r="K33" s="67" t="s">
        <v>168</v>
      </c>
      <c r="M33" s="87"/>
      <c r="N33" s="67" t="s">
        <v>170</v>
      </c>
    </row>
    <row r="34" spans="1:21" x14ac:dyDescent="0.35">
      <c r="C34" s="127" t="s">
        <v>123</v>
      </c>
      <c r="D34" s="127"/>
      <c r="E34" s="127"/>
      <c r="F34" s="127"/>
      <c r="G34" s="127"/>
      <c r="H34" s="127"/>
      <c r="I34" s="127"/>
      <c r="K34" s="68" t="s">
        <v>127</v>
      </c>
      <c r="L34" s="73">
        <f>C36+D37+E38+F39+G40+H41</f>
        <v>39.130639447018311</v>
      </c>
      <c r="M34" s="87"/>
      <c r="P34" s="127" t="s">
        <v>123</v>
      </c>
      <c r="Q34" s="127"/>
      <c r="R34" s="127"/>
      <c r="S34" s="127"/>
      <c r="T34" s="127"/>
      <c r="U34" s="127"/>
    </row>
    <row r="35" spans="1:21" x14ac:dyDescent="0.35">
      <c r="B35" s="67" t="s">
        <v>124</v>
      </c>
      <c r="C35" s="77" t="s">
        <v>1</v>
      </c>
      <c r="D35" s="77" t="s">
        <v>2</v>
      </c>
      <c r="E35" s="77" t="s">
        <v>3</v>
      </c>
      <c r="F35" s="77" t="s">
        <v>4</v>
      </c>
      <c r="G35" s="77" t="s">
        <v>5</v>
      </c>
      <c r="H35" s="77" t="s">
        <v>6</v>
      </c>
      <c r="I35" s="78" t="s">
        <v>125</v>
      </c>
      <c r="K35" s="79" t="s">
        <v>128</v>
      </c>
      <c r="L35" s="71">
        <f>C37+D38+E39+F40+G41+D36+E37+F38+G39+H40</f>
        <v>40.833684314842806</v>
      </c>
      <c r="M35" s="87"/>
      <c r="O35" s="67" t="s">
        <v>124</v>
      </c>
      <c r="P35" s="77" t="s">
        <v>1</v>
      </c>
      <c r="Q35" s="77" t="s">
        <v>2</v>
      </c>
      <c r="R35" s="77" t="s">
        <v>3</v>
      </c>
      <c r="S35" s="77" t="s">
        <v>4</v>
      </c>
      <c r="T35" s="77" t="s">
        <v>5</v>
      </c>
      <c r="U35" s="77" t="s">
        <v>6</v>
      </c>
    </row>
    <row r="36" spans="1:21" x14ac:dyDescent="0.35">
      <c r="A36" s="128" t="s">
        <v>126</v>
      </c>
      <c r="B36" s="80" t="s">
        <v>1</v>
      </c>
      <c r="C36" s="81">
        <v>8.8385402472561498</v>
      </c>
      <c r="D36" s="82">
        <v>6.0030225701756601</v>
      </c>
      <c r="E36" s="82">
        <v>2.7582191611128999</v>
      </c>
      <c r="F36" s="82">
        <v>0.82550851026930605</v>
      </c>
      <c r="G36" s="82">
        <v>0.247751653742289</v>
      </c>
      <c r="H36" s="82">
        <v>9.5384386690781198E-2</v>
      </c>
      <c r="I36" s="81">
        <f>SUM(C36:H36)</f>
        <v>18.768426529247087</v>
      </c>
      <c r="K36" s="79" t="s">
        <v>129</v>
      </c>
      <c r="L36" s="71">
        <f>C38+D39+E40+F41+E36+F37+G38+H39</f>
        <v>15.465401481554899</v>
      </c>
      <c r="M36" s="87"/>
      <c r="N36" s="128" t="s">
        <v>126</v>
      </c>
      <c r="O36" s="80" t="s">
        <v>1</v>
      </c>
      <c r="P36" s="83">
        <v>67.30878080072452</v>
      </c>
      <c r="Q36" s="84">
        <v>34.528949881008387</v>
      </c>
      <c r="R36" s="84">
        <v>13.608028162127805</v>
      </c>
      <c r="S36" s="84">
        <v>4.634665405533223</v>
      </c>
      <c r="T36" s="84">
        <v>1.8764542520453367</v>
      </c>
      <c r="U36" s="84">
        <v>0.52410901467505222</v>
      </c>
    </row>
    <row r="37" spans="1:21" x14ac:dyDescent="0.35">
      <c r="A37" s="129"/>
      <c r="B37" s="80" t="s">
        <v>2</v>
      </c>
      <c r="C37" s="82">
        <v>2.9762406164061099</v>
      </c>
      <c r="D37" s="81">
        <v>6.2319450982335303</v>
      </c>
      <c r="E37" s="82">
        <v>5.9096201967148101</v>
      </c>
      <c r="F37" s="82">
        <v>2.7740752669524098</v>
      </c>
      <c r="G37" s="82">
        <v>0.88397790055248604</v>
      </c>
      <c r="H37" s="82">
        <v>0.330005202784729</v>
      </c>
      <c r="I37" s="81">
        <f t="shared" ref="I37:I42" si="4">SUM(C37:H37)</f>
        <v>19.105864281644077</v>
      </c>
      <c r="K37" s="79" t="s">
        <v>130</v>
      </c>
      <c r="L37" s="71">
        <f>100-L36-L35-L34</f>
        <v>4.5702747565839914</v>
      </c>
      <c r="M37" s="87"/>
      <c r="N37" s="129"/>
      <c r="O37" s="80" t="s">
        <v>2</v>
      </c>
      <c r="P37" s="84">
        <v>22.665182445945408</v>
      </c>
      <c r="Q37" s="83">
        <v>35.845695637923413</v>
      </c>
      <c r="R37" s="84">
        <v>29.155869554588559</v>
      </c>
      <c r="S37" s="84">
        <v>15.574534377477656</v>
      </c>
      <c r="T37" s="84">
        <v>6.6951887712977527</v>
      </c>
      <c r="U37" s="84">
        <v>1.8132810585640784</v>
      </c>
    </row>
    <row r="38" spans="1:21" x14ac:dyDescent="0.35">
      <c r="A38" s="129"/>
      <c r="B38" s="80" t="s">
        <v>3</v>
      </c>
      <c r="C38" s="82">
        <v>1.00141218442633</v>
      </c>
      <c r="D38" s="82">
        <v>3.7224685974778899</v>
      </c>
      <c r="E38" s="81">
        <v>6.6831008596982402</v>
      </c>
      <c r="F38" s="82">
        <v>5.4961226866189303</v>
      </c>
      <c r="G38" s="82">
        <v>2.6279017912444602</v>
      </c>
      <c r="H38" s="82">
        <v>1.2399970269801599</v>
      </c>
      <c r="I38" s="81">
        <f t="shared" si="4"/>
        <v>20.771003146446009</v>
      </c>
      <c r="K38" s="69" t="s">
        <v>132</v>
      </c>
      <c r="L38" s="73">
        <f>L37+L36+L35</f>
        <v>60.869360552981696</v>
      </c>
      <c r="M38" s="87"/>
      <c r="N38" s="129"/>
      <c r="O38" s="80" t="s">
        <v>3</v>
      </c>
      <c r="P38" s="84">
        <v>7.6261273159503356</v>
      </c>
      <c r="Q38" s="84">
        <v>21.411369045074323</v>
      </c>
      <c r="R38" s="83">
        <v>32.971935657360788</v>
      </c>
      <c r="S38" s="84">
        <v>30.85696799410233</v>
      </c>
      <c r="T38" s="84">
        <v>19.903550251444894</v>
      </c>
      <c r="U38" s="84">
        <v>6.8134171907757031</v>
      </c>
    </row>
    <row r="39" spans="1:21" x14ac:dyDescent="0.35">
      <c r="A39" s="129"/>
      <c r="B39" s="80" t="s">
        <v>4</v>
      </c>
      <c r="C39" s="82">
        <v>0.24081460743750499</v>
      </c>
      <c r="D39" s="82">
        <v>1.1067066372668</v>
      </c>
      <c r="E39" s="82">
        <v>3.5118796917969402</v>
      </c>
      <c r="F39" s="81">
        <v>5.1606669474518698</v>
      </c>
      <c r="G39" s="82">
        <v>4.01209028070262</v>
      </c>
      <c r="H39" s="82">
        <v>3.0750935262492902</v>
      </c>
      <c r="I39" s="81">
        <f t="shared" si="4"/>
        <v>17.107251690905024</v>
      </c>
      <c r="K39" s="75" t="s">
        <v>133</v>
      </c>
      <c r="L39" s="71"/>
      <c r="M39" s="87"/>
      <c r="N39" s="129"/>
      <c r="O39" s="80" t="s">
        <v>4</v>
      </c>
      <c r="P39" s="84">
        <v>1.8338930606392245</v>
      </c>
      <c r="Q39" s="84">
        <v>6.3656962079432038</v>
      </c>
      <c r="R39" s="84">
        <v>17.326309098909686</v>
      </c>
      <c r="S39" s="83">
        <v>28.973613564602925</v>
      </c>
      <c r="T39" s="84">
        <v>30.387300157622121</v>
      </c>
      <c r="U39" s="84">
        <v>16.896730104277278</v>
      </c>
    </row>
    <row r="40" spans="1:21" x14ac:dyDescent="0.35">
      <c r="A40" s="129"/>
      <c r="B40" s="80" t="s">
        <v>5</v>
      </c>
      <c r="C40" s="82">
        <v>5.4505363823303503E-2</v>
      </c>
      <c r="D40" s="82">
        <v>0.261873498005599</v>
      </c>
      <c r="E40" s="82">
        <v>1.09506230954092</v>
      </c>
      <c r="F40" s="82">
        <v>2.5283056264400599</v>
      </c>
      <c r="G40" s="81">
        <v>3.23538884622055</v>
      </c>
      <c r="H40" s="82">
        <v>4.4778633897381299</v>
      </c>
      <c r="I40" s="81">
        <f t="shared" si="4"/>
        <v>11.652999033768562</v>
      </c>
      <c r="K40" s="70" t="s">
        <v>134</v>
      </c>
      <c r="L40" s="82">
        <v>33</v>
      </c>
      <c r="M40" s="86"/>
      <c r="N40" s="129"/>
      <c r="O40" s="80" t="s">
        <v>5</v>
      </c>
      <c r="P40" s="84">
        <v>0.41507867627636702</v>
      </c>
      <c r="Q40" s="84">
        <v>1.506277343137673</v>
      </c>
      <c r="R40" s="84">
        <v>5.402630420965159</v>
      </c>
      <c r="S40" s="84">
        <v>14.19470602144856</v>
      </c>
      <c r="T40" s="83">
        <v>24.504616077460035</v>
      </c>
      <c r="U40" s="84">
        <v>24.604535925290644</v>
      </c>
    </row>
    <row r="41" spans="1:21" x14ac:dyDescent="0.35">
      <c r="A41" s="129"/>
      <c r="B41" s="80" t="s">
        <v>6</v>
      </c>
      <c r="C41" s="82">
        <v>1.9820132299383099E-2</v>
      </c>
      <c r="D41" s="82">
        <v>5.9460396898149297E-2</v>
      </c>
      <c r="E41" s="82">
        <v>0.31117607710031497</v>
      </c>
      <c r="F41" s="82">
        <v>1.0269306047617901</v>
      </c>
      <c r="G41" s="82">
        <v>2.1960706587716499</v>
      </c>
      <c r="H41" s="81">
        <v>8.9809974481579697</v>
      </c>
      <c r="I41" s="81">
        <f t="shared" si="4"/>
        <v>12.594455317989258</v>
      </c>
      <c r="K41" s="70" t="s">
        <v>131</v>
      </c>
      <c r="L41" s="82">
        <v>67</v>
      </c>
      <c r="M41" s="87"/>
      <c r="N41" s="129"/>
      <c r="O41" s="80" t="s">
        <v>6</v>
      </c>
      <c r="P41" s="84">
        <v>0.15093770046413349</v>
      </c>
      <c r="Q41" s="84">
        <v>0.34201188491300072</v>
      </c>
      <c r="R41" s="84">
        <v>1.5352271060480145</v>
      </c>
      <c r="S41" s="84">
        <v>5.7655126368353153</v>
      </c>
      <c r="T41" s="84">
        <v>16.632890490129867</v>
      </c>
      <c r="U41" s="83">
        <v>49.347926706417255</v>
      </c>
    </row>
    <row r="42" spans="1:21" x14ac:dyDescent="0.35">
      <c r="A42" s="130"/>
      <c r="B42" s="88" t="s">
        <v>125</v>
      </c>
      <c r="C42" s="81">
        <f>SUM(C36:C41)</f>
        <v>13.131333151648782</v>
      </c>
      <c r="D42" s="81">
        <f t="shared" ref="D42:H42" si="5">SUM(D36:D41)</f>
        <v>17.385476798057628</v>
      </c>
      <c r="E42" s="81">
        <f t="shared" si="5"/>
        <v>20.269058295964122</v>
      </c>
      <c r="F42" s="81">
        <f t="shared" si="5"/>
        <v>17.811609642494364</v>
      </c>
      <c r="G42" s="81">
        <f t="shared" si="5"/>
        <v>13.203181131234054</v>
      </c>
      <c r="H42" s="81">
        <f t="shared" si="5"/>
        <v>18.199340980601058</v>
      </c>
      <c r="I42" s="81">
        <f t="shared" si="4"/>
        <v>100</v>
      </c>
      <c r="K42" s="74" t="s">
        <v>125</v>
      </c>
      <c r="L42" s="82">
        <f>L41+L40</f>
        <v>100</v>
      </c>
      <c r="N42" s="130"/>
      <c r="O42" s="88" t="s">
        <v>125</v>
      </c>
      <c r="P42" s="83">
        <v>100</v>
      </c>
      <c r="Q42" s="83">
        <v>100</v>
      </c>
      <c r="R42" s="83">
        <v>100</v>
      </c>
      <c r="S42" s="83">
        <v>100</v>
      </c>
      <c r="T42" s="83">
        <v>100</v>
      </c>
      <c r="U42" s="83">
        <v>100</v>
      </c>
    </row>
    <row r="43" spans="1:21" x14ac:dyDescent="0.35">
      <c r="A43" s="67" t="s">
        <v>156</v>
      </c>
    </row>
    <row r="44" spans="1:21" x14ac:dyDescent="0.35">
      <c r="A44" s="67" t="s">
        <v>136</v>
      </c>
    </row>
    <row r="45" spans="1:21" x14ac:dyDescent="0.35">
      <c r="A45" s="67" t="s">
        <v>135</v>
      </c>
    </row>
  </sheetData>
  <mergeCells count="12">
    <mergeCell ref="P34:U34"/>
    <mergeCell ref="N36:N42"/>
    <mergeCell ref="P19:U19"/>
    <mergeCell ref="N21:N27"/>
    <mergeCell ref="P3:U3"/>
    <mergeCell ref="N5:N11"/>
    <mergeCell ref="C3:I3"/>
    <mergeCell ref="C19:I19"/>
    <mergeCell ref="A21:A27"/>
    <mergeCell ref="C34:I34"/>
    <mergeCell ref="A36:A42"/>
    <mergeCell ref="A5:A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6"/>
  <sheetViews>
    <sheetView zoomScaleNormal="100" workbookViewId="0">
      <selection activeCell="A96" sqref="A96"/>
    </sheetView>
  </sheetViews>
  <sheetFormatPr baseColWidth="10" defaultColWidth="11.42578125" defaultRowHeight="12.75" x14ac:dyDescent="0.2"/>
  <cols>
    <col min="1" max="1" width="188" style="12" customWidth="1"/>
    <col min="2" max="9" width="11.42578125" style="13"/>
    <col min="10" max="12" width="11.42578125" style="12"/>
    <col min="13" max="16384" width="11.42578125" style="13"/>
  </cols>
  <sheetData>
    <row r="2" spans="1:1" ht="26.25" x14ac:dyDescent="0.2">
      <c r="A2" s="15" t="s">
        <v>39</v>
      </c>
    </row>
    <row r="3" spans="1:1" x14ac:dyDescent="0.2">
      <c r="A3" s="16"/>
    </row>
    <row r="4" spans="1:1" x14ac:dyDescent="0.2">
      <c r="A4" s="17" t="s">
        <v>40</v>
      </c>
    </row>
    <row r="5" spans="1:1" ht="38.25" x14ac:dyDescent="0.2">
      <c r="A5" s="18" t="s">
        <v>88</v>
      </c>
    </row>
    <row r="6" spans="1:1" x14ac:dyDescent="0.2">
      <c r="A6" s="19"/>
    </row>
    <row r="7" spans="1:1" x14ac:dyDescent="0.2">
      <c r="A7" s="17" t="s">
        <v>41</v>
      </c>
    </row>
    <row r="8" spans="1:1" ht="38.25" x14ac:dyDescent="0.2">
      <c r="A8" s="18" t="s">
        <v>70</v>
      </c>
    </row>
    <row r="9" spans="1:1" x14ac:dyDescent="0.2">
      <c r="A9" s="18"/>
    </row>
    <row r="10" spans="1:1" x14ac:dyDescent="0.2">
      <c r="A10" s="21" t="s">
        <v>116</v>
      </c>
    </row>
    <row r="11" spans="1:1" ht="28.5" x14ac:dyDescent="0.2">
      <c r="A11" s="18" t="s">
        <v>112</v>
      </c>
    </row>
    <row r="12" spans="1:1" ht="41.25" x14ac:dyDescent="0.2">
      <c r="A12" s="20" t="s">
        <v>113</v>
      </c>
    </row>
    <row r="13" spans="1:1" ht="88.5" x14ac:dyDescent="0.2">
      <c r="A13" s="21" t="s">
        <v>114</v>
      </c>
    </row>
    <row r="14" spans="1:1" ht="41.25" x14ac:dyDescent="0.2">
      <c r="A14" s="22" t="s">
        <v>115</v>
      </c>
    </row>
    <row r="15" spans="1:1" ht="18" customHeight="1" x14ac:dyDescent="0.2">
      <c r="A15" s="18"/>
    </row>
    <row r="16" spans="1:1" ht="25.5" x14ac:dyDescent="0.2">
      <c r="A16" s="18" t="s">
        <v>122</v>
      </c>
    </row>
    <row r="17" spans="1:1" ht="28.5" x14ac:dyDescent="0.2">
      <c r="A17" s="14" t="s">
        <v>117</v>
      </c>
    </row>
    <row r="18" spans="1:1" ht="28.5" x14ac:dyDescent="0.2">
      <c r="A18" s="18" t="s">
        <v>118</v>
      </c>
    </row>
    <row r="19" spans="1:1" ht="28.5" x14ac:dyDescent="0.2">
      <c r="A19" s="18" t="s">
        <v>119</v>
      </c>
    </row>
    <row r="20" spans="1:1" ht="47.25" x14ac:dyDescent="0.2">
      <c r="A20" s="66" t="s">
        <v>120</v>
      </c>
    </row>
    <row r="21" spans="1:1" ht="60" x14ac:dyDescent="0.2">
      <c r="A21" s="23" t="s">
        <v>121</v>
      </c>
    </row>
    <row r="22" spans="1:1" x14ac:dyDescent="0.2">
      <c r="A22" s="19"/>
    </row>
    <row r="23" spans="1:1" x14ac:dyDescent="0.2">
      <c r="A23" s="24" t="s">
        <v>53</v>
      </c>
    </row>
    <row r="24" spans="1:1" ht="216.75" x14ac:dyDescent="0.2">
      <c r="A24" s="21" t="s">
        <v>139</v>
      </c>
    </row>
    <row r="25" spans="1:1" x14ac:dyDescent="0.2">
      <c r="A25" s="42"/>
    </row>
    <row r="26" spans="1:1" x14ac:dyDescent="0.2">
      <c r="A26" s="24" t="s">
        <v>58</v>
      </c>
    </row>
    <row r="27" spans="1:1" ht="140.25" x14ac:dyDescent="0.2">
      <c r="A27" s="21" t="s">
        <v>89</v>
      </c>
    </row>
    <row r="28" spans="1:1" x14ac:dyDescent="0.2">
      <c r="A28" s="21"/>
    </row>
    <row r="29" spans="1:1" x14ac:dyDescent="0.2">
      <c r="A29" s="21" t="s">
        <v>59</v>
      </c>
    </row>
    <row r="30" spans="1:1" x14ac:dyDescent="0.2">
      <c r="A30" s="21"/>
    </row>
    <row r="31" spans="1:1" x14ac:dyDescent="0.2">
      <c r="A31" s="25" t="s">
        <v>140</v>
      </c>
    </row>
    <row r="32" spans="1:1" x14ac:dyDescent="0.2">
      <c r="A32" s="25" t="s">
        <v>67</v>
      </c>
    </row>
    <row r="33" spans="1:1" x14ac:dyDescent="0.2">
      <c r="A33" s="25" t="s">
        <v>92</v>
      </c>
    </row>
    <row r="34" spans="1:1" x14ac:dyDescent="0.2">
      <c r="A34" s="25" t="s">
        <v>93</v>
      </c>
    </row>
    <row r="35" spans="1:1" x14ac:dyDescent="0.2">
      <c r="A35" s="25"/>
    </row>
    <row r="36" spans="1:1" x14ac:dyDescent="0.2">
      <c r="A36" s="25" t="s">
        <v>61</v>
      </c>
    </row>
    <row r="37" spans="1:1" x14ac:dyDescent="0.2">
      <c r="A37" s="25" t="s">
        <v>43</v>
      </c>
    </row>
    <row r="38" spans="1:1" x14ac:dyDescent="0.2">
      <c r="A38" s="25" t="s">
        <v>44</v>
      </c>
    </row>
    <row r="39" spans="1:1" x14ac:dyDescent="0.2">
      <c r="A39" s="25" t="s">
        <v>45</v>
      </c>
    </row>
    <row r="40" spans="1:1" x14ac:dyDescent="0.2">
      <c r="A40" s="25"/>
    </row>
    <row r="41" spans="1:1" x14ac:dyDescent="0.2">
      <c r="A41" s="25" t="s">
        <v>63</v>
      </c>
    </row>
    <row r="42" spans="1:1" x14ac:dyDescent="0.2">
      <c r="A42" s="25" t="s">
        <v>62</v>
      </c>
    </row>
    <row r="43" spans="1:1" x14ac:dyDescent="0.2">
      <c r="A43" s="25" t="s">
        <v>94</v>
      </c>
    </row>
    <row r="44" spans="1:1" x14ac:dyDescent="0.2">
      <c r="A44" s="25" t="s">
        <v>95</v>
      </c>
    </row>
    <row r="45" spans="1:1" x14ac:dyDescent="0.2">
      <c r="A45" s="25"/>
    </row>
    <row r="46" spans="1:1" x14ac:dyDescent="0.2">
      <c r="A46" s="25" t="s">
        <v>141</v>
      </c>
    </row>
    <row r="47" spans="1:1" x14ac:dyDescent="0.2">
      <c r="A47" s="25" t="s">
        <v>55</v>
      </c>
    </row>
    <row r="48" spans="1:1" x14ac:dyDescent="0.2">
      <c r="A48" s="25" t="s">
        <v>64</v>
      </c>
    </row>
    <row r="49" spans="1:1" x14ac:dyDescent="0.2">
      <c r="A49" s="25" t="s">
        <v>96</v>
      </c>
    </row>
    <row r="50" spans="1:1" x14ac:dyDescent="0.2">
      <c r="A50" s="25"/>
    </row>
    <row r="51" spans="1:1" x14ac:dyDescent="0.2">
      <c r="A51" s="25" t="s">
        <v>142</v>
      </c>
    </row>
    <row r="52" spans="1:1" x14ac:dyDescent="0.2">
      <c r="A52" s="25" t="s">
        <v>65</v>
      </c>
    </row>
    <row r="53" spans="1:1" x14ac:dyDescent="0.2">
      <c r="A53" s="25" t="s">
        <v>66</v>
      </c>
    </row>
    <row r="54" spans="1:1" ht="25.5" x14ac:dyDescent="0.2">
      <c r="A54" s="39" t="s">
        <v>97</v>
      </c>
    </row>
    <row r="55" spans="1:1" x14ac:dyDescent="0.2">
      <c r="A55" s="25"/>
    </row>
    <row r="56" spans="1:1" x14ac:dyDescent="0.2">
      <c r="A56" s="25" t="s">
        <v>60</v>
      </c>
    </row>
    <row r="57" spans="1:1" x14ac:dyDescent="0.2">
      <c r="A57" s="25"/>
    </row>
    <row r="58" spans="1:1" x14ac:dyDescent="0.2">
      <c r="A58" s="25" t="s">
        <v>143</v>
      </c>
    </row>
    <row r="59" spans="1:1" x14ac:dyDescent="0.2">
      <c r="A59" s="25" t="s">
        <v>55</v>
      </c>
    </row>
    <row r="60" spans="1:1" x14ac:dyDescent="0.2">
      <c r="A60" s="25" t="s">
        <v>56</v>
      </c>
    </row>
    <row r="61" spans="1:1" x14ac:dyDescent="0.2">
      <c r="A61" s="25" t="s">
        <v>57</v>
      </c>
    </row>
    <row r="62" spans="1:1" x14ac:dyDescent="0.2">
      <c r="A62" s="25"/>
    </row>
    <row r="63" spans="1:1" x14ac:dyDescent="0.2">
      <c r="A63" s="25" t="s">
        <v>144</v>
      </c>
    </row>
    <row r="64" spans="1:1" x14ac:dyDescent="0.2">
      <c r="A64" s="25" t="s">
        <v>98</v>
      </c>
    </row>
    <row r="65" spans="1:1" x14ac:dyDescent="0.2">
      <c r="A65" s="25" t="s">
        <v>99</v>
      </c>
    </row>
    <row r="66" spans="1:1" x14ac:dyDescent="0.2">
      <c r="A66" s="25" t="s">
        <v>100</v>
      </c>
    </row>
    <row r="67" spans="1:1" x14ac:dyDescent="0.2">
      <c r="A67" s="40"/>
    </row>
    <row r="68" spans="1:1" x14ac:dyDescent="0.2">
      <c r="A68" s="25" t="s">
        <v>145</v>
      </c>
    </row>
    <row r="69" spans="1:1" x14ac:dyDescent="0.2">
      <c r="A69" s="25" t="s">
        <v>67</v>
      </c>
    </row>
    <row r="70" spans="1:1" x14ac:dyDescent="0.2">
      <c r="A70" s="25" t="s">
        <v>101</v>
      </c>
    </row>
    <row r="71" spans="1:1" x14ac:dyDescent="0.2">
      <c r="A71" s="25" t="s">
        <v>102</v>
      </c>
    </row>
    <row r="72" spans="1:1" x14ac:dyDescent="0.2">
      <c r="A72" s="40"/>
    </row>
    <row r="73" spans="1:1" x14ac:dyDescent="0.2">
      <c r="A73" s="25" t="s">
        <v>146</v>
      </c>
    </row>
    <row r="74" spans="1:1" x14ac:dyDescent="0.2">
      <c r="A74" s="25" t="s">
        <v>67</v>
      </c>
    </row>
    <row r="75" spans="1:1" x14ac:dyDescent="0.2">
      <c r="A75" s="25" t="s">
        <v>101</v>
      </c>
    </row>
    <row r="76" spans="1:1" x14ac:dyDescent="0.2">
      <c r="A76" s="25" t="s">
        <v>103</v>
      </c>
    </row>
    <row r="77" spans="1:1" x14ac:dyDescent="0.2">
      <c r="A77" s="40"/>
    </row>
    <row r="78" spans="1:1" x14ac:dyDescent="0.2">
      <c r="A78" s="25" t="s">
        <v>147</v>
      </c>
    </row>
    <row r="79" spans="1:1" x14ac:dyDescent="0.2">
      <c r="A79" s="25" t="s">
        <v>68</v>
      </c>
    </row>
    <row r="80" spans="1:1" x14ac:dyDescent="0.2">
      <c r="A80" s="25" t="s">
        <v>69</v>
      </c>
    </row>
    <row r="81" spans="1:1" x14ac:dyDescent="0.2">
      <c r="A81" s="25" t="s">
        <v>104</v>
      </c>
    </row>
    <row r="82" spans="1:1" x14ac:dyDescent="0.2">
      <c r="A82" s="25"/>
    </row>
    <row r="83" spans="1:1" x14ac:dyDescent="0.2">
      <c r="A83" s="25" t="s">
        <v>148</v>
      </c>
    </row>
    <row r="84" spans="1:1" x14ac:dyDescent="0.2">
      <c r="A84" s="25" t="s">
        <v>68</v>
      </c>
    </row>
    <row r="85" spans="1:1" x14ac:dyDescent="0.2">
      <c r="A85" s="25" t="s">
        <v>69</v>
      </c>
    </row>
    <row r="86" spans="1:1" x14ac:dyDescent="0.2">
      <c r="A86" s="25" t="s">
        <v>104</v>
      </c>
    </row>
    <row r="87" spans="1:1" x14ac:dyDescent="0.2">
      <c r="A87" s="19"/>
    </row>
    <row r="88" spans="1:1" x14ac:dyDescent="0.2">
      <c r="A88" s="24" t="s">
        <v>54</v>
      </c>
    </row>
    <row r="89" spans="1:1" ht="25.5" x14ac:dyDescent="0.2">
      <c r="A89" s="39" t="s">
        <v>91</v>
      </c>
    </row>
    <row r="90" spans="1:1" x14ac:dyDescent="0.2">
      <c r="A90" s="25" t="s">
        <v>42</v>
      </c>
    </row>
    <row r="91" spans="1:1" x14ac:dyDescent="0.2">
      <c r="A91" s="25" t="s">
        <v>108</v>
      </c>
    </row>
    <row r="92" spans="1:1" x14ac:dyDescent="0.2">
      <c r="A92" s="25" t="s">
        <v>107</v>
      </c>
    </row>
    <row r="93" spans="1:1" x14ac:dyDescent="0.2">
      <c r="A93" s="40" t="s">
        <v>90</v>
      </c>
    </row>
    <row r="94" spans="1:1" x14ac:dyDescent="0.2">
      <c r="A94" s="41"/>
    </row>
    <row r="95" spans="1:1" x14ac:dyDescent="0.2">
      <c r="A95" s="26"/>
    </row>
    <row r="96" spans="1:1" ht="15" x14ac:dyDescent="0.3">
      <c r="A96" s="27" t="s">
        <v>173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zoomScaleNormal="100" workbookViewId="0">
      <selection activeCell="A49" sqref="A49"/>
    </sheetView>
  </sheetViews>
  <sheetFormatPr baseColWidth="10" defaultColWidth="11.42578125" defaultRowHeight="15" x14ac:dyDescent="0.25"/>
  <cols>
    <col min="1" max="1" width="221.42578125" style="65" customWidth="1"/>
    <col min="2" max="16384" width="11.42578125" style="4"/>
  </cols>
  <sheetData>
    <row r="2" spans="1:1" ht="26.25" x14ac:dyDescent="0.4">
      <c r="A2" s="60" t="s">
        <v>109</v>
      </c>
    </row>
    <row r="4" spans="1:1" x14ac:dyDescent="0.25">
      <c r="A4" s="4"/>
    </row>
    <row r="5" spans="1:1" x14ac:dyDescent="0.25">
      <c r="A5" s="61" t="s">
        <v>110</v>
      </c>
    </row>
    <row r="6" spans="1:1" x14ac:dyDescent="0.25">
      <c r="A6" s="61"/>
    </row>
    <row r="7" spans="1:1" ht="25.5" x14ac:dyDescent="0.25">
      <c r="A7" s="62" t="s">
        <v>111</v>
      </c>
    </row>
    <row r="8" spans="1:1" x14ac:dyDescent="0.25">
      <c r="A8" s="63"/>
    </row>
    <row r="10" spans="1:1" x14ac:dyDescent="0.25">
      <c r="A10" s="6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Fig.1</vt:lpstr>
      <vt:lpstr>Fig.2</vt:lpstr>
      <vt:lpstr>Fig.3</vt:lpstr>
      <vt:lpstr>Fig.4</vt:lpstr>
      <vt:lpstr>Fig.5</vt:lpstr>
      <vt:lpstr>Fig.6</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dc:creator>
  <cp:lastModifiedBy>Administration centrale</cp:lastModifiedBy>
  <dcterms:created xsi:type="dcterms:W3CDTF">2022-12-19T14:12:38Z</dcterms:created>
  <dcterms:modified xsi:type="dcterms:W3CDTF">2024-05-24T15:20:01Z</dcterms:modified>
</cp:coreProperties>
</file>