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7.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Panorama stat 2022-2023\web\"/>
    </mc:Choice>
  </mc:AlternateContent>
  <bookViews>
    <workbookView xWindow="0" yWindow="0" windowWidth="9135" windowHeight="5445"/>
  </bookViews>
  <sheets>
    <sheet name="Tab3.1" sheetId="2" r:id="rId1"/>
    <sheet name="Tab3.2" sheetId="15" r:id="rId2"/>
    <sheet name="Fig3.1" sheetId="7" r:id="rId3"/>
    <sheet name="Tab3.3" sheetId="8" r:id="rId4"/>
    <sheet name="Tab3.4" sheetId="9" r:id="rId5"/>
    <sheet name="Tab3.5_1_2_3" sheetId="1" r:id="rId6"/>
    <sheet name="Fig3.2" sheetId="12" r:id="rId7"/>
    <sheet name="Tab3.6" sheetId="13" r:id="rId8"/>
    <sheet name="Tab3.7" sheetId="14" r:id="rId9"/>
  </sheets>
  <externalReferences>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'Tab3.1'!$A$4:$R$53</definedName>
    <definedName name="_xlnm._FilterDatabase" localSheetId="3" hidden="1">'Tab3.3'!$A$18:$R$64</definedName>
    <definedName name="_xlnm._FilterDatabase" localSheetId="4" hidden="1">'Tab3.4'!$A$4:$N$40</definedName>
    <definedName name="_xlnm._FilterDatabase" localSheetId="5" hidden="1">'Tab3.5_1_2_3'!$A$54:$Q$83</definedName>
    <definedName name="_xlnm._FilterDatabase" localSheetId="8" hidden="1">'Tab3.7'!$A$2:$N$32</definedName>
    <definedName name="_TAB1">'[1]C4.4'!$A$6:$G$25</definedName>
    <definedName name="body">#REF!</definedName>
    <definedName name="calcul">'[2]Calcul_B1.1'!$A$1:$L$37</definedName>
    <definedName name="cop">#REF!</definedName>
    <definedName name="countries">#REF!</definedName>
    <definedName name="DGRH_EFF">#REF!</definedName>
    <definedName name="donnee">#REF!,#REF!</definedName>
    <definedName name="GRAPH3_6" localSheetId="4">#REF!</definedName>
    <definedName name="GRAPH3_6">#REF!</definedName>
    <definedName name="GRAPH8">[3]GRAPH8!$A$1:$H$1343</definedName>
    <definedName name="note">#REF!</definedName>
    <definedName name="p5_age">[4]E6C3NAGE!$A$1:$D$55</definedName>
    <definedName name="p5nr">[5]E6C3NE!$A$1:$AC$43</definedName>
    <definedName name="POpula">[6]POpula!$A$1:$I$1559</definedName>
    <definedName name="PYR_DIEO">[7]PYR_DIEO!$A$1:$E$990</definedName>
    <definedName name="source">#REF!</definedName>
    <definedName name="t" localSheetId="4">#REF!</definedName>
    <definedName name="t">#REF!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test">#REF!</definedName>
    <definedName name="unit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9" l="1"/>
  <c r="K35" i="9"/>
  <c r="K34" i="9"/>
  <c r="K33" i="9"/>
  <c r="K32" i="9"/>
  <c r="K31" i="9"/>
  <c r="K26" i="9"/>
  <c r="K25" i="9"/>
  <c r="K24" i="9"/>
  <c r="K20" i="9"/>
  <c r="K19" i="9"/>
  <c r="K18" i="9"/>
  <c r="C36" i="9"/>
  <c r="C35" i="9"/>
  <c r="C34" i="9"/>
  <c r="C33" i="9"/>
  <c r="C32" i="9"/>
  <c r="C31" i="9"/>
  <c r="C26" i="9"/>
  <c r="C24" i="9"/>
  <c r="C25" i="9"/>
  <c r="C20" i="9"/>
  <c r="C19" i="9"/>
  <c r="C18" i="9"/>
  <c r="Z141" i="7"/>
  <c r="AA141" i="7"/>
  <c r="AB141" i="7"/>
  <c r="L48" i="2"/>
  <c r="L47" i="2"/>
  <c r="L46" i="2"/>
  <c r="L45" i="2"/>
  <c r="L44" i="2"/>
  <c r="L43" i="2"/>
  <c r="D48" i="2"/>
  <c r="E5" i="2" s="1"/>
  <c r="D47" i="2"/>
  <c r="D46" i="2"/>
  <c r="D45" i="2"/>
  <c r="D44" i="2"/>
  <c r="D43" i="2"/>
  <c r="L24" i="2"/>
  <c r="L23" i="2"/>
  <c r="L22" i="2"/>
  <c r="L21" i="2"/>
  <c r="L20" i="2"/>
  <c r="L19" i="2"/>
  <c r="D24" i="2"/>
  <c r="D23" i="2"/>
  <c r="D22" i="2"/>
  <c r="D21" i="2"/>
  <c r="D20" i="2"/>
  <c r="D19" i="2"/>
  <c r="E41" i="2" l="1"/>
  <c r="E29" i="2"/>
  <c r="E16" i="2"/>
  <c r="E40" i="2"/>
  <c r="E15" i="2"/>
  <c r="E27" i="2"/>
  <c r="E26" i="2"/>
  <c r="E25" i="2"/>
  <c r="E24" i="2"/>
  <c r="E35" i="2"/>
  <c r="E10" i="2"/>
  <c r="E34" i="2"/>
  <c r="E9" i="2"/>
  <c r="E48" i="2"/>
  <c r="E33" i="2"/>
  <c r="E21" i="2"/>
  <c r="E8" i="2"/>
  <c r="E44" i="2"/>
  <c r="E45" i="2"/>
  <c r="E32" i="2"/>
  <c r="E20" i="2"/>
  <c r="E7" i="2"/>
  <c r="E19" i="2"/>
  <c r="E28" i="2"/>
  <c r="E39" i="2"/>
  <c r="E14" i="2"/>
  <c r="E38" i="2"/>
  <c r="E13" i="2"/>
  <c r="E37" i="2"/>
  <c r="E12" i="2"/>
  <c r="E36" i="2"/>
  <c r="E11" i="2"/>
  <c r="E23" i="2"/>
  <c r="E4" i="2"/>
  <c r="E22" i="2"/>
  <c r="E43" i="2"/>
  <c r="E31" i="2"/>
  <c r="E18" i="2"/>
  <c r="E6" i="2"/>
  <c r="E46" i="2"/>
  <c r="E42" i="2"/>
  <c r="E30" i="2"/>
  <c r="E17" i="2"/>
  <c r="E47" i="2"/>
  <c r="E4" i="14" l="1"/>
  <c r="E5" i="14"/>
  <c r="E6" i="14"/>
  <c r="E7" i="14"/>
  <c r="E8" i="14"/>
  <c r="E9" i="14"/>
  <c r="E10" i="14"/>
  <c r="E11" i="14"/>
  <c r="E12" i="14"/>
  <c r="E13" i="14"/>
  <c r="E14" i="14"/>
  <c r="E15" i="14"/>
  <c r="E16" i="14"/>
  <c r="E17" i="14"/>
  <c r="E18" i="14"/>
  <c r="E19" i="14"/>
  <c r="E20" i="14"/>
  <c r="E21" i="14"/>
  <c r="E22" i="14"/>
  <c r="E23" i="14"/>
  <c r="E24" i="14"/>
  <c r="E25" i="14"/>
  <c r="E26" i="14"/>
  <c r="E27" i="14"/>
  <c r="E28" i="14"/>
  <c r="E29" i="14"/>
  <c r="E3" i="14"/>
  <c r="E5" i="13"/>
  <c r="E6" i="13"/>
  <c r="E7" i="13"/>
  <c r="E8" i="13"/>
  <c r="E9" i="13"/>
  <c r="E10" i="13"/>
  <c r="E11" i="13"/>
  <c r="E12" i="13"/>
  <c r="E13" i="13"/>
  <c r="E14" i="13"/>
  <c r="E15" i="13"/>
  <c r="E16" i="13"/>
  <c r="E17" i="13"/>
  <c r="E18" i="13"/>
  <c r="E19" i="13"/>
  <c r="E20" i="13"/>
  <c r="E21" i="13"/>
  <c r="E22" i="13"/>
  <c r="E23" i="13"/>
  <c r="E24" i="13"/>
  <c r="E25" i="13"/>
  <c r="E26" i="13"/>
  <c r="E27" i="13"/>
  <c r="E4" i="13"/>
  <c r="F31" i="12"/>
  <c r="E55" i="1" l="1"/>
  <c r="E56" i="1"/>
  <c r="E57" i="1"/>
  <c r="E58" i="1"/>
  <c r="E59" i="1"/>
  <c r="E60" i="1"/>
  <c r="E61" i="1"/>
  <c r="E62" i="1"/>
  <c r="E63" i="1"/>
  <c r="E64" i="1"/>
  <c r="E65" i="1"/>
  <c r="E66" i="1"/>
  <c r="E67" i="1"/>
  <c r="E68" i="1"/>
  <c r="E69" i="1"/>
  <c r="E70" i="1"/>
  <c r="E71" i="1"/>
  <c r="E72" i="1"/>
  <c r="E73" i="1"/>
  <c r="E74" i="1"/>
  <c r="E75" i="1"/>
  <c r="E76" i="1"/>
  <c r="E77" i="1"/>
  <c r="E78" i="1"/>
  <c r="E79" i="1"/>
  <c r="E80" i="1"/>
  <c r="E54" i="1"/>
  <c r="E19" i="1"/>
  <c r="E20" i="1"/>
  <c r="E21" i="1"/>
  <c r="E22" i="1"/>
  <c r="E23" i="1"/>
  <c r="E24" i="1"/>
  <c r="E25" i="1"/>
  <c r="E26" i="1"/>
  <c r="E27" i="1"/>
  <c r="E28" i="1"/>
  <c r="E29" i="1"/>
  <c r="E30" i="1"/>
  <c r="E31" i="1"/>
  <c r="E32" i="1"/>
  <c r="E33" i="1"/>
  <c r="E34" i="1"/>
  <c r="E35" i="1"/>
  <c r="E36" i="1"/>
  <c r="E4" i="1"/>
  <c r="E5" i="1"/>
  <c r="E6" i="1"/>
  <c r="E7" i="1"/>
  <c r="E8" i="1"/>
  <c r="E9" i="1"/>
  <c r="E10" i="1"/>
  <c r="E11" i="1"/>
  <c r="E3" i="1"/>
  <c r="E39" i="1"/>
  <c r="E40" i="1"/>
  <c r="E41" i="1"/>
  <c r="E42" i="1"/>
  <c r="E43" i="1"/>
  <c r="E44" i="1"/>
  <c r="E45" i="1"/>
  <c r="E46" i="1"/>
  <c r="E38" i="1"/>
  <c r="F33" i="12" l="1"/>
  <c r="G33" i="12"/>
  <c r="H33" i="12"/>
  <c r="F32" i="12"/>
  <c r="G32" i="12"/>
  <c r="H32" i="12"/>
  <c r="G31" i="12"/>
  <c r="H31" i="12"/>
</calcChain>
</file>

<file path=xl/sharedStrings.xml><?xml version="1.0" encoding="utf-8"?>
<sst xmlns="http://schemas.openxmlformats.org/spreadsheetml/2006/main" count="580" uniqueCount="157">
  <si>
    <t>Ensemble</t>
  </si>
  <si>
    <t>H</t>
  </si>
  <si>
    <t>F</t>
  </si>
  <si>
    <t>Total filière sociale et de santé</t>
  </si>
  <si>
    <t>Total non titulaires</t>
  </si>
  <si>
    <t>Total titulaires</t>
  </si>
  <si>
    <r>
      <t xml:space="preserve">Ensemble catégorie B </t>
    </r>
    <r>
      <rPr>
        <sz val="8"/>
        <rFont val="Arial"/>
        <family val="2"/>
      </rPr>
      <t>(Infirmiers)</t>
    </r>
  </si>
  <si>
    <t>Categorie B</t>
  </si>
  <si>
    <t>Ensemble catégorie A</t>
  </si>
  <si>
    <t>Conseillers techniques de service social</t>
  </si>
  <si>
    <t>Assistants de Service Social</t>
  </si>
  <si>
    <t>Infirmier</t>
  </si>
  <si>
    <t>Medecin</t>
  </si>
  <si>
    <t>Categorie A</t>
  </si>
  <si>
    <t>Filière sociale et de santé</t>
  </si>
  <si>
    <t>Effectifs ETP</t>
  </si>
  <si>
    <t>Age moyen</t>
  </si>
  <si>
    <t>% sur total</t>
  </si>
  <si>
    <t xml:space="preserve">Total filière technique  </t>
  </si>
  <si>
    <r>
      <rPr>
        <b/>
        <sz val="8"/>
        <rFont val="Arial"/>
        <family val="2"/>
      </rPr>
      <t xml:space="preserve">Total titulaires - Categorie C  </t>
    </r>
    <r>
      <rPr>
        <sz val="8"/>
        <rFont val="Arial"/>
        <family val="2"/>
      </rPr>
      <t xml:space="preserve">                               Adjoints et agents technique des établissements d'enseignement</t>
    </r>
  </si>
  <si>
    <t>Filière technique</t>
  </si>
  <si>
    <t>Total filière administrative</t>
  </si>
  <si>
    <t xml:space="preserve">Adjoints administratifs  </t>
  </si>
  <si>
    <t>Catégorie C</t>
  </si>
  <si>
    <t>Secrétaires administratifs  (SAENES)</t>
  </si>
  <si>
    <t>Catégorie B</t>
  </si>
  <si>
    <t>Attachés d’administration de l'Etat</t>
  </si>
  <si>
    <t>Catégorie A</t>
  </si>
  <si>
    <t xml:space="preserve">Filière administrative </t>
  </si>
  <si>
    <t>Effectifs</t>
  </si>
  <si>
    <t>Ensemble des personnels administratifs, sociaux et de santé, titulaires et non titulaires</t>
  </si>
  <si>
    <t>Ensemble des non titulaires</t>
  </si>
  <si>
    <t>Ensemble des titulaires, toutes filières professionnelles</t>
  </si>
  <si>
    <t>Quotité  moyenne (en %)</t>
  </si>
  <si>
    <r>
      <rPr>
        <b/>
        <sz val="9"/>
        <rFont val="Arial"/>
        <family val="2"/>
      </rPr>
      <t>1.</t>
    </r>
    <r>
      <rPr>
        <sz val="9"/>
        <rFont val="Arial"/>
        <family val="2"/>
      </rPr>
      <t>Les personnels d'éducation regroupent les conseillers principaux d'éducation, les psychologues de l'Education nationale, les conseillers d'orientation psychologue et les personnels d'éducation non titulaires.</t>
    </r>
  </si>
  <si>
    <t>Ensemble titulaires et non titulaires</t>
  </si>
  <si>
    <t>Ensemble des titulaires</t>
  </si>
  <si>
    <t>Ingénieurs et personnels techniques de recherche et de formation</t>
  </si>
  <si>
    <t>Ensemble des personnels  ASS</t>
  </si>
  <si>
    <t>Filière santé et sociale</t>
  </si>
  <si>
    <t>Filière administrative</t>
  </si>
  <si>
    <t>Personnels ASS (administratifs, sociaux et de santé)</t>
  </si>
  <si>
    <t>Ensemble personnels de vie scolaire</t>
  </si>
  <si>
    <t>Personnels d'assistance éducative</t>
  </si>
  <si>
    <r>
      <t xml:space="preserve">Personnels d'éducation </t>
    </r>
    <r>
      <rPr>
        <vertAlign val="superscript"/>
        <sz val="9"/>
        <rFont val="Arial"/>
        <family val="2"/>
      </rPr>
      <t>1</t>
    </r>
  </si>
  <si>
    <t>Vie scolaire</t>
  </si>
  <si>
    <t>Ensemble personnels d'encadrement</t>
  </si>
  <si>
    <t>Encadrement supérieur</t>
  </si>
  <si>
    <t>Personnels d'inspection</t>
  </si>
  <si>
    <t>Personnels de direction</t>
  </si>
  <si>
    <t>Personnels d'encadrement</t>
  </si>
  <si>
    <t>ASS</t>
  </si>
  <si>
    <t>ITRF</t>
  </si>
  <si>
    <t>Tout</t>
  </si>
  <si>
    <t>AED (assistance
éducative)</t>
  </si>
  <si>
    <t>AESH</t>
  </si>
  <si>
    <t>Psychologues EN, conseillers
d'orientation psychologue</t>
  </si>
  <si>
    <t>Conseiller principal
d'éducation</t>
  </si>
  <si>
    <t>Total</t>
  </si>
  <si>
    <t>Ensemble des personnels d'encadrement supérieur</t>
  </si>
  <si>
    <t>Administrateurs civils  administrateurs ENESR, experts de haut niveau</t>
  </si>
  <si>
    <t>Directeurs, sous -directeurs, personnel d'encadrement AC</t>
  </si>
  <si>
    <t>Ensemble des personnels d'inspection</t>
  </si>
  <si>
    <t>IEN 2nd degré</t>
  </si>
  <si>
    <t>IEN 1er degré</t>
  </si>
  <si>
    <t>Inspecteurs de l’éducation nationale (IEN) dont :</t>
  </si>
  <si>
    <t>IA - IPR</t>
  </si>
  <si>
    <t>Ensemble personnels de direction</t>
  </si>
  <si>
    <t xml:space="preserve">Ensemble des personnels relevant de la vie scolaire </t>
  </si>
  <si>
    <t>Ensemble des personnels d'assistance éducative (1)</t>
  </si>
  <si>
    <t>AESH  (assistance éducative)</t>
  </si>
  <si>
    <t>AED (assistance éducative)</t>
  </si>
  <si>
    <t>Ensemble des personnels d'éducation</t>
  </si>
  <si>
    <t>Personnels d'éducation non titulaires</t>
  </si>
  <si>
    <t>Psychologues EN, conseillers d'orientation psychologue</t>
  </si>
  <si>
    <t>Conseillers principaux d'éducation</t>
  </si>
  <si>
    <t>Personnels d'éducation</t>
  </si>
  <si>
    <t>Filière santé</t>
  </si>
  <si>
    <t>Categorie C</t>
  </si>
  <si>
    <t>Vacations</t>
  </si>
  <si>
    <t>CDI</t>
  </si>
  <si>
    <t>CDD</t>
  </si>
  <si>
    <t>Ensemble ASS et ITRF non titulaires</t>
  </si>
  <si>
    <t>Ensemble non titulaires</t>
  </si>
  <si>
    <t>Hommes</t>
  </si>
  <si>
    <t>Femmes</t>
  </si>
  <si>
    <t>Personnels ITRF</t>
  </si>
  <si>
    <t>Personnels ASS</t>
  </si>
  <si>
    <t>Nature de contrat, dont :</t>
  </si>
  <si>
    <t xml:space="preserve">Ensemble ITRF </t>
  </si>
  <si>
    <t>Adjoints techniques de recherche et de formation</t>
  </si>
  <si>
    <t>Techniciens de recherche et de formation</t>
  </si>
  <si>
    <t>Assistant ingénieurs</t>
  </si>
  <si>
    <t>Ingénieur d'études de recherche et de formation</t>
  </si>
  <si>
    <t>Ingénieur de recherche</t>
  </si>
  <si>
    <t>2015-2016</t>
  </si>
  <si>
    <t>2022-2023</t>
  </si>
  <si>
    <t>Panorama statistique des personnels de l’enseignement scolaire 2023, DEPP </t>
  </si>
  <si>
    <t>► Source : DEPP, Panel des personnels issu de BSA, novembre 2022.</t>
  </si>
  <si>
    <t>► Série : https://www.education.gouv.fr/series-chronologiques-de-donnees-statistiques-sur-le-systeme-educatif-12530</t>
  </si>
  <si>
    <r>
      <t xml:space="preserve">Personnels d'encadrement </t>
    </r>
    <r>
      <rPr>
        <sz val="8"/>
        <rFont val="Calibri"/>
        <family val="2"/>
      </rPr>
      <t>¹</t>
    </r>
  </si>
  <si>
    <r>
      <t xml:space="preserve">Personnels d'assistance éducative </t>
    </r>
    <r>
      <rPr>
        <sz val="8"/>
        <rFont val="Calibri"/>
        <family val="2"/>
      </rPr>
      <t>²</t>
    </r>
  </si>
  <si>
    <r>
      <rPr>
        <b/>
        <sz val="10"/>
        <rFont val="Arial"/>
        <family val="2"/>
      </rPr>
      <t>1.</t>
    </r>
    <r>
      <rPr>
        <sz val="10"/>
        <rFont val="Arial"/>
        <family val="2"/>
      </rPr>
      <t xml:space="preserve"> L'ensemble des personnels d'encadrement sont titulaires.</t>
    </r>
  </si>
  <si>
    <t>►  Source : DEPP, Panel des personnels issu de BSA, novembre 2022.</t>
  </si>
  <si>
    <t xml:space="preserve">► Lecture : La filière administrative des personnels administratifs, sociaux et de santé comprend 44 502 titulaires, 19 % appartiennent à la catégorie A ,  35 % à la catégorie B et 46 % à la catégorie C.  </t>
  </si>
  <si>
    <t>►Source : DEPP, Panel des personnels issu de BSA, novembre 2022.</t>
  </si>
  <si>
    <t>Proviseurs de lycée, 
principals de collège</t>
  </si>
  <si>
    <t>Proviseurs adjoints, 
principals adjoints</t>
  </si>
  <si>
    <t>Autres personnels de direction titulaires (1)</t>
  </si>
  <si>
    <t>Ensemble IEN (2)</t>
  </si>
  <si>
    <t>Recteurs, vice-recteurs, conseillers, SGA (3), adjoints,</t>
  </si>
  <si>
    <t>IGESR (4)</t>
  </si>
  <si>
    <t>DASEN -DAASEN (5)</t>
  </si>
  <si>
    <t>Ensemble des personnels d'encadrement (6)</t>
  </si>
  <si>
    <r>
      <rPr>
        <b/>
        <sz val="9"/>
        <rFont val="Arial"/>
        <family val="2"/>
      </rPr>
      <t xml:space="preserve">5. </t>
    </r>
    <r>
      <rPr>
        <sz val="9"/>
        <rFont val="Arial"/>
        <family val="2"/>
      </rPr>
      <t xml:space="preserve">IGESR : Inspection générale de l’éducation, du sport et de la recherche. </t>
    </r>
  </si>
  <si>
    <r>
      <rPr>
        <b/>
        <sz val="9"/>
        <rFont val="Arial"/>
        <family val="2"/>
      </rPr>
      <t>6</t>
    </r>
    <r>
      <rPr>
        <sz val="9"/>
        <rFont val="Arial"/>
        <family val="2"/>
      </rPr>
      <t>. L'ensemble des personnels d'encadrement sont titulaires</t>
    </r>
  </si>
  <si>
    <r>
      <rPr>
        <b/>
        <sz val="9"/>
        <rFont val="Arial"/>
        <family val="2"/>
      </rPr>
      <t xml:space="preserve">4. </t>
    </r>
    <r>
      <rPr>
        <sz val="9"/>
        <rFont val="Arial"/>
        <family val="2"/>
      </rPr>
      <t>Directeur académique des services de l'Éducation nationale (DASEN), directeur académique adjoint des services de l'Éducation nationale (DAASEN), secrétaires généraux de direction des services départementaux de l’Education nationale ou de vice-rectorat et adjoints au directeur académique des services de l’Education nationale chargé du premier degré.</t>
    </r>
  </si>
  <si>
    <r>
      <rPr>
        <b/>
        <sz val="9"/>
        <rFont val="Arial"/>
        <family val="2"/>
      </rPr>
      <t>3.</t>
    </r>
    <r>
      <rPr>
        <sz val="9"/>
        <rFont val="Arial"/>
        <family val="2"/>
      </rPr>
      <t xml:space="preserve"> Secrétaire général d'académie</t>
    </r>
  </si>
  <si>
    <r>
      <rPr>
        <b/>
        <sz val="9"/>
        <rFont val="Arial"/>
        <family val="2"/>
      </rPr>
      <t>1.</t>
    </r>
    <r>
      <rPr>
        <sz val="9"/>
        <rFont val="Arial"/>
        <family val="2"/>
      </rPr>
      <t xml:space="preserve"> Il s'agit principalement de directeurs d'EREA.</t>
    </r>
  </si>
  <si>
    <t>Tableau 3.3- Répartition des personnels d'encadrement par corps ou emploi à la rentrée 2022</t>
  </si>
  <si>
    <t>Tableau 3.1 - Répartition des personnels non enseignants (hors apprentis) par filière professionnelle et statut à la rentrée 2022</t>
  </si>
  <si>
    <t>Tableau 3.2 - Part des femmes, des non titulaires et du temps partiel ou incomplet des personnels non enseignants, à la rentrée 2015 et à la rentrée 2022</t>
  </si>
  <si>
    <t>Figure 3.1 - Pyramide des âges des principales filières des personnels non enseignants, à la rentrée 2022</t>
  </si>
  <si>
    <t>Tableau 3.4- Répartition des personnels relevant de la vie scolaire à la rentrée 2022</t>
  </si>
  <si>
    <t>Figure 3.2 - Répartition des personnels non enseignants titulaires ASS et ITRF par catégorie hiérarchique à la rentrée 2022</t>
  </si>
  <si>
    <t>Tableau 3.5.1 - Répartition des personnels administratifs, sociaux et de santé  par catégorie et statut à la rentrée 2022</t>
  </si>
  <si>
    <t>Tableau 3.5.2-  Répartition des personnels administratifs, sociaux et de santé  en 2022-2023 - filières administrative et technique.</t>
  </si>
  <si>
    <t>Tableau 3.5.3-  Répartition des personnels administratifs, sociaux et de santé  en 2022-2023 - filière sociale et de santé.</t>
  </si>
  <si>
    <t>Tableau 3.6  Nature du contrat des personnels ASS et ITRF non titulaires à la rentrée 2022</t>
  </si>
  <si>
    <t>Tableau 3.7- Répartition des ingénieurs et personnels techniques de recherche et de formation par catégorie hiérarchique à la rentrée 2022</t>
  </si>
  <si>
    <t>ajout AED</t>
  </si>
  <si>
    <t>Part des femmes
(en %)</t>
  </si>
  <si>
    <t xml:space="preserve"> Part des moins de 35 ans 
(en %)</t>
  </si>
  <si>
    <t>Part des 50 ans ou plus 
(en %)</t>
  </si>
  <si>
    <t>Part du temps partiel
(en %)</t>
  </si>
  <si>
    <t>Part des femmes (en %)</t>
  </si>
  <si>
    <t>Part des non titulaires (en %)</t>
  </si>
  <si>
    <t>Part du temps partiel des agents titulaires (en %)</t>
  </si>
  <si>
    <t>Part du temps incomplet des agents non titulaires (en %)</t>
  </si>
  <si>
    <t>Tout avec ajout AED</t>
  </si>
  <si>
    <t xml:space="preserve"> Part des moins de 35 ans
(en %) </t>
  </si>
  <si>
    <t>Part des 50 ans ou plus
(en %)</t>
  </si>
  <si>
    <t xml:space="preserve">Par du temps incomplet
(en %) </t>
  </si>
  <si>
    <t>Part du temps plein
(en %)</t>
  </si>
  <si>
    <t>Quotité  moyenne 
(en %)</t>
  </si>
  <si>
    <r>
      <rPr>
        <b/>
        <sz val="10"/>
        <rFont val="Arial"/>
        <family val="2"/>
      </rPr>
      <t>2.</t>
    </r>
    <r>
      <rPr>
        <sz val="10"/>
        <rFont val="Arial"/>
        <family val="2"/>
      </rPr>
      <t xml:space="preserve"> Les effectifs présentés concernent les personnes présentes au 30 novembre, et non celles ayant été présentes à un moment ou à un autre de l’année scolaire. Ce choix de concept joue en particulier sur les effectifs des populations dont le recrutement peut s’effectuer tout au long de l’année, et notamment ceux de certains personnels de vie scolaire (AED et AESH). Par ailleurs, en 2022, suite à des difficultés dans la remontée des données, le nombre d’AED dans les bases n’est pas complet, en particulier les AED en CDI. Le nombre d'AED manquants a été estimé à 8 000 personnes. Ils sont ici comptabilisés parmi les effectifs des personnels d'assistance éducative. Ce chiffre 2022 sera réactualisé dans la prochaine édition du Panorama.</t>
    </r>
  </si>
  <si>
    <r>
      <rPr>
        <b/>
        <sz val="9"/>
        <rFont val="Arial"/>
        <family val="2"/>
      </rPr>
      <t xml:space="preserve">1. </t>
    </r>
    <r>
      <rPr>
        <sz val="9"/>
        <rFont val="Arial"/>
        <family val="2"/>
      </rPr>
      <t>Les effectifs présentés concernent les personnes présentes au 30 novembre, et non celles ayant été présentes à un moment ou à un autre de l’année scolaire. Ce choix de concept joue en particulier sur les effectifs des populations dont le recrutement peut s’effectuer tout au long de l’année, et notamment ceux de certains personnels de vie scolaire (AED et AESH). Par ailleurs, en 2022, suite à des difficultés dans la remontée des données, le nombre d’AED dans les bases n’est pas complet, en particulier les AED en CDI. Le nombre d'AED manquants a été estimé à 8 000 personnes. Ils sont ici comptabilisés parmi les effectifs d'AED. Ce chiffre 2022 sera réactualisé dans la prochaine édition du Panorama.</t>
    </r>
  </si>
  <si>
    <r>
      <rPr>
        <b/>
        <sz val="9"/>
        <rFont val="Arial"/>
        <family val="2"/>
      </rPr>
      <t xml:space="preserve">2. </t>
    </r>
    <r>
      <rPr>
        <sz val="9"/>
        <rFont val="Arial"/>
        <family val="2"/>
      </rPr>
      <t>Les effectifs présentés concernent les personnes présentes au 30 novembre, et non celles ayant été présentes à un moment ou à un autre de l’année scolaire. Ce choix de concept joue en particulier sur les effectifs des populations dont le recrutement peut s’effectuer tout au long de l’année, et notamment ceux de certains personnels de vie scolaire (AED et AESH). Par ailleurs, en 2022, suite à des difficultés dans la remontée des données, le nombre d’AED dans les bases n’est pas complet, en particulier les AED en CDI. Le nombre d'AED manquants a été estimé à 8 000 personnes. Ils sont ici comptabilisés parmi les effectifs des personnels d'assistance éducative. Ce chiffre 2022 sera réactualisé dans la prochaine édition du Panorama.</t>
    </r>
  </si>
  <si>
    <t>► Champ : France métropolitaine + DROM, personnels appartenant à un corps non enseignant ASS, rémunérés au titre de l'éducation nationale,  en activité au 30 novembre (hors apprentis).</t>
  </si>
  <si>
    <t>► Champ : France métropolitaine + DROM, personnels appartenant à un corps non enseignant, rémunérés au titre de l'éducation nationale,  en activité au 30 novembre.</t>
  </si>
  <si>
    <t>► Champ : France métropolitaine + DROM, personnels appartenant à un corps non enseignant ITRF, rémunérés au titre de l'éducation nationale,  en activité au 30 novembre.</t>
  </si>
  <si>
    <t>► Champ : France métropolitaine + DROM, personnels non enseignants rémunérés au titre de l'éducation nationale,  en activité au 30 novembre.</t>
  </si>
  <si>
    <r>
      <rPr>
        <b/>
        <sz val="9"/>
        <rFont val="Arial"/>
        <family val="2"/>
      </rPr>
      <t>2.</t>
    </r>
    <r>
      <rPr>
        <sz val="9"/>
        <rFont val="Arial"/>
        <family val="2"/>
      </rPr>
      <t xml:space="preserve"> Les inspecteurs de l'éducation nationale qui ne sont pas affectés dans les 1er et 2nd degrés ont des missions d'animation pédagogique, administratives ou ne sont pas affectés  (24 en novembre  2022). </t>
    </r>
  </si>
  <si>
    <t>► Champ : France métropolitaine + DROM, personnels des corps de direction et d'inspection, et personnels occupant des fonctions d'encadrement supérieur,  rémunérés au titre de l'éducation nationale,  en activité au 30 novembre.</t>
  </si>
  <si>
    <t>► Champ : France métropolitaine + DROM, personnels appartenant à un corps non enseignant rémunérés au titre de l'éducation nationale,  en activité au 30 novembre.</t>
  </si>
  <si>
    <t>► Champ : France métropolitaine + DROM, personnels appartenant à un corps non enseignant, rémunérés au titre de l'éducation nationale,  en activité au 30 novembre ( hors apprentis).</t>
  </si>
  <si>
    <t>► Champ : France métropolitaine + DROM (hors Mayotte pour le privé), personnels appartenant à un corps enseignant, rémunérés au titre de l'éducation nationale, en activité au 30 novembre (hors apprentis).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</si>
</sst>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
    <numFmt numFmtId="165" formatCode="#,##0.000"/>
    <numFmt numFmtId="166" formatCode="#######0"/>
    <numFmt numFmtId="167" formatCode="##########0"/>
    <numFmt numFmtId="168" formatCode="_-* #,##0.0_-;\-* #,##0.0_-;_-* &quot;-&quot;??_-;_-@_-"/>
    <numFmt numFmtId="169" formatCode="_-* #,##0_-;\-* #,##0_-;_-* &quot;-&quot;??_-;_-@_-"/>
  </numFmts>
  <fonts count="26">
    <font>
      <sz val="10"/>
      <name val="Arial"/>
    </font>
    <font>
      <sz val="11"/>
      <color theme="1"/>
      <name val="Calibri"/>
      <family val="2"/>
      <scheme val="minor"/>
    </font>
    <font>
      <sz val="11"/>
      <color theme="1"/>
      <name val="Calibri"/>
      <family val="2"/>
      <scheme val="minor"/>
    </font>
    <font>
      <sz val="10"/>
      <name val="Arial"/>
      <family val="2"/>
    </font>
    <font>
      <sz val="9"/>
      <name val="Arial"/>
      <family val="2"/>
    </font>
    <font>
      <b/>
      <sz val="10"/>
      <color rgb="FFFF0000"/>
      <name val="Arial"/>
      <family val="2"/>
    </font>
    <font>
      <sz val="9"/>
      <name val="Calibri"/>
      <family val="2"/>
    </font>
    <font>
      <b/>
      <sz val="8"/>
      <name val="Arial"/>
      <family val="2"/>
    </font>
    <font>
      <sz val="8"/>
      <name val="Arial"/>
      <family val="2"/>
    </font>
    <font>
      <b/>
      <sz val="9"/>
      <name val="Arial"/>
      <family val="2"/>
    </font>
    <font>
      <sz val="9"/>
      <color rgb="FF000000"/>
      <name val="Arial"/>
      <family val="2"/>
    </font>
    <font>
      <b/>
      <sz val="10"/>
      <name val="Arial"/>
      <family val="2"/>
    </font>
    <font>
      <sz val="10"/>
      <color rgb="FFFF0000"/>
      <name val="Arial"/>
      <family val="2"/>
    </font>
    <font>
      <vertAlign val="superscript"/>
      <sz val="9"/>
      <name val="Arial"/>
      <family val="2"/>
    </font>
    <font>
      <sz val="10"/>
      <name val="MS Sans Serif"/>
      <family val="2"/>
    </font>
    <font>
      <sz val="9.5"/>
      <color rgb="FF000000"/>
      <name val="Albany AMT"/>
      <family val="2"/>
    </font>
    <font>
      <b/>
      <sz val="9.5"/>
      <color rgb="FF000000"/>
      <name val="Albany AMT"/>
      <family val="2"/>
    </font>
    <font>
      <sz val="11"/>
      <name val="Calibri"/>
      <family val="2"/>
    </font>
    <font>
      <b/>
      <sz val="9"/>
      <color rgb="FFFF0000"/>
      <name val="Arial"/>
      <family val="2"/>
    </font>
    <font>
      <sz val="9.5"/>
      <color rgb="FF000000"/>
      <name val="Albany AMT"/>
    </font>
    <font>
      <sz val="10"/>
      <name val="Arial"/>
      <family val="2"/>
    </font>
    <font>
      <u/>
      <sz val="11"/>
      <color theme="10"/>
      <name val="Calibri"/>
      <family val="2"/>
      <scheme val="minor"/>
    </font>
    <font>
      <sz val="8"/>
      <name val="Calibri"/>
      <family val="2"/>
    </font>
    <font>
      <b/>
      <sz val="9.5"/>
      <color rgb="FF000000"/>
      <name val="Albany AMT"/>
    </font>
    <font>
      <b/>
      <sz val="9.5"/>
      <name val="Albany AMT"/>
    </font>
    <font>
      <sz val="9.5"/>
      <name val="Albany AMT"/>
    </font>
  </fonts>
  <fills count="7">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rgb="FF99CCFF"/>
        <bgColor indexed="64"/>
      </patternFill>
    </fill>
    <fill>
      <patternFill patternType="solid">
        <fgColor rgb="FFFFFFFF"/>
        <bgColor indexed="64"/>
      </patternFill>
    </fill>
    <fill>
      <patternFill patternType="solid">
        <fgColor rgb="FFF5F7F1"/>
        <bgColor indexed="64"/>
      </patternFill>
    </fill>
  </fills>
  <borders count="100">
    <border>
      <left/>
      <right/>
      <top/>
      <bottom/>
      <diagonal/>
    </border>
    <border>
      <left/>
      <right/>
      <top style="thin">
        <color indexed="64"/>
      </top>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bottom/>
      <diagonal/>
    </border>
    <border>
      <left style="thin">
        <color indexed="64"/>
      </left>
      <right/>
      <top/>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64"/>
      </top>
      <bottom style="thin">
        <color indexed="8"/>
      </bottom>
      <diagonal/>
    </border>
    <border>
      <left/>
      <right style="thin">
        <color indexed="64"/>
      </right>
      <top style="thin">
        <color indexed="64"/>
      </top>
      <bottom/>
      <diagonal/>
    </border>
    <border>
      <left style="thin">
        <color indexed="64"/>
      </left>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style="thin">
        <color indexed="64"/>
      </right>
      <top/>
      <bottom/>
      <diagonal/>
    </border>
    <border>
      <left style="thin">
        <color indexed="64"/>
      </left>
      <right style="thin">
        <color indexed="8"/>
      </right>
      <top/>
      <bottom/>
      <diagonal/>
    </border>
    <border>
      <left style="thin">
        <color indexed="8"/>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8"/>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diagonal/>
    </border>
    <border>
      <left/>
      <right/>
      <top/>
      <bottom style="thin">
        <color indexed="64"/>
      </bottom>
      <diagonal/>
    </border>
    <border>
      <left style="thin">
        <color indexed="8"/>
      </left>
      <right style="thin">
        <color indexed="64"/>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style="thin">
        <color indexed="64"/>
      </right>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64"/>
      </right>
      <top/>
      <bottom style="thin">
        <color indexed="8"/>
      </bottom>
      <diagonal/>
    </border>
    <border>
      <left style="thin">
        <color indexed="8"/>
      </left>
      <right style="thin">
        <color indexed="8"/>
      </right>
      <top/>
      <bottom style="thin">
        <color indexed="8"/>
      </bottom>
      <diagonal/>
    </border>
    <border>
      <left/>
      <right style="thin">
        <color indexed="64"/>
      </right>
      <top style="medium">
        <color indexed="64"/>
      </top>
      <bottom/>
      <diagonal/>
    </border>
    <border>
      <left style="thin">
        <color indexed="64"/>
      </left>
      <right/>
      <top style="medium">
        <color indexed="64"/>
      </top>
      <bottom/>
      <diagonal/>
    </border>
    <border>
      <left style="thin">
        <color indexed="8"/>
      </left>
      <right style="thin">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bottom style="thin">
        <color rgb="FF000000"/>
      </bottom>
      <diagonal/>
    </border>
    <border>
      <left/>
      <right style="thin">
        <color indexed="64"/>
      </right>
      <top style="medium">
        <color theme="3" tint="-0.24994659260841701"/>
      </top>
      <bottom/>
      <diagonal/>
    </border>
    <border>
      <left style="thin">
        <color indexed="64"/>
      </left>
      <right/>
      <top style="medium">
        <color theme="3" tint="-0.24994659260841701"/>
      </top>
      <bottom/>
      <diagonal/>
    </border>
    <border>
      <left style="thin">
        <color rgb="FF000000"/>
      </left>
      <right style="thin">
        <color indexed="64"/>
      </right>
      <top style="thin">
        <color rgb="FF000000"/>
      </top>
      <bottom style="medium">
        <color theme="3" tint="-0.24994659260841701"/>
      </bottom>
      <diagonal/>
    </border>
    <border>
      <left style="thin">
        <color rgb="FF000000"/>
      </left>
      <right style="thin">
        <color rgb="FF000000"/>
      </right>
      <top style="thin">
        <color rgb="FF000000"/>
      </top>
      <bottom style="medium">
        <color theme="3" tint="-0.24994659260841701"/>
      </bottom>
      <diagonal/>
    </border>
    <border>
      <left/>
      <right style="thin">
        <color indexed="64"/>
      </right>
      <top/>
      <bottom style="medium">
        <color theme="3" tint="-0.24994659260841701"/>
      </bottom>
      <diagonal/>
    </border>
    <border>
      <left style="thin">
        <color indexed="64"/>
      </left>
      <right/>
      <top/>
      <bottom style="medium">
        <color theme="3" tint="-0.24994659260841701"/>
      </bottom>
      <diagonal/>
    </border>
    <border>
      <left style="thin">
        <color rgb="FF000000"/>
      </left>
      <right style="thin">
        <color indexed="64"/>
      </right>
      <top style="medium">
        <color theme="3" tint="-0.24994659260841701"/>
      </top>
      <bottom style="thin">
        <color rgb="FF000000"/>
      </bottom>
      <diagonal/>
    </border>
    <border>
      <left style="thin">
        <color rgb="FF000000"/>
      </left>
      <right style="thin">
        <color rgb="FF000000"/>
      </right>
      <top style="medium">
        <color theme="3" tint="-0.24994659260841701"/>
      </top>
      <bottom style="thin">
        <color rgb="FF000000"/>
      </bottom>
      <diagonal/>
    </border>
    <border>
      <left style="thin">
        <color rgb="FF000000"/>
      </left>
      <right style="thin">
        <color indexed="64"/>
      </right>
      <top/>
      <bottom style="medium">
        <color theme="3" tint="-0.24994659260841701"/>
      </bottom>
      <diagonal/>
    </border>
    <border>
      <left style="thin">
        <color indexed="64"/>
      </left>
      <right style="thin">
        <color rgb="FF000000"/>
      </right>
      <top/>
      <bottom style="medium">
        <color theme="3" tint="-0.24994659260841701"/>
      </bottom>
      <diagonal/>
    </border>
    <border>
      <left style="thin">
        <color rgb="FF000000"/>
      </left>
      <right style="thin">
        <color indexed="64"/>
      </right>
      <top/>
      <bottom/>
      <diagonal/>
    </border>
    <border>
      <left style="thin">
        <color indexed="64"/>
      </left>
      <right style="thin">
        <color rgb="FF000000"/>
      </right>
      <top/>
      <bottom/>
      <diagonal/>
    </border>
    <border>
      <left style="thin">
        <color rgb="FF000000"/>
      </left>
      <right style="thin">
        <color indexed="64"/>
      </right>
      <top style="thin">
        <color rgb="FF000000"/>
      </top>
      <bottom/>
      <diagonal/>
    </border>
    <border>
      <left style="thin">
        <color rgb="FF000000"/>
      </left>
      <right style="thin">
        <color indexed="64"/>
      </right>
      <top style="medium">
        <color theme="3" tint="-0.24994659260841701"/>
      </top>
      <bottom/>
      <diagonal/>
    </border>
    <border>
      <left style="thin">
        <color indexed="64"/>
      </left>
      <right style="thin">
        <color rgb="FF000000"/>
      </right>
      <top style="medium">
        <color theme="3" tint="-0.24994659260841701"/>
      </top>
      <bottom/>
      <diagonal/>
    </border>
    <border>
      <left style="thin">
        <color indexed="64"/>
      </left>
      <right style="thin">
        <color rgb="FF000000"/>
      </right>
      <top style="thin">
        <color rgb="FF000000"/>
      </top>
      <bottom/>
      <diagonal/>
    </border>
    <border>
      <left style="thin">
        <color indexed="8"/>
      </left>
      <right/>
      <top style="thin">
        <color indexed="8"/>
      </top>
      <bottom/>
      <diagonal/>
    </border>
    <border>
      <left style="thin">
        <color indexed="64"/>
      </left>
      <right style="thin">
        <color indexed="8"/>
      </right>
      <top style="thin">
        <color indexed="8"/>
      </top>
      <bottom/>
      <diagonal/>
    </border>
    <border>
      <left/>
      <right style="thin">
        <color indexed="8"/>
      </right>
      <top style="thin">
        <color indexed="8"/>
      </top>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bottom/>
      <diagonal/>
    </border>
    <border>
      <left style="thin">
        <color rgb="FFC1C1C1"/>
      </left>
      <right style="thin">
        <color rgb="FFC1C1C1"/>
      </right>
      <top style="thin">
        <color rgb="FFC1C1C1"/>
      </top>
      <bottom/>
      <diagonal/>
    </border>
    <border>
      <left/>
      <right style="thin">
        <color rgb="FFC1C1C1"/>
      </right>
      <top style="thin">
        <color rgb="FFC1C1C1"/>
      </top>
      <bottom style="thin">
        <color rgb="FFC1C1C1"/>
      </bottom>
      <diagonal/>
    </border>
    <border>
      <left style="thin">
        <color rgb="FFC1C1C1"/>
      </left>
      <right/>
      <top style="thin">
        <color rgb="FFC1C1C1"/>
      </top>
      <bottom style="thin">
        <color rgb="FFC1C1C1"/>
      </bottom>
      <diagonal/>
    </border>
    <border>
      <left/>
      <right style="thin">
        <color indexed="8"/>
      </right>
      <top/>
      <bottom style="thin">
        <color indexed="64"/>
      </bottom>
      <diagonal/>
    </border>
    <border>
      <left/>
      <right style="thin">
        <color indexed="64"/>
      </right>
      <top/>
      <bottom style="thin">
        <color indexed="8"/>
      </bottom>
      <diagonal/>
    </border>
    <border>
      <left/>
      <right style="thin">
        <color indexed="8"/>
      </right>
      <top/>
      <bottom style="thin">
        <color indexed="8"/>
      </bottom>
      <diagonal/>
    </border>
    <border>
      <left/>
      <right/>
      <top/>
      <bottom style="thin">
        <color indexed="64"/>
      </bottom>
      <diagonal/>
    </border>
    <border>
      <left/>
      <right/>
      <top/>
      <bottom style="thin">
        <color indexed="8"/>
      </bottom>
      <diagonal/>
    </border>
    <border>
      <left/>
      <right style="thin">
        <color indexed="64"/>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64"/>
      </left>
      <right style="thin">
        <color indexed="8"/>
      </right>
      <top/>
      <bottom style="thin">
        <color indexed="8"/>
      </bottom>
      <diagonal/>
    </border>
    <border>
      <left/>
      <right style="thin">
        <color indexed="8"/>
      </right>
      <top/>
      <bottom style="thin">
        <color indexed="64"/>
      </bottom>
      <diagonal/>
    </border>
    <border>
      <left style="thin">
        <color indexed="8"/>
      </left>
      <right/>
      <top style="thin">
        <color indexed="8"/>
      </top>
      <bottom style="thin">
        <color indexed="64"/>
      </bottom>
      <diagonal/>
    </border>
    <border>
      <left style="thin">
        <color indexed="64"/>
      </left>
      <right/>
      <top/>
      <bottom style="thin">
        <color indexed="8"/>
      </bottom>
      <diagonal/>
    </border>
    <border>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bottom/>
      <diagonal/>
    </border>
    <border>
      <left/>
      <right/>
      <top style="thin">
        <color auto="1"/>
      </top>
      <bottom/>
      <diagonal/>
    </border>
    <border>
      <left style="thin">
        <color indexed="64"/>
      </left>
      <right/>
      <top/>
      <bottom style="thin">
        <color auto="1"/>
      </bottom>
      <diagonal/>
    </border>
    <border>
      <left/>
      <right/>
      <top/>
      <bottom style="thin">
        <color indexed="64"/>
      </bottom>
      <diagonal/>
    </border>
    <border>
      <left/>
      <right style="thin">
        <color indexed="64"/>
      </right>
      <top/>
      <bottom style="thin">
        <color auto="1"/>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style="thin">
        <color indexed="8"/>
      </bottom>
      <diagonal/>
    </border>
  </borders>
  <cellStyleXfs count="14">
    <xf numFmtId="0" fontId="0" fillId="0" borderId="0"/>
    <xf numFmtId="0" fontId="3" fillId="0" borderId="0"/>
    <xf numFmtId="0" fontId="14" fillId="0" borderId="0"/>
    <xf numFmtId="0" fontId="2" fillId="0" borderId="0"/>
    <xf numFmtId="0" fontId="2" fillId="0" borderId="0"/>
    <xf numFmtId="0" fontId="2" fillId="0" borderId="0"/>
    <xf numFmtId="0" fontId="15" fillId="0" borderId="0"/>
    <xf numFmtId="0" fontId="19" fillId="0" borderId="0"/>
    <xf numFmtId="0" fontId="1" fillId="0" borderId="0"/>
    <xf numFmtId="0" fontId="3" fillId="0" borderId="0"/>
    <xf numFmtId="0" fontId="3" fillId="0" borderId="0"/>
    <xf numFmtId="43" fontId="20" fillId="0" borderId="0" applyFont="0" applyFill="0" applyBorder="0" applyAlignment="0" applyProtection="0"/>
    <xf numFmtId="0" fontId="3" fillId="0" borderId="0"/>
    <xf numFmtId="0" fontId="21" fillId="0" borderId="0" applyNumberFormat="0" applyFill="0" applyBorder="0" applyAlignment="0" applyProtection="0"/>
  </cellStyleXfs>
  <cellXfs count="482">
    <xf numFmtId="0" fontId="0" fillId="0" borderId="0" xfId="0"/>
    <xf numFmtId="0" fontId="3" fillId="0" borderId="0" xfId="1"/>
    <xf numFmtId="0" fontId="3" fillId="2" borderId="0" xfId="1" applyFill="1"/>
    <xf numFmtId="3" fontId="3" fillId="2" borderId="0" xfId="1" applyNumberFormat="1" applyFill="1"/>
    <xf numFmtId="0" fontId="4" fillId="0" borderId="0" xfId="0" applyFont="1" applyFill="1"/>
    <xf numFmtId="0" fontId="5" fillId="2" borderId="0" xfId="1" applyFont="1" applyFill="1"/>
    <xf numFmtId="3" fontId="3" fillId="0" borderId="0" xfId="1" applyNumberFormat="1"/>
    <xf numFmtId="3" fontId="7" fillId="0" borderId="0" xfId="1" applyNumberFormat="1" applyFont="1" applyBorder="1" applyAlignment="1">
      <alignment vertical="top" wrapText="1"/>
    </xf>
    <xf numFmtId="3" fontId="7" fillId="0" borderId="2" xfId="1" applyNumberFormat="1" applyFont="1" applyBorder="1" applyAlignment="1">
      <alignment vertical="top" wrapText="1"/>
    </xf>
    <xf numFmtId="3" fontId="7" fillId="0" borderId="3" xfId="1" applyNumberFormat="1" applyFont="1" applyBorder="1" applyAlignment="1">
      <alignment vertical="top" wrapText="1"/>
    </xf>
    <xf numFmtId="0" fontId="7" fillId="0" borderId="4" xfId="1" applyFont="1" applyBorder="1" applyAlignment="1">
      <alignment horizontal="center" vertical="top" wrapText="1"/>
    </xf>
    <xf numFmtId="0" fontId="3" fillId="0" borderId="0" xfId="1" applyBorder="1"/>
    <xf numFmtId="3" fontId="7" fillId="0" borderId="7" xfId="1" applyNumberFormat="1" applyFont="1" applyBorder="1" applyAlignment="1">
      <alignment vertical="top" wrapText="1"/>
    </xf>
    <xf numFmtId="3" fontId="7" fillId="0" borderId="8" xfId="1" applyNumberFormat="1" applyFont="1" applyBorder="1" applyAlignment="1">
      <alignment vertical="top" wrapText="1"/>
    </xf>
    <xf numFmtId="3" fontId="7" fillId="0" borderId="11" xfId="1" applyNumberFormat="1" applyFont="1" applyBorder="1" applyAlignment="1">
      <alignment vertical="top" wrapText="1"/>
    </xf>
    <xf numFmtId="3" fontId="7" fillId="0" borderId="12" xfId="1" applyNumberFormat="1" applyFont="1" applyBorder="1" applyAlignment="1">
      <alignment vertical="top" wrapText="1"/>
    </xf>
    <xf numFmtId="3" fontId="7" fillId="0" borderId="0" xfId="1" applyNumberFormat="1" applyFont="1" applyFill="1" applyBorder="1" applyAlignment="1">
      <alignment vertical="top" wrapText="1"/>
    </xf>
    <xf numFmtId="3" fontId="8" fillId="0" borderId="0" xfId="1" applyNumberFormat="1" applyFont="1" applyFill="1" applyBorder="1" applyAlignment="1">
      <alignment vertical="top" wrapText="1"/>
    </xf>
    <xf numFmtId="3" fontId="8" fillId="0" borderId="7" xfId="1" applyNumberFormat="1" applyFont="1" applyBorder="1" applyAlignment="1">
      <alignment vertical="top" wrapText="1"/>
    </xf>
    <xf numFmtId="3" fontId="8" fillId="0" borderId="8" xfId="1" applyNumberFormat="1" applyFont="1" applyBorder="1" applyAlignment="1">
      <alignment vertical="top" wrapText="1"/>
    </xf>
    <xf numFmtId="0" fontId="8" fillId="0" borderId="4" xfId="1" applyFont="1" applyBorder="1" applyAlignment="1">
      <alignment horizontal="center" vertical="top" wrapText="1"/>
    </xf>
    <xf numFmtId="3" fontId="8" fillId="0" borderId="11" xfId="1" applyNumberFormat="1" applyFont="1" applyBorder="1" applyAlignment="1">
      <alignment vertical="top" wrapText="1"/>
    </xf>
    <xf numFmtId="3" fontId="8" fillId="0" borderId="12" xfId="1" applyNumberFormat="1" applyFont="1" applyBorder="1" applyAlignment="1">
      <alignment vertical="top" wrapText="1"/>
    </xf>
    <xf numFmtId="3" fontId="4" fillId="2" borderId="0" xfId="1" applyNumberFormat="1" applyFont="1" applyFill="1" applyBorder="1" applyAlignment="1">
      <alignment vertical="top" wrapText="1"/>
    </xf>
    <xf numFmtId="164" fontId="4" fillId="2" borderId="0" xfId="1" applyNumberFormat="1" applyFont="1" applyFill="1" applyBorder="1" applyAlignment="1">
      <alignment vertical="top" wrapText="1"/>
    </xf>
    <xf numFmtId="0" fontId="4" fillId="2" borderId="0" xfId="1" applyFont="1" applyFill="1" applyBorder="1" applyAlignment="1">
      <alignment horizontal="center" vertical="top" wrapText="1"/>
    </xf>
    <xf numFmtId="0" fontId="4" fillId="2" borderId="0" xfId="1" applyFont="1" applyFill="1" applyBorder="1" applyAlignment="1">
      <alignment horizontal="center" vertical="center" wrapText="1"/>
    </xf>
    <xf numFmtId="0" fontId="9" fillId="2" borderId="0" xfId="1" applyFont="1" applyFill="1"/>
    <xf numFmtId="0" fontId="10" fillId="2" borderId="0" xfId="1" applyFont="1" applyFill="1" applyAlignment="1">
      <alignment horizontal="left" vertical="center" wrapText="1"/>
    </xf>
    <xf numFmtId="0" fontId="6" fillId="2" borderId="0" xfId="1" applyFont="1" applyFill="1"/>
    <xf numFmtId="3" fontId="7" fillId="0" borderId="2" xfId="1" applyNumberFormat="1" applyFont="1" applyFill="1" applyBorder="1" applyAlignment="1">
      <alignment vertical="top" wrapText="1"/>
    </xf>
    <xf numFmtId="3" fontId="7" fillId="0" borderId="3" xfId="1" applyNumberFormat="1" applyFont="1" applyFill="1" applyBorder="1" applyAlignment="1">
      <alignment vertical="top" wrapText="1"/>
    </xf>
    <xf numFmtId="0" fontId="7" fillId="0" borderId="4" xfId="1" applyFont="1" applyFill="1" applyBorder="1" applyAlignment="1">
      <alignment horizontal="center" vertical="top" wrapText="1"/>
    </xf>
    <xf numFmtId="3" fontId="7" fillId="0" borderId="7" xfId="1" applyNumberFormat="1" applyFont="1" applyFill="1" applyBorder="1" applyAlignment="1">
      <alignment vertical="top" wrapText="1"/>
    </xf>
    <xf numFmtId="3" fontId="7" fillId="0" borderId="8" xfId="1" applyNumberFormat="1" applyFont="1" applyFill="1" applyBorder="1" applyAlignment="1">
      <alignment vertical="top" wrapText="1"/>
    </xf>
    <xf numFmtId="3" fontId="7" fillId="0" borderId="28" xfId="1" applyNumberFormat="1" applyFont="1" applyFill="1" applyBorder="1" applyAlignment="1">
      <alignment vertical="top" wrapText="1"/>
    </xf>
    <xf numFmtId="3" fontId="7" fillId="0" borderId="29" xfId="1" applyNumberFormat="1" applyFont="1" applyFill="1" applyBorder="1" applyAlignment="1">
      <alignment vertical="top" wrapText="1"/>
    </xf>
    <xf numFmtId="0" fontId="7" fillId="0" borderId="21" xfId="1" applyFont="1" applyFill="1" applyBorder="1" applyAlignment="1">
      <alignment horizontal="center" vertical="top" wrapText="1"/>
    </xf>
    <xf numFmtId="3" fontId="8" fillId="0" borderId="4" xfId="1" applyNumberFormat="1" applyFont="1" applyFill="1" applyBorder="1" applyAlignment="1">
      <alignment vertical="top" wrapText="1"/>
    </xf>
    <xf numFmtId="0" fontId="8" fillId="0" borderId="4" xfId="1" applyFont="1" applyFill="1" applyBorder="1" applyAlignment="1">
      <alignment horizontal="center" vertical="top" wrapText="1"/>
    </xf>
    <xf numFmtId="0" fontId="8" fillId="0" borderId="21" xfId="1" applyFont="1" applyFill="1" applyBorder="1" applyAlignment="1">
      <alignment horizontal="center" vertical="top" wrapText="1"/>
    </xf>
    <xf numFmtId="3" fontId="8" fillId="0" borderId="2" xfId="1" applyNumberFormat="1" applyFont="1" applyFill="1" applyBorder="1" applyAlignment="1">
      <alignment vertical="top" wrapText="1"/>
    </xf>
    <xf numFmtId="3" fontId="8" fillId="0" borderId="3" xfId="1" applyNumberFormat="1" applyFont="1" applyFill="1" applyBorder="1" applyAlignment="1">
      <alignment vertical="top" wrapText="1"/>
    </xf>
    <xf numFmtId="3" fontId="8" fillId="0" borderId="7" xfId="1" applyNumberFormat="1" applyFont="1" applyFill="1" applyBorder="1" applyAlignment="1">
      <alignment vertical="top" wrapText="1"/>
    </xf>
    <xf numFmtId="3" fontId="8" fillId="0" borderId="8" xfId="1" applyNumberFormat="1" applyFont="1" applyFill="1" applyBorder="1" applyAlignment="1">
      <alignment vertical="top" wrapText="1"/>
    </xf>
    <xf numFmtId="3" fontId="8" fillId="0" borderId="28" xfId="1" applyNumberFormat="1" applyFont="1" applyFill="1" applyBorder="1" applyAlignment="1">
      <alignment vertical="top" wrapText="1"/>
    </xf>
    <xf numFmtId="3" fontId="8" fillId="0" borderId="29" xfId="1" applyNumberFormat="1" applyFont="1" applyFill="1" applyBorder="1" applyAlignment="1">
      <alignment vertical="top" wrapText="1"/>
    </xf>
    <xf numFmtId="3" fontId="7" fillId="0" borderId="28" xfId="1" applyNumberFormat="1" applyFont="1" applyBorder="1" applyAlignment="1">
      <alignment vertical="top" wrapText="1"/>
    </xf>
    <xf numFmtId="3" fontId="7" fillId="0" borderId="29" xfId="1" applyNumberFormat="1" applyFont="1" applyBorder="1" applyAlignment="1">
      <alignment vertical="top" wrapText="1"/>
    </xf>
    <xf numFmtId="3" fontId="3" fillId="0" borderId="0" xfId="1" applyNumberFormat="1" applyBorder="1"/>
    <xf numFmtId="3" fontId="9" fillId="0" borderId="0" xfId="1" applyNumberFormat="1" applyFont="1" applyBorder="1" applyAlignment="1">
      <alignment vertical="top" wrapText="1"/>
    </xf>
    <xf numFmtId="1" fontId="3" fillId="0" borderId="0" xfId="1" applyNumberFormat="1"/>
    <xf numFmtId="165" fontId="7" fillId="0" borderId="0" xfId="1" applyNumberFormat="1" applyFont="1" applyBorder="1" applyAlignment="1">
      <alignment vertical="top" wrapText="1"/>
    </xf>
    <xf numFmtId="164" fontId="3" fillId="2" borderId="0" xfId="1" applyNumberFormat="1" applyFill="1"/>
    <xf numFmtId="3" fontId="8" fillId="0" borderId="19" xfId="1" applyNumberFormat="1" applyFont="1" applyBorder="1" applyAlignment="1">
      <alignment vertical="top" wrapText="1"/>
    </xf>
    <xf numFmtId="3" fontId="8" fillId="0" borderId="30" xfId="1" applyNumberFormat="1" applyFont="1" applyBorder="1" applyAlignment="1">
      <alignment vertical="top" wrapText="1"/>
    </xf>
    <xf numFmtId="0" fontId="8" fillId="0" borderId="26" xfId="1" applyFont="1" applyBorder="1" applyAlignment="1">
      <alignment horizontal="center" vertical="top" wrapText="1"/>
    </xf>
    <xf numFmtId="3" fontId="4" fillId="2" borderId="0" xfId="1" applyNumberFormat="1" applyFont="1" applyFill="1"/>
    <xf numFmtId="0" fontId="4" fillId="2" borderId="0" xfId="1" applyFont="1" applyFill="1"/>
    <xf numFmtId="164" fontId="4" fillId="2" borderId="0" xfId="1" applyNumberFormat="1" applyFont="1" applyFill="1"/>
    <xf numFmtId="3" fontId="7" fillId="0" borderId="39" xfId="1" applyNumberFormat="1" applyFont="1" applyBorder="1" applyAlignment="1">
      <alignment vertical="top" wrapText="1"/>
    </xf>
    <xf numFmtId="3" fontId="7" fillId="0" borderId="40" xfId="1" applyNumberFormat="1" applyFont="1" applyBorder="1" applyAlignment="1">
      <alignment vertical="top" wrapText="1"/>
    </xf>
    <xf numFmtId="0" fontId="7" fillId="0" borderId="33" xfId="1" applyFont="1" applyBorder="1" applyAlignment="1">
      <alignment horizontal="center" vertical="top" wrapText="1"/>
    </xf>
    <xf numFmtId="3" fontId="8" fillId="0" borderId="43" xfId="1" applyNumberFormat="1" applyFont="1" applyBorder="1" applyAlignment="1">
      <alignment vertical="top" wrapText="1"/>
    </xf>
    <xf numFmtId="3" fontId="8" fillId="0" borderId="44" xfId="1" applyNumberFormat="1" applyFont="1" applyBorder="1" applyAlignment="1">
      <alignment vertical="top" wrapText="1"/>
    </xf>
    <xf numFmtId="0" fontId="8" fillId="0" borderId="45" xfId="1" applyFont="1" applyBorder="1" applyAlignment="1">
      <alignment horizontal="center" vertical="top" wrapText="1"/>
    </xf>
    <xf numFmtId="3" fontId="8" fillId="0" borderId="48" xfId="1" applyNumberFormat="1" applyFont="1" applyBorder="1" applyAlignment="1">
      <alignment vertical="top" wrapText="1"/>
    </xf>
    <xf numFmtId="3" fontId="8" fillId="0" borderId="49" xfId="1" applyNumberFormat="1" applyFont="1" applyBorder="1" applyAlignment="1">
      <alignment vertical="top" wrapText="1"/>
    </xf>
    <xf numFmtId="0" fontId="8" fillId="0" borderId="50" xfId="1" applyFont="1" applyBorder="1" applyAlignment="1">
      <alignment horizontal="center" vertical="top" wrapText="1"/>
    </xf>
    <xf numFmtId="3" fontId="8" fillId="0" borderId="2" xfId="1" applyNumberFormat="1" applyFont="1" applyBorder="1" applyAlignment="1">
      <alignment vertical="top" wrapText="1"/>
    </xf>
    <xf numFmtId="3" fontId="8" fillId="0" borderId="3" xfId="1" applyNumberFormat="1" applyFont="1" applyBorder="1" applyAlignment="1">
      <alignment vertical="top" wrapText="1"/>
    </xf>
    <xf numFmtId="0" fontId="0" fillId="2" borderId="0" xfId="0" applyFill="1"/>
    <xf numFmtId="0" fontId="4" fillId="2" borderId="0" xfId="0" applyFont="1" applyFill="1"/>
    <xf numFmtId="1" fontId="0" fillId="2" borderId="0" xfId="0" applyNumberFormat="1" applyFill="1"/>
    <xf numFmtId="164" fontId="0" fillId="2" borderId="0" xfId="0" applyNumberFormat="1" applyFill="1"/>
    <xf numFmtId="1" fontId="11" fillId="2" borderId="0" xfId="0" applyNumberFormat="1" applyFont="1" applyFill="1" applyBorder="1" applyAlignment="1">
      <alignment vertical="top" wrapText="1"/>
    </xf>
    <xf numFmtId="0" fontId="0" fillId="2" borderId="0" xfId="0" applyFill="1" applyBorder="1"/>
    <xf numFmtId="0" fontId="8" fillId="2" borderId="0" xfId="0" applyFont="1" applyFill="1" applyAlignment="1">
      <alignment horizontal="left"/>
    </xf>
    <xf numFmtId="1" fontId="0" fillId="2" borderId="0" xfId="0" applyNumberFormat="1" applyFill="1" applyBorder="1"/>
    <xf numFmtId="3" fontId="0" fillId="2" borderId="0" xfId="0" applyNumberFormat="1" applyFill="1" applyBorder="1" applyAlignment="1">
      <alignment vertical="top" wrapText="1"/>
    </xf>
    <xf numFmtId="0" fontId="7" fillId="4" borderId="4" xfId="0" applyFont="1" applyFill="1" applyBorder="1" applyAlignment="1">
      <alignment horizontal="center" vertical="top" wrapText="1"/>
    </xf>
    <xf numFmtId="3" fontId="0" fillId="2" borderId="0" xfId="0" applyNumberFormat="1" applyFill="1"/>
    <xf numFmtId="1" fontId="5" fillId="2" borderId="0" xfId="0" applyNumberFormat="1" applyFont="1" applyFill="1"/>
    <xf numFmtId="0" fontId="5" fillId="2" borderId="0" xfId="0" applyFont="1" applyFill="1"/>
    <xf numFmtId="0" fontId="12" fillId="2" borderId="0" xfId="0" applyFont="1" applyFill="1"/>
    <xf numFmtId="0" fontId="8" fillId="4" borderId="4" xfId="0" applyFont="1" applyFill="1" applyBorder="1" applyAlignment="1">
      <alignment horizontal="center" vertical="top" wrapText="1"/>
    </xf>
    <xf numFmtId="3" fontId="8" fillId="2" borderId="0" xfId="1" applyNumberFormat="1" applyFont="1" applyFill="1" applyBorder="1" applyAlignment="1">
      <alignment vertical="center" wrapText="1"/>
    </xf>
    <xf numFmtId="0" fontId="9" fillId="2" borderId="0" xfId="0" applyFont="1" applyFill="1"/>
    <xf numFmtId="0" fontId="4" fillId="2" borderId="0" xfId="0" applyFont="1" applyFill="1" applyAlignment="1">
      <alignment wrapText="1"/>
    </xf>
    <xf numFmtId="166" fontId="15" fillId="5" borderId="73" xfId="6" applyNumberFormat="1" applyFont="1" applyFill="1" applyBorder="1" applyAlignment="1">
      <alignment horizontal="right"/>
    </xf>
    <xf numFmtId="167" fontId="16" fillId="6" borderId="73" xfId="6" applyNumberFormat="1" applyFont="1" applyFill="1" applyBorder="1" applyAlignment="1">
      <alignment horizontal="left" vertical="top"/>
    </xf>
    <xf numFmtId="0" fontId="16" fillId="6" borderId="73" xfId="6" applyFont="1" applyFill="1" applyBorder="1" applyAlignment="1">
      <alignment horizontal="center"/>
    </xf>
    <xf numFmtId="0" fontId="16" fillId="6" borderId="74" xfId="6" applyFont="1" applyFill="1" applyBorder="1" applyAlignment="1">
      <alignment vertical="center"/>
    </xf>
    <xf numFmtId="0" fontId="16" fillId="6" borderId="73" xfId="6" applyFont="1" applyFill="1" applyBorder="1" applyAlignment="1">
      <alignment horizontal="center" vertical="center"/>
    </xf>
    <xf numFmtId="0" fontId="16" fillId="6" borderId="75" xfId="6" applyFont="1" applyFill="1" applyBorder="1" applyAlignment="1">
      <alignment vertical="center"/>
    </xf>
    <xf numFmtId="0" fontId="8" fillId="2" borderId="0" xfId="0" applyFont="1" applyFill="1" applyAlignment="1">
      <alignment horizontal="right" vertical="top"/>
    </xf>
    <xf numFmtId="0" fontId="11" fillId="2" borderId="0" xfId="1" applyFont="1" applyFill="1"/>
    <xf numFmtId="0" fontId="17" fillId="2" borderId="0" xfId="0" applyFont="1" applyFill="1"/>
    <xf numFmtId="3" fontId="7" fillId="0" borderId="37" xfId="0" applyNumberFormat="1" applyFont="1" applyFill="1" applyBorder="1" applyAlignment="1">
      <alignment vertical="top" wrapText="1"/>
    </xf>
    <xf numFmtId="3" fontId="7" fillId="0" borderId="78" xfId="0" applyNumberFormat="1" applyFont="1" applyFill="1" applyBorder="1" applyAlignment="1">
      <alignment vertical="top" wrapText="1"/>
    </xf>
    <xf numFmtId="0" fontId="7" fillId="3" borderId="4" xfId="0" applyFont="1" applyFill="1" applyBorder="1" applyAlignment="1">
      <alignment horizontal="center" vertical="top" wrapText="1"/>
    </xf>
    <xf numFmtId="3" fontId="7" fillId="0" borderId="79" xfId="0" applyNumberFormat="1" applyFont="1" applyFill="1" applyBorder="1" applyAlignment="1">
      <alignment vertical="top" wrapText="1"/>
    </xf>
    <xf numFmtId="3" fontId="7" fillId="0" borderId="80" xfId="0" applyNumberFormat="1" applyFont="1" applyFill="1" applyBorder="1" applyAlignment="1">
      <alignment vertical="top" wrapText="1"/>
    </xf>
    <xf numFmtId="3" fontId="8" fillId="0" borderId="79" xfId="0" applyNumberFormat="1" applyFont="1" applyFill="1" applyBorder="1" applyAlignment="1">
      <alignment vertical="top" wrapText="1"/>
    </xf>
    <xf numFmtId="3" fontId="8" fillId="0" borderId="80" xfId="0" applyNumberFormat="1" applyFont="1" applyFill="1" applyBorder="1" applyAlignment="1">
      <alignment vertical="top" wrapText="1"/>
    </xf>
    <xf numFmtId="0" fontId="8" fillId="3" borderId="4" xfId="0" applyFont="1" applyFill="1" applyBorder="1" applyAlignment="1">
      <alignment horizontal="center" vertical="top" wrapText="1"/>
    </xf>
    <xf numFmtId="3" fontId="7" fillId="0" borderId="82" xfId="0" applyNumberFormat="1" applyFont="1" applyFill="1" applyBorder="1" applyAlignment="1">
      <alignment vertical="top" wrapText="1"/>
    </xf>
    <xf numFmtId="3" fontId="8" fillId="0" borderId="82" xfId="0" applyNumberFormat="1" applyFont="1" applyFill="1" applyBorder="1" applyAlignment="1">
      <alignment vertical="top" wrapText="1"/>
    </xf>
    <xf numFmtId="0" fontId="8" fillId="3" borderId="20" xfId="0" applyFont="1" applyFill="1" applyBorder="1" applyAlignment="1">
      <alignment vertical="center" wrapText="1"/>
    </xf>
    <xf numFmtId="3" fontId="8" fillId="0" borderId="83" xfId="0" applyNumberFormat="1" applyFont="1" applyFill="1" applyBorder="1" applyAlignment="1">
      <alignment vertical="top" wrapText="1"/>
    </xf>
    <xf numFmtId="3" fontId="8" fillId="0" borderId="85" xfId="0" applyNumberFormat="1" applyFont="1" applyFill="1" applyBorder="1" applyAlignment="1">
      <alignment vertical="top" wrapText="1"/>
    </xf>
    <xf numFmtId="0" fontId="8" fillId="3" borderId="22" xfId="0" applyFont="1" applyFill="1" applyBorder="1" applyAlignment="1">
      <alignment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6" xfId="0" applyFont="1" applyFill="1" applyBorder="1" applyAlignment="1">
      <alignment horizontal="center" vertical="center" wrapText="1"/>
    </xf>
    <xf numFmtId="3" fontId="7" fillId="2" borderId="83" xfId="0" applyNumberFormat="1" applyFont="1" applyFill="1" applyBorder="1" applyAlignment="1">
      <alignment vertical="top" wrapText="1"/>
    </xf>
    <xf numFmtId="3" fontId="7" fillId="2" borderId="85" xfId="0" applyNumberFormat="1" applyFont="1" applyFill="1" applyBorder="1" applyAlignment="1">
      <alignment vertical="top" wrapText="1"/>
    </xf>
    <xf numFmtId="1" fontId="7" fillId="2" borderId="0" xfId="0" applyNumberFormat="1" applyFont="1" applyFill="1" applyBorder="1" applyAlignment="1">
      <alignment vertical="top" wrapText="1"/>
    </xf>
    <xf numFmtId="3" fontId="4" fillId="2" borderId="0" xfId="0" applyNumberFormat="1" applyFont="1" applyFill="1"/>
    <xf numFmtId="0" fontId="18" fillId="2" borderId="0" xfId="0" applyFont="1" applyFill="1"/>
    <xf numFmtId="0" fontId="11" fillId="2" borderId="0" xfId="0" applyFont="1" applyFill="1"/>
    <xf numFmtId="0" fontId="3" fillId="2" borderId="0" xfId="0" applyFont="1" applyFill="1"/>
    <xf numFmtId="3" fontId="3" fillId="2" borderId="0" xfId="0" applyNumberFormat="1" applyFont="1" applyFill="1"/>
    <xf numFmtId="0" fontId="4" fillId="2" borderId="0" xfId="0" applyFont="1" applyFill="1" applyAlignment="1">
      <alignment horizontal="left"/>
    </xf>
    <xf numFmtId="3" fontId="7" fillId="0" borderId="0" xfId="1" applyNumberFormat="1" applyFont="1" applyFill="1" applyBorder="1" applyAlignment="1">
      <alignment vertical="center" wrapText="1"/>
    </xf>
    <xf numFmtId="3" fontId="7" fillId="0" borderId="83" xfId="0" applyNumberFormat="1" applyFont="1" applyFill="1" applyBorder="1" applyAlignment="1">
      <alignment vertical="top" wrapText="1"/>
    </xf>
    <xf numFmtId="0" fontId="7" fillId="3" borderId="10" xfId="1" applyFont="1" applyFill="1" applyBorder="1" applyAlignment="1">
      <alignment vertical="center" wrapText="1"/>
    </xf>
    <xf numFmtId="0" fontId="7" fillId="3" borderId="14" xfId="1" applyFont="1" applyFill="1" applyBorder="1" applyAlignment="1">
      <alignment vertical="center" wrapText="1"/>
    </xf>
    <xf numFmtId="0" fontId="7" fillId="3" borderId="6" xfId="1" applyFont="1" applyFill="1" applyBorder="1" applyAlignment="1">
      <alignment vertical="center" wrapText="1"/>
    </xf>
    <xf numFmtId="3" fontId="7" fillId="0" borderId="85" xfId="0" applyNumberFormat="1" applyFont="1" applyFill="1" applyBorder="1" applyAlignment="1">
      <alignment vertical="top" wrapText="1"/>
    </xf>
    <xf numFmtId="164" fontId="0" fillId="0" borderId="0" xfId="0" applyNumberFormat="1"/>
    <xf numFmtId="3" fontId="8" fillId="2" borderId="83" xfId="0" applyNumberFormat="1" applyFont="1" applyFill="1" applyBorder="1" applyAlignment="1">
      <alignment vertical="top" wrapText="1"/>
    </xf>
    <xf numFmtId="3" fontId="8" fillId="2" borderId="85" xfId="0" applyNumberFormat="1" applyFont="1" applyFill="1" applyBorder="1" applyAlignment="1">
      <alignment vertical="top" wrapText="1"/>
    </xf>
    <xf numFmtId="0" fontId="8" fillId="3" borderId="21" xfId="0" applyFont="1" applyFill="1" applyBorder="1" applyAlignment="1">
      <alignment horizontal="center" vertical="top" wrapText="1"/>
    </xf>
    <xf numFmtId="0" fontId="6" fillId="2" borderId="0" xfId="0" applyFont="1" applyFill="1"/>
    <xf numFmtId="3" fontId="0" fillId="0" borderId="0" xfId="0" applyNumberFormat="1"/>
    <xf numFmtId="9" fontId="8" fillId="0" borderId="4" xfId="0" applyNumberFormat="1" applyFont="1" applyBorder="1"/>
    <xf numFmtId="0" fontId="0" fillId="0" borderId="4" xfId="0" applyNumberFormat="1" applyFill="1" applyBorder="1"/>
    <xf numFmtId="0" fontId="8" fillId="0" borderId="88" xfId="0" applyFont="1" applyBorder="1"/>
    <xf numFmtId="0" fontId="8" fillId="0" borderId="6" xfId="0" applyFont="1" applyBorder="1"/>
    <xf numFmtId="0" fontId="8" fillId="0" borderId="70" xfId="0" applyFont="1" applyBorder="1"/>
    <xf numFmtId="0" fontId="8" fillId="0" borderId="14" xfId="0" applyFont="1" applyBorder="1"/>
    <xf numFmtId="0" fontId="0" fillId="0" borderId="4" xfId="0" applyNumberFormat="1" applyBorder="1"/>
    <xf numFmtId="0" fontId="8" fillId="0" borderId="35" xfId="0" applyFont="1" applyBorder="1"/>
    <xf numFmtId="0" fontId="8" fillId="0" borderId="36" xfId="0" applyFont="1" applyBorder="1"/>
    <xf numFmtId="0" fontId="8" fillId="0" borderId="26" xfId="0" applyFont="1" applyBorder="1"/>
    <xf numFmtId="0" fontId="8" fillId="0" borderId="4" xfId="0" applyFont="1" applyBorder="1"/>
    <xf numFmtId="0" fontId="8" fillId="0" borderId="1" xfId="0" applyFont="1" applyBorder="1"/>
    <xf numFmtId="0" fontId="4" fillId="0" borderId="0" xfId="0" applyFont="1"/>
    <xf numFmtId="0" fontId="0" fillId="2" borderId="0" xfId="0" applyFill="1" applyAlignment="1">
      <alignment wrapText="1"/>
    </xf>
    <xf numFmtId="0" fontId="6" fillId="2" borderId="0" xfId="0" applyFont="1" applyFill="1" applyAlignment="1">
      <alignment horizontal="left"/>
    </xf>
    <xf numFmtId="0" fontId="0" fillId="0" borderId="0" xfId="0" applyAlignment="1">
      <alignment horizontal="left"/>
    </xf>
    <xf numFmtId="0" fontId="0" fillId="2" borderId="0" xfId="0" applyFill="1" applyAlignment="1">
      <alignment horizontal="left"/>
    </xf>
    <xf numFmtId="0" fontId="7" fillId="0" borderId="4" xfId="0" applyFont="1" applyBorder="1" applyAlignment="1">
      <alignment horizontal="left" vertical="top" wrapText="1"/>
    </xf>
    <xf numFmtId="0" fontId="8" fillId="0" borderId="4" xfId="0" applyFont="1" applyBorder="1" applyAlignment="1">
      <alignment horizontal="left" vertical="top" wrapText="1"/>
    </xf>
    <xf numFmtId="0" fontId="0" fillId="0" borderId="0" xfId="0" applyFill="1"/>
    <xf numFmtId="1" fontId="0" fillId="0" borderId="0" xfId="0" applyNumberFormat="1"/>
    <xf numFmtId="0" fontId="6" fillId="0" borderId="0" xfId="1" applyFont="1" applyFill="1"/>
    <xf numFmtId="0" fontId="3" fillId="0" borderId="0" xfId="1" applyFill="1"/>
    <xf numFmtId="3" fontId="3" fillId="0" borderId="0" xfId="1" applyNumberFormat="1" applyFill="1"/>
    <xf numFmtId="2" fontId="3" fillId="0" borderId="0" xfId="1" applyNumberFormat="1"/>
    <xf numFmtId="0" fontId="8" fillId="3" borderId="4" xfId="0" applyFont="1" applyFill="1" applyBorder="1" applyAlignment="1">
      <alignment horizontal="center" wrapText="1"/>
    </xf>
    <xf numFmtId="0" fontId="11" fillId="0" borderId="0" xfId="0" applyFont="1"/>
    <xf numFmtId="0" fontId="4" fillId="2" borderId="0" xfId="0" applyFont="1" applyFill="1" applyBorder="1" applyAlignment="1">
      <alignment vertical="center" wrapText="1"/>
    </xf>
    <xf numFmtId="167" fontId="23" fillId="6" borderId="73" xfId="0" applyNumberFormat="1" applyFont="1" applyFill="1" applyBorder="1" applyAlignment="1">
      <alignment horizontal="left" vertical="top"/>
    </xf>
    <xf numFmtId="166" fontId="0" fillId="5" borderId="73" xfId="0" applyNumberFormat="1" applyFont="1" applyFill="1" applyBorder="1" applyAlignment="1">
      <alignment horizontal="right"/>
    </xf>
    <xf numFmtId="0" fontId="23" fillId="6" borderId="73" xfId="0" applyFont="1" applyFill="1" applyBorder="1" applyAlignment="1">
      <alignment horizontal="left" vertical="top"/>
    </xf>
    <xf numFmtId="3" fontId="8" fillId="2" borderId="52" xfId="0" applyNumberFormat="1" applyFont="1" applyFill="1" applyBorder="1" applyAlignment="1">
      <alignment vertical="top" wrapText="1"/>
    </xf>
    <xf numFmtId="168" fontId="8" fillId="2" borderId="52" xfId="11" applyNumberFormat="1" applyFont="1" applyFill="1" applyBorder="1" applyAlignment="1">
      <alignment vertical="top" wrapText="1"/>
    </xf>
    <xf numFmtId="3" fontId="8" fillId="2" borderId="51" xfId="0" applyNumberFormat="1" applyFont="1" applyFill="1" applyBorder="1" applyAlignment="1">
      <alignment vertical="top" wrapText="1"/>
    </xf>
    <xf numFmtId="3" fontId="7" fillId="2" borderId="52" xfId="0" applyNumberFormat="1" applyFont="1" applyFill="1" applyBorder="1" applyAlignment="1">
      <alignment vertical="top" wrapText="1"/>
    </xf>
    <xf numFmtId="168" fontId="7" fillId="2" borderId="52" xfId="11" applyNumberFormat="1" applyFont="1" applyFill="1" applyBorder="1" applyAlignment="1">
      <alignment vertical="top" wrapText="1"/>
    </xf>
    <xf numFmtId="3" fontId="7" fillId="2" borderId="51" xfId="0" applyNumberFormat="1" applyFont="1" applyFill="1" applyBorder="1" applyAlignment="1">
      <alignment vertical="top" wrapText="1"/>
    </xf>
    <xf numFmtId="3" fontId="7" fillId="2" borderId="57" xfId="0" applyNumberFormat="1" applyFont="1" applyFill="1" applyBorder="1" applyAlignment="1">
      <alignment vertical="top" wrapText="1"/>
    </xf>
    <xf numFmtId="168" fontId="7" fillId="2" borderId="57" xfId="11" applyNumberFormat="1" applyFont="1" applyFill="1" applyBorder="1" applyAlignment="1">
      <alignment vertical="top" wrapText="1"/>
    </xf>
    <xf numFmtId="3" fontId="7" fillId="2" borderId="56" xfId="0" applyNumberFormat="1" applyFont="1" applyFill="1" applyBorder="1" applyAlignment="1">
      <alignment vertical="top" wrapText="1"/>
    </xf>
    <xf numFmtId="3" fontId="8" fillId="2" borderId="61" xfId="0" applyNumberFormat="1" applyFont="1" applyFill="1" applyBorder="1" applyAlignment="1">
      <alignment vertical="top" wrapText="1"/>
    </xf>
    <xf numFmtId="168" fontId="8" fillId="2" borderId="61" xfId="11" applyNumberFormat="1" applyFont="1" applyFill="1" applyBorder="1" applyAlignment="1">
      <alignment vertical="top" wrapText="1"/>
    </xf>
    <xf numFmtId="3" fontId="8" fillId="2" borderId="60" xfId="0" applyNumberFormat="1" applyFont="1" applyFill="1" applyBorder="1" applyAlignment="1">
      <alignment vertical="top" wrapText="1"/>
    </xf>
    <xf numFmtId="3" fontId="7" fillId="2" borderId="61" xfId="0" applyNumberFormat="1" applyFont="1" applyFill="1" applyBorder="1" applyAlignment="1">
      <alignment vertical="top" wrapText="1"/>
    </xf>
    <xf numFmtId="168" fontId="7" fillId="2" borderId="61" xfId="11" applyNumberFormat="1" applyFont="1" applyFill="1" applyBorder="1" applyAlignment="1">
      <alignment vertical="top" wrapText="1"/>
    </xf>
    <xf numFmtId="3" fontId="7" fillId="2" borderId="60" xfId="0" applyNumberFormat="1" applyFont="1" applyFill="1" applyBorder="1" applyAlignment="1">
      <alignment vertical="top" wrapText="1"/>
    </xf>
    <xf numFmtId="3" fontId="8" fillId="4" borderId="26" xfId="0" applyNumberFormat="1" applyFont="1" applyFill="1" applyBorder="1" applyAlignment="1">
      <alignment horizontal="center" vertical="center" wrapText="1"/>
    </xf>
    <xf numFmtId="0" fontId="8" fillId="3" borderId="26" xfId="0" applyFont="1" applyFill="1" applyBorder="1" applyAlignment="1">
      <alignment horizontal="center" wrapText="1"/>
    </xf>
    <xf numFmtId="0" fontId="8" fillId="3" borderId="26" xfId="0" applyFont="1" applyFill="1" applyBorder="1" applyAlignment="1">
      <alignment horizontal="left" wrapText="1"/>
    </xf>
    <xf numFmtId="3" fontId="8" fillId="0" borderId="12" xfId="0" applyNumberFormat="1" applyFont="1" applyFill="1" applyBorder="1" applyAlignment="1">
      <alignment vertical="top" wrapText="1"/>
    </xf>
    <xf numFmtId="3" fontId="8" fillId="0" borderId="12" xfId="0" applyNumberFormat="1" applyFont="1" applyBorder="1" applyAlignment="1">
      <alignment vertical="top" wrapText="1"/>
    </xf>
    <xf numFmtId="3" fontId="8" fillId="0" borderId="8" xfId="0" applyNumberFormat="1" applyFont="1" applyFill="1" applyBorder="1" applyAlignment="1">
      <alignment vertical="top" wrapText="1"/>
    </xf>
    <xf numFmtId="3" fontId="8" fillId="0" borderId="8" xfId="0" applyNumberFormat="1" applyFont="1" applyBorder="1" applyAlignment="1">
      <alignment vertical="top" wrapText="1"/>
    </xf>
    <xf numFmtId="3" fontId="8" fillId="0" borderId="3" xfId="0" applyNumberFormat="1" applyFont="1" applyFill="1" applyBorder="1" applyAlignment="1">
      <alignment vertical="top" wrapText="1"/>
    </xf>
    <xf numFmtId="3" fontId="8" fillId="0" borderId="3" xfId="0" applyNumberFormat="1" applyFont="1" applyBorder="1" applyAlignment="1">
      <alignment vertical="top" wrapText="1"/>
    </xf>
    <xf numFmtId="3" fontId="7" fillId="0" borderId="29" xfId="0" applyNumberFormat="1" applyFont="1" applyFill="1" applyBorder="1" applyAlignment="1">
      <alignment vertical="top" wrapText="1"/>
    </xf>
    <xf numFmtId="3" fontId="7" fillId="0" borderId="29" xfId="0" applyNumberFormat="1" applyFont="1" applyBorder="1" applyAlignment="1">
      <alignment vertical="top" wrapText="1"/>
    </xf>
    <xf numFmtId="3" fontId="7" fillId="0" borderId="8" xfId="0" applyNumberFormat="1" applyFont="1" applyFill="1" applyBorder="1" applyAlignment="1">
      <alignment vertical="top" wrapText="1"/>
    </xf>
    <xf numFmtId="3" fontId="7" fillId="0" borderId="40" xfId="0" applyNumberFormat="1" applyFont="1" applyFill="1" applyBorder="1" applyAlignment="1">
      <alignment vertical="top" wrapText="1"/>
    </xf>
    <xf numFmtId="3" fontId="7" fillId="0" borderId="40" xfId="0" applyNumberFormat="1" applyFont="1" applyBorder="1" applyAlignment="1">
      <alignment vertical="top" wrapText="1"/>
    </xf>
    <xf numFmtId="3" fontId="8" fillId="0" borderId="91" xfId="0" applyNumberFormat="1" applyFont="1" applyBorder="1" applyAlignment="1">
      <alignment vertical="top" wrapText="1"/>
    </xf>
    <xf numFmtId="3" fontId="8" fillId="0" borderId="7" xfId="0" applyNumberFormat="1" applyFont="1" applyBorder="1" applyAlignment="1">
      <alignment vertical="top" wrapText="1"/>
    </xf>
    <xf numFmtId="3" fontId="7" fillId="0" borderId="91" xfId="0" applyNumberFormat="1" applyFont="1" applyBorder="1" applyAlignment="1">
      <alignment vertical="top" wrapText="1"/>
    </xf>
    <xf numFmtId="3" fontId="7" fillId="0" borderId="7" xfId="0" applyNumberFormat="1" applyFont="1" applyBorder="1" applyAlignment="1">
      <alignment vertical="top" wrapText="1"/>
    </xf>
    <xf numFmtId="3" fontId="7" fillId="0" borderId="72" xfId="0" applyNumberFormat="1" applyFont="1" applyBorder="1" applyAlignment="1">
      <alignment vertical="top" wrapText="1"/>
    </xf>
    <xf numFmtId="3" fontId="7" fillId="0" borderId="19" xfId="0" applyNumberFormat="1" applyFont="1" applyBorder="1" applyAlignment="1">
      <alignment vertical="top" wrapText="1"/>
    </xf>
    <xf numFmtId="3" fontId="7" fillId="0" borderId="92" xfId="0" applyNumberFormat="1" applyFont="1" applyBorder="1" applyAlignment="1">
      <alignment vertical="top" wrapText="1"/>
    </xf>
    <xf numFmtId="3" fontId="7" fillId="0" borderId="11" xfId="0" applyNumberFormat="1" applyFont="1" applyBorder="1" applyAlignment="1">
      <alignment vertical="top" wrapText="1"/>
    </xf>
    <xf numFmtId="3" fontId="7" fillId="0" borderId="90" xfId="0" applyNumberFormat="1" applyFont="1" applyBorder="1" applyAlignment="1">
      <alignment vertical="top" wrapText="1"/>
    </xf>
    <xf numFmtId="3" fontId="7" fillId="0" borderId="2" xfId="0" applyNumberFormat="1" applyFont="1" applyBorder="1" applyAlignment="1">
      <alignment vertical="top" wrapText="1"/>
    </xf>
    <xf numFmtId="3" fontId="8" fillId="4" borderId="26" xfId="0" applyNumberFormat="1" applyFont="1" applyFill="1" applyBorder="1" applyAlignment="1">
      <alignment horizontal="center" vertical="center" wrapText="1"/>
    </xf>
    <xf numFmtId="169" fontId="0" fillId="2" borderId="0" xfId="11" applyNumberFormat="1" applyFont="1" applyFill="1"/>
    <xf numFmtId="169" fontId="7" fillId="2" borderId="0" xfId="11" applyNumberFormat="1" applyFont="1" applyFill="1" applyBorder="1" applyAlignment="1">
      <alignment horizontal="left" vertical="center" wrapText="1"/>
    </xf>
    <xf numFmtId="169" fontId="8" fillId="2" borderId="0" xfId="1" applyNumberFormat="1" applyFont="1" applyFill="1" applyBorder="1" applyAlignment="1">
      <alignment horizontal="left" vertical="center" wrapText="1"/>
    </xf>
    <xf numFmtId="169" fontId="8" fillId="2" borderId="52" xfId="11" applyNumberFormat="1" applyFont="1" applyFill="1" applyBorder="1" applyAlignment="1">
      <alignment vertical="top" wrapText="1"/>
    </xf>
    <xf numFmtId="169" fontId="7" fillId="2" borderId="52" xfId="11" applyNumberFormat="1" applyFont="1" applyFill="1" applyBorder="1" applyAlignment="1">
      <alignment vertical="top" wrapText="1"/>
    </xf>
    <xf numFmtId="169" fontId="7" fillId="2" borderId="57" xfId="11" applyNumberFormat="1" applyFont="1" applyFill="1" applyBorder="1" applyAlignment="1">
      <alignment vertical="top" wrapText="1"/>
    </xf>
    <xf numFmtId="169" fontId="8" fillId="2" borderId="61" xfId="11" applyNumberFormat="1" applyFont="1" applyFill="1" applyBorder="1" applyAlignment="1">
      <alignment vertical="top" wrapText="1"/>
    </xf>
    <xf numFmtId="169" fontId="7" fillId="2" borderId="61" xfId="11" applyNumberFormat="1" applyFont="1" applyFill="1" applyBorder="1" applyAlignment="1">
      <alignment vertical="top" wrapText="1"/>
    </xf>
    <xf numFmtId="164" fontId="3" fillId="2" borderId="0" xfId="0" applyNumberFormat="1" applyFont="1" applyFill="1"/>
    <xf numFmtId="169" fontId="8" fillId="0" borderId="52" xfId="11" applyNumberFormat="1" applyFont="1" applyFill="1" applyBorder="1" applyAlignment="1">
      <alignment vertical="top" wrapText="1"/>
    </xf>
    <xf numFmtId="169" fontId="7" fillId="0" borderId="52" xfId="11" applyNumberFormat="1" applyFont="1" applyFill="1" applyBorder="1" applyAlignment="1">
      <alignment vertical="top" wrapText="1"/>
    </xf>
    <xf numFmtId="169" fontId="7" fillId="0" borderId="57" xfId="11" applyNumberFormat="1" applyFont="1" applyFill="1" applyBorder="1" applyAlignment="1">
      <alignment vertical="top" wrapText="1"/>
    </xf>
    <xf numFmtId="169" fontId="8" fillId="0" borderId="61" xfId="11" applyNumberFormat="1" applyFont="1" applyFill="1" applyBorder="1" applyAlignment="1">
      <alignment vertical="top" wrapText="1"/>
    </xf>
    <xf numFmtId="169" fontId="7" fillId="0" borderId="61" xfId="11" applyNumberFormat="1" applyFont="1" applyFill="1" applyBorder="1" applyAlignment="1">
      <alignment vertical="top" wrapText="1"/>
    </xf>
    <xf numFmtId="169" fontId="8" fillId="0" borderId="4" xfId="11" applyNumberFormat="1" applyFont="1" applyBorder="1"/>
    <xf numFmtId="169" fontId="8" fillId="0" borderId="4" xfId="11" applyNumberFormat="1" applyFont="1" applyFill="1" applyBorder="1"/>
    <xf numFmtId="169" fontId="7" fillId="0" borderId="4" xfId="11" applyNumberFormat="1" applyFont="1" applyBorder="1"/>
    <xf numFmtId="169" fontId="7" fillId="0" borderId="4" xfId="11" applyNumberFormat="1" applyFont="1" applyFill="1" applyBorder="1"/>
    <xf numFmtId="168" fontId="8" fillId="0" borderId="52" xfId="11" applyNumberFormat="1" applyFont="1" applyFill="1" applyBorder="1" applyAlignment="1">
      <alignment vertical="top" wrapText="1"/>
    </xf>
    <xf numFmtId="168" fontId="7" fillId="0" borderId="52" xfId="11" applyNumberFormat="1" applyFont="1" applyFill="1" applyBorder="1" applyAlignment="1">
      <alignment vertical="top" wrapText="1"/>
    </xf>
    <xf numFmtId="168" fontId="7" fillId="0" borderId="57" xfId="11" applyNumberFormat="1" applyFont="1" applyFill="1" applyBorder="1" applyAlignment="1">
      <alignment vertical="top" wrapText="1"/>
    </xf>
    <xf numFmtId="168" fontId="7" fillId="0" borderId="61" xfId="11" applyNumberFormat="1" applyFont="1" applyFill="1" applyBorder="1" applyAlignment="1">
      <alignment vertical="top" wrapText="1"/>
    </xf>
    <xf numFmtId="168" fontId="8" fillId="0" borderId="8" xfId="11" applyNumberFormat="1" applyFont="1" applyBorder="1" applyAlignment="1">
      <alignment vertical="top" wrapText="1"/>
    </xf>
    <xf numFmtId="168" fontId="7" fillId="0" borderId="8" xfId="11" applyNumberFormat="1" applyFont="1" applyBorder="1" applyAlignment="1">
      <alignment vertical="top" wrapText="1"/>
    </xf>
    <xf numFmtId="168" fontId="7" fillId="0" borderId="30" xfId="11" applyNumberFormat="1" applyFont="1" applyBorder="1" applyAlignment="1">
      <alignment vertical="top" wrapText="1"/>
    </xf>
    <xf numFmtId="168" fontId="7" fillId="0" borderId="12" xfId="11" applyNumberFormat="1" applyFont="1" applyBorder="1" applyAlignment="1">
      <alignment vertical="top" wrapText="1"/>
    </xf>
    <xf numFmtId="168" fontId="7" fillId="0" borderId="3" xfId="11" applyNumberFormat="1" applyFont="1" applyBorder="1" applyAlignment="1">
      <alignment vertical="top" wrapText="1"/>
    </xf>
    <xf numFmtId="169" fontId="8" fillId="0" borderId="8" xfId="11" applyNumberFormat="1" applyFont="1" applyBorder="1" applyAlignment="1">
      <alignment vertical="top" wrapText="1"/>
    </xf>
    <xf numFmtId="169" fontId="7" fillId="0" borderId="8" xfId="11" applyNumberFormat="1" applyFont="1" applyBorder="1" applyAlignment="1">
      <alignment vertical="top" wrapText="1"/>
    </xf>
    <xf numFmtId="169" fontId="7" fillId="0" borderId="30" xfId="11" applyNumberFormat="1" applyFont="1" applyBorder="1" applyAlignment="1">
      <alignment vertical="top" wrapText="1"/>
    </xf>
    <xf numFmtId="169" fontId="7" fillId="0" borderId="12" xfId="11" applyNumberFormat="1" applyFont="1" applyBorder="1" applyAlignment="1">
      <alignment vertical="top" wrapText="1"/>
    </xf>
    <xf numFmtId="169" fontId="7" fillId="0" borderId="3" xfId="11" applyNumberFormat="1" applyFont="1" applyBorder="1" applyAlignment="1">
      <alignment vertical="top" wrapText="1"/>
    </xf>
    <xf numFmtId="168" fontId="8" fillId="0" borderId="12" xfId="11" applyNumberFormat="1" applyFont="1" applyBorder="1" applyAlignment="1">
      <alignment vertical="top" wrapText="1"/>
    </xf>
    <xf numFmtId="168" fontId="8" fillId="0" borderId="3" xfId="11" applyNumberFormat="1" applyFont="1" applyBorder="1" applyAlignment="1">
      <alignment vertical="top" wrapText="1"/>
    </xf>
    <xf numFmtId="168" fontId="7" fillId="0" borderId="29" xfId="11" applyNumberFormat="1" applyFont="1" applyFill="1" applyBorder="1" applyAlignment="1">
      <alignment vertical="top" wrapText="1"/>
    </xf>
    <xf numFmtId="168" fontId="7" fillId="0" borderId="29" xfId="11" applyNumberFormat="1" applyFont="1" applyBorder="1" applyAlignment="1">
      <alignment vertical="top" wrapText="1"/>
    </xf>
    <xf numFmtId="168" fontId="7" fillId="0" borderId="8" xfId="11" applyNumberFormat="1" applyFont="1" applyFill="1" applyBorder="1" applyAlignment="1">
      <alignment vertical="top" wrapText="1"/>
    </xf>
    <xf numFmtId="168" fontId="7" fillId="0" borderId="40" xfId="11" applyNumberFormat="1" applyFont="1" applyBorder="1" applyAlignment="1">
      <alignment vertical="top" wrapText="1"/>
    </xf>
    <xf numFmtId="169" fontId="8" fillId="0" borderId="12" xfId="11" applyNumberFormat="1" applyFont="1" applyBorder="1" applyAlignment="1">
      <alignment vertical="top" wrapText="1"/>
    </xf>
    <xf numFmtId="169" fontId="8" fillId="0" borderId="11" xfId="11" applyNumberFormat="1" applyFont="1" applyBorder="1" applyAlignment="1">
      <alignment vertical="top" wrapText="1"/>
    </xf>
    <xf numFmtId="169" fontId="8" fillId="0" borderId="7" xfId="11" applyNumberFormat="1" applyFont="1" applyBorder="1" applyAlignment="1">
      <alignment vertical="top" wrapText="1"/>
    </xf>
    <xf numFmtId="169" fontId="8" fillId="0" borderId="3" xfId="11" applyNumberFormat="1" applyFont="1" applyBorder="1" applyAlignment="1">
      <alignment vertical="top" wrapText="1"/>
    </xf>
    <xf numFmtId="169" fontId="8" fillId="0" borderId="2" xfId="11" applyNumberFormat="1" applyFont="1" applyBorder="1" applyAlignment="1">
      <alignment vertical="top" wrapText="1"/>
    </xf>
    <xf numFmtId="169" fontId="7" fillId="0" borderId="29" xfId="11" applyNumberFormat="1" applyFont="1" applyFill="1" applyBorder="1" applyAlignment="1">
      <alignment vertical="top" wrapText="1"/>
    </xf>
    <xf numFmtId="169" fontId="7" fillId="0" borderId="29" xfId="11" applyNumberFormat="1" applyFont="1" applyBorder="1" applyAlignment="1">
      <alignment vertical="top" wrapText="1"/>
    </xf>
    <xf numFmtId="169" fontId="7" fillId="0" borderId="28" xfId="11" applyNumberFormat="1" applyFont="1" applyBorder="1" applyAlignment="1">
      <alignment vertical="top" wrapText="1"/>
    </xf>
    <xf numFmtId="169" fontId="7" fillId="0" borderId="8" xfId="11" applyNumberFormat="1" applyFont="1" applyFill="1" applyBorder="1" applyAlignment="1">
      <alignment vertical="top" wrapText="1"/>
    </xf>
    <xf numFmtId="169" fontId="7" fillId="0" borderId="7" xfId="11" applyNumberFormat="1" applyFont="1" applyBorder="1" applyAlignment="1">
      <alignment vertical="top" wrapText="1"/>
    </xf>
    <xf numFmtId="169" fontId="7" fillId="0" borderId="40" xfId="11" applyNumberFormat="1" applyFont="1" applyFill="1" applyBorder="1" applyAlignment="1">
      <alignment vertical="top" wrapText="1"/>
    </xf>
    <xf numFmtId="169" fontId="7" fillId="0" borderId="40" xfId="11" applyNumberFormat="1" applyFont="1" applyBorder="1" applyAlignment="1">
      <alignment vertical="top" wrapText="1"/>
    </xf>
    <xf numFmtId="169" fontId="7" fillId="0" borderId="39" xfId="11" applyNumberFormat="1" applyFont="1" applyBorder="1" applyAlignment="1">
      <alignment vertical="top" wrapText="1"/>
    </xf>
    <xf numFmtId="168" fontId="8" fillId="0" borderId="49" xfId="11" applyNumberFormat="1" applyFont="1" applyBorder="1" applyAlignment="1">
      <alignment vertical="top" wrapText="1"/>
    </xf>
    <xf numFmtId="168" fontId="8" fillId="0" borderId="44" xfId="11" applyNumberFormat="1" applyFont="1" applyBorder="1" applyAlignment="1">
      <alignment vertical="top" wrapText="1"/>
    </xf>
    <xf numFmtId="169" fontId="8" fillId="0" borderId="49" xfId="11" applyNumberFormat="1" applyFont="1" applyBorder="1" applyAlignment="1">
      <alignment vertical="top" wrapText="1"/>
    </xf>
    <xf numFmtId="169" fontId="8" fillId="0" borderId="44" xfId="11" applyNumberFormat="1" applyFont="1" applyBorder="1" applyAlignment="1">
      <alignment vertical="top" wrapText="1"/>
    </xf>
    <xf numFmtId="168" fontId="8" fillId="0" borderId="30" xfId="11" applyNumberFormat="1" applyFont="1" applyBorder="1" applyAlignment="1">
      <alignment vertical="top" wrapText="1"/>
    </xf>
    <xf numFmtId="169" fontId="8" fillId="0" borderId="30" xfId="11" applyNumberFormat="1" applyFont="1" applyBorder="1" applyAlignment="1">
      <alignment vertical="top" wrapText="1"/>
    </xf>
    <xf numFmtId="168" fontId="8" fillId="0" borderId="29" xfId="11" applyNumberFormat="1" applyFont="1" applyFill="1" applyBorder="1" applyAlignment="1">
      <alignment vertical="top" wrapText="1"/>
    </xf>
    <xf numFmtId="168" fontId="8" fillId="0" borderId="8" xfId="11" applyNumberFormat="1" applyFont="1" applyFill="1" applyBorder="1" applyAlignment="1">
      <alignment vertical="top" wrapText="1"/>
    </xf>
    <xf numFmtId="168" fontId="8" fillId="0" borderId="3" xfId="11" applyNumberFormat="1" applyFont="1" applyFill="1" applyBorder="1" applyAlignment="1">
      <alignment vertical="top" wrapText="1"/>
    </xf>
    <xf numFmtId="168" fontId="8" fillId="0" borderId="4" xfId="11" applyNumberFormat="1" applyFont="1" applyFill="1" applyBorder="1" applyAlignment="1">
      <alignment vertical="top" wrapText="1"/>
    </xf>
    <xf numFmtId="168" fontId="7" fillId="0" borderId="3" xfId="11" applyNumberFormat="1" applyFont="1" applyFill="1" applyBorder="1" applyAlignment="1">
      <alignment vertical="top" wrapText="1"/>
    </xf>
    <xf numFmtId="169" fontId="8" fillId="0" borderId="29" xfId="11" applyNumberFormat="1" applyFont="1" applyFill="1" applyBorder="1" applyAlignment="1">
      <alignment vertical="top" wrapText="1"/>
    </xf>
    <xf numFmtId="169" fontId="8" fillId="0" borderId="8" xfId="11" applyNumberFormat="1" applyFont="1" applyFill="1" applyBorder="1" applyAlignment="1">
      <alignment vertical="top" wrapText="1"/>
    </xf>
    <xf numFmtId="169" fontId="8" fillId="0" borderId="3" xfId="11" applyNumberFormat="1" applyFont="1" applyFill="1" applyBorder="1" applyAlignment="1">
      <alignment vertical="top" wrapText="1"/>
    </xf>
    <xf numFmtId="169" fontId="8" fillId="0" borderId="4" xfId="11" applyNumberFormat="1" applyFont="1" applyFill="1" applyBorder="1" applyAlignment="1">
      <alignment vertical="top" wrapText="1"/>
    </xf>
    <xf numFmtId="169" fontId="7" fillId="0" borderId="3" xfId="11" applyNumberFormat="1" applyFont="1" applyFill="1" applyBorder="1" applyAlignment="1">
      <alignment vertical="top" wrapText="1"/>
    </xf>
    <xf numFmtId="168" fontId="8" fillId="2" borderId="84" xfId="11" applyNumberFormat="1" applyFont="1" applyFill="1" applyBorder="1" applyAlignment="1">
      <alignment vertical="top" wrapText="1"/>
    </xf>
    <xf numFmtId="168" fontId="8" fillId="0" borderId="84" xfId="11" applyNumberFormat="1" applyFont="1" applyFill="1" applyBorder="1" applyAlignment="1">
      <alignment vertical="top" wrapText="1"/>
    </xf>
    <xf numFmtId="168" fontId="7" fillId="2" borderId="84" xfId="11" applyNumberFormat="1" applyFont="1" applyFill="1" applyBorder="1" applyAlignment="1">
      <alignment vertical="top" wrapText="1"/>
    </xf>
    <xf numFmtId="169" fontId="8" fillId="2" borderId="84" xfId="11" applyNumberFormat="1" applyFont="1" applyFill="1" applyBorder="1" applyAlignment="1">
      <alignment vertical="top" wrapText="1"/>
    </xf>
    <xf numFmtId="169" fontId="8" fillId="0" borderId="84" xfId="11" applyNumberFormat="1" applyFont="1" applyFill="1" applyBorder="1" applyAlignment="1">
      <alignment vertical="top" wrapText="1"/>
    </xf>
    <xf numFmtId="169" fontId="7" fillId="2" borderId="84" xfId="11" applyNumberFormat="1" applyFont="1" applyFill="1" applyBorder="1" applyAlignment="1">
      <alignment vertical="top" wrapText="1"/>
    </xf>
    <xf numFmtId="168" fontId="7" fillId="0" borderId="84" xfId="11" applyNumberFormat="1" applyFont="1" applyFill="1" applyBorder="1" applyAlignment="1">
      <alignment vertical="top" wrapText="1"/>
    </xf>
    <xf numFmtId="169" fontId="7" fillId="0" borderId="84" xfId="11" applyNumberFormat="1" applyFont="1" applyFill="1" applyBorder="1" applyAlignment="1">
      <alignment vertical="top" wrapText="1"/>
    </xf>
    <xf numFmtId="168" fontId="7" fillId="0" borderId="87" xfId="11" applyNumberFormat="1" applyFont="1" applyFill="1" applyBorder="1" applyAlignment="1">
      <alignment vertical="top" wrapText="1"/>
    </xf>
    <xf numFmtId="169" fontId="7" fillId="0" borderId="87" xfId="11" applyNumberFormat="1" applyFont="1" applyFill="1" applyBorder="1" applyAlignment="1">
      <alignment vertical="top" wrapText="1"/>
    </xf>
    <xf numFmtId="169" fontId="8" fillId="2" borderId="86" xfId="11" applyNumberFormat="1" applyFont="1" applyFill="1" applyBorder="1" applyAlignment="1">
      <alignment vertical="top" wrapText="1"/>
    </xf>
    <xf numFmtId="169" fontId="7" fillId="2" borderId="86" xfId="11" applyNumberFormat="1" applyFont="1" applyFill="1" applyBorder="1" applyAlignment="1">
      <alignment vertical="top" wrapText="1"/>
    </xf>
    <xf numFmtId="168" fontId="8" fillId="0" borderId="80" xfId="11" applyNumberFormat="1" applyFont="1" applyFill="1" applyBorder="1" applyAlignment="1">
      <alignment vertical="top" wrapText="1"/>
    </xf>
    <xf numFmtId="168" fontId="7" fillId="0" borderId="80" xfId="11" applyNumberFormat="1" applyFont="1" applyFill="1" applyBorder="1" applyAlignment="1">
      <alignment vertical="top" wrapText="1"/>
    </xf>
    <xf numFmtId="169" fontId="8" fillId="0" borderId="80" xfId="11" applyNumberFormat="1" applyFont="1" applyFill="1" applyBorder="1" applyAlignment="1">
      <alignment vertical="top" wrapText="1"/>
    </xf>
    <xf numFmtId="169" fontId="7" fillId="0" borderId="80" xfId="11" applyNumberFormat="1" applyFont="1" applyFill="1" applyBorder="1" applyAlignment="1">
      <alignment vertical="top" wrapText="1"/>
    </xf>
    <xf numFmtId="168" fontId="7" fillId="0" borderId="78" xfId="11" applyNumberFormat="1" applyFont="1" applyFill="1" applyBorder="1" applyAlignment="1">
      <alignment vertical="top" wrapText="1"/>
    </xf>
    <xf numFmtId="169" fontId="7" fillId="0" borderId="78" xfId="11" applyNumberFormat="1" applyFont="1" applyFill="1" applyBorder="1" applyAlignment="1">
      <alignment vertical="top" wrapText="1"/>
    </xf>
    <xf numFmtId="169" fontId="8" fillId="0" borderId="98" xfId="11" applyNumberFormat="1" applyFont="1" applyFill="1" applyBorder="1" applyAlignment="1">
      <alignment vertical="top" wrapText="1"/>
    </xf>
    <xf numFmtId="169" fontId="8" fillId="0" borderId="20" xfId="11" applyNumberFormat="1" applyFont="1" applyFill="1" applyBorder="1" applyAlignment="1">
      <alignment vertical="top" wrapText="1"/>
    </xf>
    <xf numFmtId="169" fontId="7" fillId="0" borderId="20" xfId="11" applyNumberFormat="1" applyFont="1" applyFill="1" applyBorder="1" applyAlignment="1">
      <alignment vertical="top" wrapText="1"/>
    </xf>
    <xf numFmtId="169" fontId="7" fillId="0" borderId="21" xfId="11" applyNumberFormat="1" applyFont="1" applyFill="1" applyBorder="1" applyAlignment="1">
      <alignment vertical="top" wrapText="1"/>
    </xf>
    <xf numFmtId="0" fontId="8" fillId="3" borderId="18" xfId="0" applyFont="1" applyFill="1" applyBorder="1" applyAlignment="1">
      <alignment horizontal="center" vertical="center" wrapText="1"/>
    </xf>
    <xf numFmtId="3" fontId="8" fillId="0" borderId="52" xfId="0" applyNumberFormat="1" applyFont="1" applyFill="1" applyBorder="1" applyAlignment="1">
      <alignment vertical="top" wrapText="1"/>
    </xf>
    <xf numFmtId="3" fontId="8" fillId="0" borderId="51" xfId="0" applyNumberFormat="1" applyFont="1" applyFill="1" applyBorder="1" applyAlignment="1">
      <alignment vertical="top" wrapText="1"/>
    </xf>
    <xf numFmtId="3" fontId="7" fillId="0" borderId="52" xfId="0" applyNumberFormat="1" applyFont="1" applyFill="1" applyBorder="1" applyAlignment="1">
      <alignment vertical="top" wrapText="1"/>
    </xf>
    <xf numFmtId="3" fontId="7" fillId="0" borderId="51" xfId="0" applyNumberFormat="1" applyFont="1" applyFill="1" applyBorder="1" applyAlignment="1">
      <alignment vertical="top" wrapText="1"/>
    </xf>
    <xf numFmtId="3" fontId="7" fillId="0" borderId="57" xfId="0" applyNumberFormat="1" applyFont="1" applyFill="1" applyBorder="1" applyAlignment="1">
      <alignment vertical="top" wrapText="1"/>
    </xf>
    <xf numFmtId="3" fontId="7" fillId="0" borderId="56" xfId="0" applyNumberFormat="1" applyFont="1" applyFill="1" applyBorder="1" applyAlignment="1">
      <alignment vertical="top" wrapText="1"/>
    </xf>
    <xf numFmtId="3" fontId="7" fillId="0" borderId="61" xfId="0" applyNumberFormat="1" applyFont="1" applyFill="1" applyBorder="1" applyAlignment="1">
      <alignment vertical="top" wrapText="1"/>
    </xf>
    <xf numFmtId="3" fontId="7" fillId="0" borderId="60" xfId="0" applyNumberFormat="1" applyFont="1" applyFill="1" applyBorder="1" applyAlignment="1">
      <alignment vertical="top" wrapText="1"/>
    </xf>
    <xf numFmtId="0" fontId="3" fillId="0" borderId="0" xfId="0" applyFont="1"/>
    <xf numFmtId="0" fontId="3" fillId="0" borderId="0" xfId="12" applyFont="1"/>
    <xf numFmtId="0" fontId="4" fillId="0" borderId="0" xfId="13" applyFont="1"/>
    <xf numFmtId="167" fontId="24" fillId="6" borderId="73" xfId="0" applyNumberFormat="1" applyFont="1" applyFill="1" applyBorder="1" applyAlignment="1">
      <alignment horizontal="left" vertical="top"/>
    </xf>
    <xf numFmtId="166" fontId="25" fillId="5" borderId="73" xfId="6" applyNumberFormat="1" applyFont="1" applyFill="1" applyBorder="1" applyAlignment="1">
      <alignment horizontal="right"/>
    </xf>
    <xf numFmtId="0" fontId="24" fillId="6" borderId="73" xfId="0" applyFont="1" applyFill="1" applyBorder="1" applyAlignment="1">
      <alignment horizontal="left" vertical="top"/>
    </xf>
    <xf numFmtId="166" fontId="25" fillId="0" borderId="73" xfId="6" applyNumberFormat="1" applyFont="1" applyFill="1" applyBorder="1" applyAlignment="1">
      <alignment horizontal="right"/>
    </xf>
    <xf numFmtId="169" fontId="8" fillId="2" borderId="98" xfId="11" applyNumberFormat="1" applyFont="1" applyFill="1" applyBorder="1" applyAlignment="1">
      <alignment vertical="top" wrapText="1"/>
    </xf>
    <xf numFmtId="169" fontId="8" fillId="2" borderId="99" xfId="11" applyNumberFormat="1" applyFont="1" applyFill="1" applyBorder="1" applyAlignment="1">
      <alignment vertical="top" wrapText="1"/>
    </xf>
    <xf numFmtId="169" fontId="8" fillId="0" borderId="99" xfId="11" applyNumberFormat="1" applyFont="1" applyFill="1" applyBorder="1" applyAlignment="1">
      <alignment vertical="top" wrapText="1"/>
    </xf>
    <xf numFmtId="1" fontId="3" fillId="2" borderId="0" xfId="0" applyNumberFormat="1" applyFont="1" applyFill="1"/>
    <xf numFmtId="169" fontId="7" fillId="2" borderId="99" xfId="11" applyNumberFormat="1" applyFont="1" applyFill="1" applyBorder="1" applyAlignment="1">
      <alignment vertical="top" wrapText="1"/>
    </xf>
    <xf numFmtId="169" fontId="7" fillId="2" borderId="33" xfId="11" applyNumberFormat="1" applyFont="1" applyFill="1" applyBorder="1" applyAlignment="1">
      <alignment vertical="top" wrapText="1"/>
    </xf>
    <xf numFmtId="169" fontId="7" fillId="0" borderId="98" xfId="11" applyNumberFormat="1" applyFont="1" applyFill="1" applyBorder="1" applyAlignment="1">
      <alignment vertical="top" wrapText="1"/>
    </xf>
    <xf numFmtId="3" fontId="7" fillId="0" borderId="81" xfId="0" applyNumberFormat="1" applyFont="1" applyFill="1" applyBorder="1" applyAlignment="1">
      <alignment vertical="top" wrapText="1"/>
    </xf>
    <xf numFmtId="3" fontId="7" fillId="0" borderId="5" xfId="0" applyNumberFormat="1" applyFont="1" applyFill="1" applyBorder="1" applyAlignment="1">
      <alignment vertical="top" wrapText="1"/>
    </xf>
    <xf numFmtId="0" fontId="8" fillId="0" borderId="4" xfId="11" applyNumberFormat="1" applyFont="1" applyFill="1" applyBorder="1"/>
    <xf numFmtId="3" fontId="8" fillId="4" borderId="14" xfId="0" applyNumberFormat="1" applyFont="1" applyFill="1" applyBorder="1" applyAlignment="1">
      <alignment horizontal="center" vertical="center" wrapText="1"/>
    </xf>
    <xf numFmtId="3" fontId="8" fillId="4" borderId="1" xfId="0" applyNumberFormat="1" applyFont="1" applyFill="1" applyBorder="1" applyAlignment="1">
      <alignment horizontal="center" vertical="center" wrapText="1"/>
    </xf>
    <xf numFmtId="3" fontId="8" fillId="4" borderId="13" xfId="0" applyNumberFormat="1" applyFont="1" applyFill="1" applyBorder="1" applyAlignment="1">
      <alignment horizontal="center" vertical="center" wrapText="1"/>
    </xf>
    <xf numFmtId="3" fontId="7" fillId="4" borderId="66" xfId="0" applyNumberFormat="1" applyFont="1" applyFill="1" applyBorder="1" applyAlignment="1">
      <alignment horizontal="center" vertical="center" wrapText="1"/>
    </xf>
    <xf numFmtId="3" fontId="7" fillId="4" borderId="64" xfId="0" applyNumberFormat="1" applyFont="1" applyFill="1" applyBorder="1" applyAlignment="1">
      <alignment horizontal="center" vertical="center" wrapText="1"/>
    </xf>
    <xf numFmtId="3" fontId="7" fillId="4" borderId="62" xfId="0" applyNumberFormat="1" applyFont="1" applyFill="1" applyBorder="1" applyAlignment="1">
      <alignment horizontal="center" vertical="center" wrapText="1"/>
    </xf>
    <xf numFmtId="3" fontId="7" fillId="4" borderId="55" xfId="0" applyNumberFormat="1" applyFont="1" applyFill="1" applyBorder="1" applyAlignment="1">
      <alignment horizontal="center" vertical="center" wrapText="1"/>
    </xf>
    <xf numFmtId="3" fontId="7" fillId="4" borderId="54" xfId="0" applyNumberFormat="1" applyFont="1" applyFill="1" applyBorder="1" applyAlignment="1">
      <alignment horizontal="center" vertical="center" wrapText="1"/>
    </xf>
    <xf numFmtId="3" fontId="7" fillId="4" borderId="10" xfId="0" applyNumberFormat="1" applyFont="1" applyFill="1" applyBorder="1" applyAlignment="1">
      <alignment horizontal="center" vertical="center" wrapText="1"/>
    </xf>
    <xf numFmtId="3" fontId="7" fillId="4" borderId="9" xfId="0" applyNumberFormat="1" applyFont="1" applyFill="1" applyBorder="1" applyAlignment="1">
      <alignment horizontal="center" vertical="center" wrapText="1"/>
    </xf>
    <xf numFmtId="3" fontId="7" fillId="4" borderId="59" xfId="0" applyNumberFormat="1" applyFont="1" applyFill="1" applyBorder="1" applyAlignment="1">
      <alignment horizontal="center" vertical="center" wrapText="1"/>
    </xf>
    <xf numFmtId="3" fontId="7" fillId="4" borderId="58" xfId="0" applyNumberFormat="1" applyFont="1" applyFill="1" applyBorder="1" applyAlignment="1">
      <alignment horizontal="center" vertical="center" wrapText="1"/>
    </xf>
    <xf numFmtId="3" fontId="8" fillId="4" borderId="68" xfId="0" applyNumberFormat="1" applyFont="1" applyFill="1" applyBorder="1" applyAlignment="1">
      <alignment horizontal="center" vertical="center" wrapText="1"/>
    </xf>
    <xf numFmtId="3" fontId="8" fillId="4" borderId="65" xfId="0" applyNumberFormat="1" applyFont="1" applyFill="1" applyBorder="1" applyAlignment="1">
      <alignment horizontal="center" vertical="center" wrapText="1"/>
    </xf>
    <xf numFmtId="3" fontId="8" fillId="4" borderId="63" xfId="0" applyNumberFormat="1" applyFont="1" applyFill="1" applyBorder="1" applyAlignment="1">
      <alignment horizontal="center" vertical="center" wrapText="1"/>
    </xf>
    <xf numFmtId="3" fontId="8" fillId="4" borderId="66" xfId="0" applyNumberFormat="1" applyFont="1" applyFill="1" applyBorder="1" applyAlignment="1">
      <alignment horizontal="center" vertical="center" wrapText="1"/>
    </xf>
    <xf numFmtId="3" fontId="8" fillId="4" borderId="64" xfId="0" applyNumberFormat="1" applyFont="1" applyFill="1" applyBorder="1" applyAlignment="1">
      <alignment horizontal="center" vertical="center" wrapText="1"/>
    </xf>
    <xf numFmtId="3" fontId="8" fillId="4" borderId="53" xfId="0" applyNumberFormat="1" applyFont="1" applyFill="1" applyBorder="1" applyAlignment="1">
      <alignment horizontal="center" vertical="center" wrapText="1"/>
    </xf>
    <xf numFmtId="3" fontId="8" fillId="4" borderId="69" xfId="0" applyNumberFormat="1" applyFont="1" applyFill="1" applyBorder="1" applyAlignment="1">
      <alignment horizontal="center" vertical="center" wrapText="1"/>
    </xf>
    <xf numFmtId="0" fontId="11" fillId="2" borderId="0" xfId="0" applyFont="1" applyFill="1" applyAlignment="1">
      <alignment horizontal="center" wrapText="1"/>
    </xf>
    <xf numFmtId="0" fontId="4" fillId="2" borderId="0" xfId="0" applyFont="1" applyFill="1" applyAlignment="1">
      <alignment horizontal="left" vertical="center" wrapText="1"/>
    </xf>
    <xf numFmtId="0" fontId="4" fillId="2" borderId="0" xfId="0" applyFont="1" applyFill="1" applyAlignment="1">
      <alignment horizontal="left" wrapText="1"/>
    </xf>
    <xf numFmtId="3" fontId="8" fillId="4" borderId="67" xfId="0" applyNumberFormat="1" applyFont="1" applyFill="1" applyBorder="1" applyAlignment="1">
      <alignment horizontal="center" vertical="center" wrapText="1"/>
    </xf>
    <xf numFmtId="3" fontId="7" fillId="4" borderId="38" xfId="0" applyNumberFormat="1" applyFont="1" applyFill="1" applyBorder="1" applyAlignment="1">
      <alignment horizontal="center" vertical="center" wrapText="1"/>
    </xf>
    <xf numFmtId="3" fontId="7" fillId="4" borderId="37" xfId="0" applyNumberFormat="1"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9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95" xfId="0" applyFont="1" applyFill="1" applyBorder="1" applyAlignment="1">
      <alignment horizontal="center" vertical="center" wrapText="1"/>
    </xf>
    <xf numFmtId="0" fontId="8" fillId="3" borderId="96" xfId="0" applyFont="1" applyFill="1" applyBorder="1" applyAlignment="1">
      <alignment horizontal="center" vertical="center" wrapText="1"/>
    </xf>
    <xf numFmtId="0" fontId="8" fillId="3" borderId="97"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4" fillId="2" borderId="0" xfId="0" applyFont="1" applyFill="1" applyAlignment="1">
      <alignment horizontal="left" vertical="top" wrapText="1"/>
    </xf>
    <xf numFmtId="0" fontId="3" fillId="0" borderId="0" xfId="12" applyFont="1" applyAlignment="1">
      <alignment horizontal="left" vertical="center" wrapText="1"/>
    </xf>
    <xf numFmtId="0" fontId="16" fillId="6" borderId="73" xfId="6" applyFont="1" applyFill="1" applyBorder="1" applyAlignment="1">
      <alignment horizontal="center" wrapText="1"/>
    </xf>
    <xf numFmtId="0" fontId="16" fillId="6" borderId="73" xfId="6" applyFont="1" applyFill="1" applyBorder="1" applyAlignment="1">
      <alignment horizontal="center"/>
    </xf>
    <xf numFmtId="0" fontId="16" fillId="6" borderId="77" xfId="6" applyFont="1" applyFill="1" applyBorder="1" applyAlignment="1">
      <alignment horizontal="center"/>
    </xf>
    <xf numFmtId="0" fontId="16" fillId="6" borderId="76" xfId="6" applyFont="1" applyFill="1" applyBorder="1" applyAlignment="1">
      <alignment horizontal="center"/>
    </xf>
    <xf numFmtId="0" fontId="7" fillId="3" borderId="36" xfId="1" applyFont="1" applyFill="1" applyBorder="1" applyAlignment="1">
      <alignment horizontal="center" vertical="center" wrapText="1"/>
    </xf>
    <xf numFmtId="0" fontId="7" fillId="3" borderId="35" xfId="1" applyFont="1" applyFill="1" applyBorder="1" applyAlignment="1">
      <alignment horizontal="center" vertical="center" wrapText="1"/>
    </xf>
    <xf numFmtId="0" fontId="7" fillId="3" borderId="34" xfId="1"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8" fillId="3" borderId="14" xfId="1" applyFont="1" applyFill="1" applyBorder="1" applyAlignment="1">
      <alignment horizontal="center" vertical="center" wrapText="1"/>
    </xf>
    <xf numFmtId="0" fontId="8" fillId="3" borderId="13"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38" xfId="1" applyFont="1" applyFill="1" applyBorder="1" applyAlignment="1">
      <alignment horizontal="center" vertical="center" wrapText="1"/>
    </xf>
    <xf numFmtId="0" fontId="8" fillId="3" borderId="37" xfId="1"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4" xfId="1" applyFont="1" applyFill="1" applyBorder="1" applyAlignment="1">
      <alignment horizontal="center" vertical="top" wrapText="1"/>
    </xf>
    <xf numFmtId="0" fontId="8" fillId="3" borderId="13" xfId="1" applyFont="1" applyFill="1" applyBorder="1" applyAlignment="1">
      <alignment horizontal="center" vertical="top" wrapText="1"/>
    </xf>
    <xf numFmtId="0" fontId="8" fillId="3" borderId="10" xfId="1" applyFont="1" applyFill="1" applyBorder="1" applyAlignment="1">
      <alignment horizontal="center" vertical="top" wrapText="1"/>
    </xf>
    <xf numFmtId="0" fontId="8" fillId="3" borderId="9" xfId="1" applyFont="1" applyFill="1" applyBorder="1" applyAlignment="1">
      <alignment horizontal="center" vertical="top" wrapText="1"/>
    </xf>
    <xf numFmtId="0" fontId="8" fillId="3" borderId="38" xfId="1" applyFont="1" applyFill="1" applyBorder="1" applyAlignment="1">
      <alignment horizontal="center" vertical="top" wrapText="1"/>
    </xf>
    <xf numFmtId="0" fontId="8" fillId="3" borderId="37" xfId="1" applyFont="1" applyFill="1" applyBorder="1" applyAlignment="1">
      <alignment horizontal="center" vertical="top" wrapText="1"/>
    </xf>
    <xf numFmtId="49" fontId="4" fillId="2" borderId="0" xfId="0" applyNumberFormat="1" applyFont="1" applyFill="1" applyAlignment="1">
      <alignment horizontal="left"/>
    </xf>
    <xf numFmtId="0" fontId="7" fillId="3" borderId="38" xfId="1" applyFont="1" applyFill="1" applyBorder="1" applyAlignment="1">
      <alignment horizontal="center" vertical="top" wrapText="1"/>
    </xf>
    <xf numFmtId="0" fontId="7" fillId="3" borderId="81" xfId="1" applyFont="1" applyFill="1" applyBorder="1" applyAlignment="1">
      <alignment horizontal="center" vertical="top" wrapText="1"/>
    </xf>
    <xf numFmtId="0" fontId="7" fillId="3" borderId="37" xfId="1" applyFont="1" applyFill="1" applyBorder="1" applyAlignment="1">
      <alignment horizontal="center" vertical="top" wrapText="1"/>
    </xf>
    <xf numFmtId="3" fontId="8" fillId="4" borderId="94" xfId="0" applyNumberFormat="1" applyFont="1" applyFill="1" applyBorder="1" applyAlignment="1">
      <alignment horizontal="center" vertical="center" wrapText="1"/>
    </xf>
    <xf numFmtId="0" fontId="7" fillId="3" borderId="71"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86" xfId="0" applyFont="1" applyFill="1" applyBorder="1" applyAlignment="1">
      <alignment horizontal="center" vertical="center" wrapText="1"/>
    </xf>
    <xf numFmtId="0" fontId="8" fillId="3" borderId="71"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86"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4" fillId="2" borderId="0" xfId="0" applyFont="1" applyFill="1" applyBorder="1" applyAlignment="1">
      <alignment horizontal="left" wrapText="1"/>
    </xf>
    <xf numFmtId="0" fontId="0" fillId="2" borderId="0" xfId="0" applyFill="1" applyBorder="1" applyAlignment="1">
      <alignment horizontal="left" wrapText="1"/>
    </xf>
    <xf numFmtId="0" fontId="7" fillId="3" borderId="14" xfId="1" applyFont="1" applyFill="1" applyBorder="1" applyAlignment="1">
      <alignment horizontal="center" vertical="center" wrapText="1"/>
    </xf>
    <xf numFmtId="0" fontId="7" fillId="3" borderId="13"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8" fillId="3" borderId="18" xfId="1" applyFont="1" applyFill="1" applyBorder="1" applyAlignment="1">
      <alignment horizontal="center" vertical="center" wrapText="1"/>
    </xf>
    <xf numFmtId="0" fontId="8" fillId="3" borderId="16"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7" fillId="3" borderId="15"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8" fillId="3" borderId="26" xfId="1" applyFont="1" applyFill="1" applyBorder="1" applyAlignment="1">
      <alignment horizontal="center" vertical="center" wrapText="1"/>
    </xf>
    <xf numFmtId="0" fontId="8" fillId="3" borderId="22" xfId="1" applyFont="1" applyFill="1" applyBorder="1" applyAlignment="1">
      <alignment horizontal="center" vertical="center" wrapText="1"/>
    </xf>
    <xf numFmtId="0" fontId="8" fillId="3" borderId="21"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24"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2" xfId="1" applyFont="1" applyFill="1" applyBorder="1" applyAlignment="1">
      <alignment horizontal="center" vertical="center" wrapText="1"/>
    </xf>
    <xf numFmtId="0" fontId="7" fillId="3" borderId="33" xfId="1" applyFont="1" applyFill="1" applyBorder="1" applyAlignment="1">
      <alignment horizontal="center" vertical="center" wrapText="1"/>
    </xf>
    <xf numFmtId="0" fontId="7" fillId="3" borderId="23"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8" fillId="3" borderId="23" xfId="1" applyFont="1" applyFill="1" applyBorder="1" applyAlignment="1">
      <alignment horizontal="center" vertical="center" wrapText="1"/>
    </xf>
    <xf numFmtId="0" fontId="8" fillId="3" borderId="25" xfId="1" applyFont="1" applyFill="1" applyBorder="1" applyAlignment="1">
      <alignment horizontal="center" vertical="center" wrapText="1"/>
    </xf>
    <xf numFmtId="0" fontId="7" fillId="3" borderId="36" xfId="1" applyFont="1" applyFill="1" applyBorder="1" applyAlignment="1">
      <alignment horizontal="center" vertical="center"/>
    </xf>
    <xf numFmtId="0" fontId="7" fillId="3" borderId="35" xfId="1" applyFont="1" applyFill="1" applyBorder="1" applyAlignment="1">
      <alignment horizontal="center" vertical="center"/>
    </xf>
    <xf numFmtId="0" fontId="7" fillId="3" borderId="34" xfId="1" applyFont="1" applyFill="1" applyBorder="1" applyAlignment="1">
      <alignment horizontal="center" vertical="center"/>
    </xf>
    <xf numFmtId="0" fontId="8" fillId="0" borderId="1" xfId="1" applyFont="1" applyFill="1" applyBorder="1" applyAlignment="1">
      <alignment horizontal="left" vertical="top" wrapText="1"/>
    </xf>
    <xf numFmtId="0" fontId="8" fillId="3" borderId="6"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36" xfId="1" applyFont="1" applyFill="1" applyBorder="1" applyAlignment="1">
      <alignment horizontal="center" vertical="center"/>
    </xf>
    <xf numFmtId="0" fontId="8" fillId="3" borderId="35" xfId="1" applyFont="1" applyFill="1" applyBorder="1" applyAlignment="1">
      <alignment horizontal="center" vertical="center"/>
    </xf>
    <xf numFmtId="0" fontId="8" fillId="3" borderId="34" xfId="1" applyFont="1" applyFill="1" applyBorder="1" applyAlignment="1">
      <alignment horizontal="center" vertical="center"/>
    </xf>
    <xf numFmtId="0" fontId="8" fillId="3" borderId="14" xfId="1" applyFont="1" applyFill="1" applyBorder="1" applyAlignment="1">
      <alignment horizontal="center" vertical="center"/>
    </xf>
    <xf numFmtId="0" fontId="8" fillId="3" borderId="94" xfId="1" applyFont="1" applyFill="1" applyBorder="1" applyAlignment="1">
      <alignment horizontal="center" vertical="center"/>
    </xf>
    <xf numFmtId="0" fontId="8" fillId="3" borderId="13" xfId="1" applyFont="1" applyFill="1" applyBorder="1" applyAlignment="1">
      <alignment horizontal="center" vertical="center"/>
    </xf>
    <xf numFmtId="0" fontId="8" fillId="3" borderId="4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7" xfId="1" applyFont="1" applyFill="1" applyBorder="1" applyAlignment="1">
      <alignment horizontal="center" vertical="center" wrapText="1"/>
    </xf>
    <xf numFmtId="0" fontId="8" fillId="3" borderId="46" xfId="1" applyFont="1" applyFill="1" applyBorder="1" applyAlignment="1">
      <alignment horizontal="center" vertical="center" wrapText="1"/>
    </xf>
    <xf numFmtId="0" fontId="7" fillId="3" borderId="42" xfId="1" applyFont="1" applyFill="1" applyBorder="1" applyAlignment="1">
      <alignment horizontal="center" vertical="top" wrapText="1"/>
    </xf>
    <xf numFmtId="0" fontId="7" fillId="3" borderId="41" xfId="1" applyFont="1" applyFill="1" applyBorder="1" applyAlignment="1">
      <alignment horizontal="center" vertical="top" wrapText="1"/>
    </xf>
    <xf numFmtId="0" fontId="7" fillId="3" borderId="10" xfId="1" applyFont="1" applyFill="1" applyBorder="1" applyAlignment="1">
      <alignment horizontal="center" vertical="top" wrapText="1"/>
    </xf>
    <xf numFmtId="0" fontId="7" fillId="3" borderId="9" xfId="1" applyFont="1" applyFill="1" applyBorder="1" applyAlignment="1">
      <alignment horizontal="center" vertical="top" wrapText="1"/>
    </xf>
    <xf numFmtId="0" fontId="7" fillId="3" borderId="32" xfId="1" applyFont="1" applyFill="1" applyBorder="1" applyAlignment="1">
      <alignment horizontal="center" vertical="center" wrapText="1"/>
    </xf>
    <xf numFmtId="0" fontId="7" fillId="3" borderId="18" xfId="1" applyFont="1" applyFill="1" applyBorder="1" applyAlignment="1">
      <alignment horizontal="center" vertical="center" wrapText="1"/>
    </xf>
    <xf numFmtId="0" fontId="7" fillId="3" borderId="16"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17" xfId="1" applyFont="1" applyFill="1" applyBorder="1" applyAlignment="1">
      <alignment horizontal="center" vertical="center" wrapText="1"/>
    </xf>
    <xf numFmtId="0" fontId="8" fillId="3" borderId="15" xfId="1" applyFont="1" applyFill="1" applyBorder="1" applyAlignment="1">
      <alignment horizontal="center" vertical="center" wrapText="1"/>
    </xf>
    <xf numFmtId="0" fontId="8" fillId="3" borderId="31" xfId="1" applyFont="1" applyFill="1" applyBorder="1" applyAlignment="1">
      <alignment horizontal="center" vertical="center" wrapText="1"/>
    </xf>
    <xf numFmtId="0" fontId="7" fillId="3" borderId="14" xfId="1" applyFont="1" applyFill="1" applyBorder="1" applyAlignment="1">
      <alignment horizontal="center" vertical="top" wrapText="1"/>
    </xf>
    <xf numFmtId="0" fontId="7" fillId="3" borderId="13" xfId="1" applyFont="1" applyFill="1" applyBorder="1" applyAlignment="1">
      <alignment horizontal="center" vertical="top" wrapText="1"/>
    </xf>
    <xf numFmtId="0" fontId="7" fillId="3" borderId="6" xfId="1" applyFont="1" applyFill="1" applyBorder="1" applyAlignment="1">
      <alignment horizontal="center" vertical="top" wrapText="1"/>
    </xf>
    <xf numFmtId="0" fontId="7" fillId="3" borderId="5" xfId="1" applyFont="1" applyFill="1" applyBorder="1" applyAlignment="1">
      <alignment horizontal="center" vertical="top" wrapText="1"/>
    </xf>
    <xf numFmtId="0" fontId="11" fillId="2" borderId="0" xfId="0" applyFont="1" applyFill="1" applyAlignment="1">
      <alignment horizontal="left" wrapText="1"/>
    </xf>
    <xf numFmtId="0" fontId="8" fillId="3" borderId="14" xfId="0" applyFont="1" applyFill="1" applyBorder="1" applyAlignment="1">
      <alignment horizontal="center"/>
    </xf>
    <xf numFmtId="0" fontId="8" fillId="3" borderId="13" xfId="0" applyFont="1" applyFill="1" applyBorder="1" applyAlignment="1">
      <alignment horizontal="center"/>
    </xf>
    <xf numFmtId="0" fontId="4" fillId="2" borderId="0" xfId="0" applyFont="1" applyFill="1" applyAlignment="1">
      <alignment horizontal="left"/>
    </xf>
    <xf numFmtId="0" fontId="8" fillId="3" borderId="89"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0" xfId="0" applyFont="1" applyFill="1" applyBorder="1" applyAlignment="1">
      <alignment horizontal="center"/>
    </xf>
    <xf numFmtId="0" fontId="8" fillId="3" borderId="0" xfId="0" applyFont="1" applyFill="1" applyBorder="1" applyAlignment="1">
      <alignment horizontal="center"/>
    </xf>
    <xf numFmtId="0" fontId="8" fillId="3" borderId="9" xfId="0" applyFont="1" applyFill="1" applyBorder="1" applyAlignment="1">
      <alignment horizontal="center"/>
    </xf>
    <xf numFmtId="0" fontId="7" fillId="3" borderId="71" xfId="0" applyFont="1" applyFill="1" applyBorder="1" applyAlignment="1">
      <alignment horizontal="center" vertical="top" wrapText="1"/>
    </xf>
    <xf numFmtId="0" fontId="7" fillId="3" borderId="18" xfId="0" applyFont="1" applyFill="1" applyBorder="1" applyAlignment="1">
      <alignment horizontal="center" vertical="top" wrapText="1"/>
    </xf>
    <xf numFmtId="0" fontId="7" fillId="3" borderId="86" xfId="0" applyFont="1" applyFill="1" applyBorder="1" applyAlignment="1">
      <alignment horizontal="center" vertical="top" wrapText="1"/>
    </xf>
    <xf numFmtId="0" fontId="8" fillId="3" borderId="30" xfId="0" applyFont="1" applyFill="1" applyBorder="1" applyAlignment="1">
      <alignment horizontal="center" vertical="center" wrapText="1"/>
    </xf>
    <xf numFmtId="0" fontId="8" fillId="3" borderId="93"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93" xfId="0" applyFont="1" applyFill="1" applyBorder="1" applyAlignment="1">
      <alignment horizontal="center" vertical="center" wrapText="1"/>
    </xf>
    <xf numFmtId="0" fontId="7" fillId="3" borderId="29" xfId="0" applyFont="1" applyFill="1" applyBorder="1" applyAlignment="1">
      <alignment horizontal="center" vertical="center" wrapText="1"/>
    </xf>
  </cellXfs>
  <cellStyles count="14">
    <cellStyle name="Lien hypertexte 3" xfId="13"/>
    <cellStyle name="Milliers" xfId="11" builtinId="3"/>
    <cellStyle name="Normal" xfId="0" builtinId="0"/>
    <cellStyle name="Normal 11" xfId="3"/>
    <cellStyle name="Normal 11 2" xfId="5"/>
    <cellStyle name="Normal 12" xfId="4"/>
    <cellStyle name="Normal 13" xfId="6"/>
    <cellStyle name="Normal 2" xfId="7"/>
    <cellStyle name="Normal 2 2" xfId="1"/>
    <cellStyle name="Normal 3 2" xfId="9"/>
    <cellStyle name="Normal 4" xfId="12"/>
    <cellStyle name="Normal 5 2" xfId="2"/>
    <cellStyle name="Normal 6" xfId="8"/>
    <cellStyle name="Normal 7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Arial"/>
                <a:ea typeface="Arial"/>
                <a:cs typeface="Arial"/>
              </a:defRPr>
            </a:pPr>
            <a:r>
              <a:rPr lang="fr-FR" b="0"/>
              <a:t>Les personnels non enseignants (sans les apprentis)</a:t>
            </a: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spPr>
            <a:solidFill>
              <a:srgbClr val="ED7D31">
                <a:lumMod val="40000"/>
                <a:lumOff val="60000"/>
              </a:srgbClr>
            </a:solidFill>
          </c:spPr>
          <c:invertIfNegative val="0"/>
          <c:cat>
            <c:numRef>
              <c:f>'Fig3.1'!$A$85:$A$137</c:f>
              <c:numCache>
                <c:formatCode>##########0</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numCache>
            </c:numRef>
          </c:cat>
          <c:val>
            <c:numRef>
              <c:f>'Fig3.1'!$B$85:$B$137</c:f>
              <c:numCache>
                <c:formatCode>#######0</c:formatCode>
                <c:ptCount val="53"/>
                <c:pt idx="0">
                  <c:v>90</c:v>
                </c:pt>
                <c:pt idx="1">
                  <c:v>537</c:v>
                </c:pt>
                <c:pt idx="2">
                  <c:v>1517</c:v>
                </c:pt>
                <c:pt idx="3">
                  <c:v>2583</c:v>
                </c:pt>
                <c:pt idx="4">
                  <c:v>3304</c:v>
                </c:pt>
                <c:pt idx="5">
                  <c:v>3741</c:v>
                </c:pt>
                <c:pt idx="6">
                  <c:v>4032</c:v>
                </c:pt>
                <c:pt idx="7">
                  <c:v>3892</c:v>
                </c:pt>
                <c:pt idx="8">
                  <c:v>3652</c:v>
                </c:pt>
                <c:pt idx="9">
                  <c:v>3535</c:v>
                </c:pt>
                <c:pt idx="10">
                  <c:v>3336</c:v>
                </c:pt>
                <c:pt idx="11">
                  <c:v>3316</c:v>
                </c:pt>
                <c:pt idx="12">
                  <c:v>3505</c:v>
                </c:pt>
                <c:pt idx="13">
                  <c:v>3711</c:v>
                </c:pt>
                <c:pt idx="14">
                  <c:v>4056</c:v>
                </c:pt>
                <c:pt idx="15">
                  <c:v>4369</c:v>
                </c:pt>
                <c:pt idx="16">
                  <c:v>4708</c:v>
                </c:pt>
                <c:pt idx="17">
                  <c:v>4892</c:v>
                </c:pt>
                <c:pt idx="18">
                  <c:v>5279</c:v>
                </c:pt>
                <c:pt idx="19">
                  <c:v>5526</c:v>
                </c:pt>
                <c:pt idx="20">
                  <c:v>5541</c:v>
                </c:pt>
                <c:pt idx="21">
                  <c:v>5694</c:v>
                </c:pt>
                <c:pt idx="22">
                  <c:v>5936</c:v>
                </c:pt>
                <c:pt idx="23">
                  <c:v>6415</c:v>
                </c:pt>
                <c:pt idx="24">
                  <c:v>6488</c:v>
                </c:pt>
                <c:pt idx="25">
                  <c:v>6411</c:v>
                </c:pt>
                <c:pt idx="26">
                  <c:v>6346</c:v>
                </c:pt>
                <c:pt idx="27">
                  <c:v>6659</c:v>
                </c:pt>
                <c:pt idx="28">
                  <c:v>6599</c:v>
                </c:pt>
                <c:pt idx="29">
                  <c:v>6960</c:v>
                </c:pt>
                <c:pt idx="30">
                  <c:v>7222</c:v>
                </c:pt>
                <c:pt idx="31">
                  <c:v>7713</c:v>
                </c:pt>
                <c:pt idx="32">
                  <c:v>7521</c:v>
                </c:pt>
                <c:pt idx="33">
                  <c:v>7539</c:v>
                </c:pt>
                <c:pt idx="34">
                  <c:v>7218</c:v>
                </c:pt>
                <c:pt idx="35">
                  <c:v>7050</c:v>
                </c:pt>
                <c:pt idx="36">
                  <c:v>6739</c:v>
                </c:pt>
                <c:pt idx="37">
                  <c:v>6546</c:v>
                </c:pt>
                <c:pt idx="38">
                  <c:v>6512</c:v>
                </c:pt>
                <c:pt idx="39">
                  <c:v>6370</c:v>
                </c:pt>
                <c:pt idx="40">
                  <c:v>6378</c:v>
                </c:pt>
                <c:pt idx="41">
                  <c:v>6162</c:v>
                </c:pt>
                <c:pt idx="42">
                  <c:v>5725</c:v>
                </c:pt>
                <c:pt idx="43">
                  <c:v>5209</c:v>
                </c:pt>
                <c:pt idx="44">
                  <c:v>3247</c:v>
                </c:pt>
                <c:pt idx="45">
                  <c:v>2196</c:v>
                </c:pt>
                <c:pt idx="46">
                  <c:v>1470</c:v>
                </c:pt>
                <c:pt idx="47">
                  <c:v>961</c:v>
                </c:pt>
                <c:pt idx="48">
                  <c:v>586</c:v>
                </c:pt>
                <c:pt idx="49">
                  <c:v>222</c:v>
                </c:pt>
                <c:pt idx="50">
                  <c:v>73</c:v>
                </c:pt>
                <c:pt idx="51">
                  <c:v>27</c:v>
                </c:pt>
                <c:pt idx="52">
                  <c:v>15</c:v>
                </c:pt>
              </c:numCache>
            </c:numRef>
          </c:val>
          <c:extLst>
            <c:ext xmlns:c16="http://schemas.microsoft.com/office/drawing/2014/chart" uri="{C3380CC4-5D6E-409C-BE32-E72D297353CC}">
              <c16:uniqueId val="{00000000-6DD1-4D81-81EC-2422CAC31EBC}"/>
            </c:ext>
          </c:extLst>
        </c:ser>
        <c:dLbls>
          <c:showLegendKey val="0"/>
          <c:showVal val="0"/>
          <c:showCatName val="0"/>
          <c:showSerName val="0"/>
          <c:showPercent val="0"/>
          <c:showBubbleSize val="0"/>
        </c:dLbls>
        <c:gapWidth val="50"/>
        <c:overlap val="61"/>
        <c:axId val="132801280"/>
        <c:axId val="132802816"/>
      </c:barChart>
      <c:barChart>
        <c:barDir val="bar"/>
        <c:grouping val="clustered"/>
        <c:varyColors val="0"/>
        <c:ser>
          <c:idx val="1"/>
          <c:order val="0"/>
          <c:spPr>
            <a:solidFill>
              <a:srgbClr val="ED7D31"/>
            </a:solidFill>
          </c:spPr>
          <c:invertIfNegative val="0"/>
          <c:cat>
            <c:numRef>
              <c:f>'Fig3.1'!$A$85:$A$137</c:f>
              <c:numCache>
                <c:formatCode>##########0</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numCache>
            </c:numRef>
          </c:cat>
          <c:val>
            <c:numRef>
              <c:f>'Fig3.1'!$C$85:$C$137</c:f>
              <c:numCache>
                <c:formatCode>#######0</c:formatCode>
                <c:ptCount val="53"/>
                <c:pt idx="0">
                  <c:v>55</c:v>
                </c:pt>
                <c:pt idx="1">
                  <c:v>371</c:v>
                </c:pt>
                <c:pt idx="2">
                  <c:v>926</c:v>
                </c:pt>
                <c:pt idx="3">
                  <c:v>1659</c:v>
                </c:pt>
                <c:pt idx="4">
                  <c:v>2059</c:v>
                </c:pt>
                <c:pt idx="5">
                  <c:v>2216</c:v>
                </c:pt>
                <c:pt idx="6">
                  <c:v>2278</c:v>
                </c:pt>
                <c:pt idx="7">
                  <c:v>2132</c:v>
                </c:pt>
                <c:pt idx="8">
                  <c:v>1905</c:v>
                </c:pt>
                <c:pt idx="9">
                  <c:v>1674</c:v>
                </c:pt>
                <c:pt idx="10">
                  <c:v>1505</c:v>
                </c:pt>
                <c:pt idx="11">
                  <c:v>1318</c:v>
                </c:pt>
                <c:pt idx="12">
                  <c:v>1248</c:v>
                </c:pt>
                <c:pt idx="13">
                  <c:v>1153</c:v>
                </c:pt>
                <c:pt idx="14">
                  <c:v>1036</c:v>
                </c:pt>
                <c:pt idx="15">
                  <c:v>926</c:v>
                </c:pt>
                <c:pt idx="16">
                  <c:v>978</c:v>
                </c:pt>
                <c:pt idx="17">
                  <c:v>930</c:v>
                </c:pt>
                <c:pt idx="18">
                  <c:v>896</c:v>
                </c:pt>
                <c:pt idx="19">
                  <c:v>898</c:v>
                </c:pt>
                <c:pt idx="20">
                  <c:v>923</c:v>
                </c:pt>
                <c:pt idx="21">
                  <c:v>901</c:v>
                </c:pt>
                <c:pt idx="22">
                  <c:v>908</c:v>
                </c:pt>
                <c:pt idx="23">
                  <c:v>936</c:v>
                </c:pt>
                <c:pt idx="24">
                  <c:v>1015</c:v>
                </c:pt>
                <c:pt idx="25">
                  <c:v>1078</c:v>
                </c:pt>
                <c:pt idx="26">
                  <c:v>1113</c:v>
                </c:pt>
                <c:pt idx="27">
                  <c:v>1119</c:v>
                </c:pt>
                <c:pt idx="28">
                  <c:v>1192</c:v>
                </c:pt>
                <c:pt idx="29">
                  <c:v>1246</c:v>
                </c:pt>
                <c:pt idx="30">
                  <c:v>1339</c:v>
                </c:pt>
                <c:pt idx="31">
                  <c:v>1573</c:v>
                </c:pt>
                <c:pt idx="32">
                  <c:v>1470</c:v>
                </c:pt>
                <c:pt idx="33">
                  <c:v>1603</c:v>
                </c:pt>
                <c:pt idx="34">
                  <c:v>1496</c:v>
                </c:pt>
                <c:pt idx="35">
                  <c:v>1460</c:v>
                </c:pt>
                <c:pt idx="36">
                  <c:v>1435</c:v>
                </c:pt>
                <c:pt idx="37">
                  <c:v>1323</c:v>
                </c:pt>
                <c:pt idx="38">
                  <c:v>1411</c:v>
                </c:pt>
                <c:pt idx="39">
                  <c:v>1333</c:v>
                </c:pt>
                <c:pt idx="40">
                  <c:v>1333</c:v>
                </c:pt>
                <c:pt idx="41">
                  <c:v>1276</c:v>
                </c:pt>
                <c:pt idx="42">
                  <c:v>1214</c:v>
                </c:pt>
                <c:pt idx="43">
                  <c:v>1076</c:v>
                </c:pt>
                <c:pt idx="44">
                  <c:v>768</c:v>
                </c:pt>
                <c:pt idx="45">
                  <c:v>534</c:v>
                </c:pt>
                <c:pt idx="46">
                  <c:v>414</c:v>
                </c:pt>
                <c:pt idx="47">
                  <c:v>276</c:v>
                </c:pt>
                <c:pt idx="48">
                  <c:v>181</c:v>
                </c:pt>
                <c:pt idx="49">
                  <c:v>54</c:v>
                </c:pt>
                <c:pt idx="50">
                  <c:v>27</c:v>
                </c:pt>
                <c:pt idx="51">
                  <c:v>5</c:v>
                </c:pt>
                <c:pt idx="52">
                  <c:v>7</c:v>
                </c:pt>
              </c:numCache>
            </c:numRef>
          </c:val>
          <c:extLst>
            <c:ext xmlns:c16="http://schemas.microsoft.com/office/drawing/2014/chart" uri="{C3380CC4-5D6E-409C-BE32-E72D297353CC}">
              <c16:uniqueId val="{00000001-6DD1-4D81-81EC-2422CAC31EBC}"/>
            </c:ext>
          </c:extLst>
        </c:ser>
        <c:dLbls>
          <c:showLegendKey val="0"/>
          <c:showVal val="0"/>
          <c:showCatName val="0"/>
          <c:showSerName val="0"/>
          <c:showPercent val="0"/>
          <c:showBubbleSize val="0"/>
        </c:dLbls>
        <c:gapWidth val="50"/>
        <c:overlap val="61"/>
        <c:axId val="132814336"/>
        <c:axId val="132812800"/>
      </c:barChart>
      <c:catAx>
        <c:axId val="132801280"/>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fr-FR"/>
          </a:p>
        </c:txPr>
        <c:crossAx val="132802816"/>
        <c:crossesAt val="0"/>
        <c:auto val="1"/>
        <c:lblAlgn val="ctr"/>
        <c:lblOffset val="100"/>
        <c:tickLblSkip val="5"/>
        <c:tickMarkSkip val="1"/>
        <c:noMultiLvlLbl val="0"/>
      </c:catAx>
      <c:valAx>
        <c:axId val="132802816"/>
        <c:scaling>
          <c:orientation val="minMax"/>
          <c:max val="8000"/>
          <c:min val="-8000"/>
        </c:scaling>
        <c:delete val="0"/>
        <c:axPos val="b"/>
        <c:majorGridlines>
          <c:spPr>
            <a:ln w="3175">
              <a:solidFill>
                <a:schemeClr val="bg1">
                  <a:lumMod val="65000"/>
                </a:schemeClr>
              </a:solidFill>
              <a:prstDash val="sysDash"/>
            </a:ln>
          </c:spPr>
        </c:majorGridlines>
        <c:numFmt formatCode="#,##0;#,##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32801280"/>
        <c:crosses val="autoZero"/>
        <c:crossBetween val="between"/>
        <c:majorUnit val="1000"/>
      </c:valAx>
      <c:valAx>
        <c:axId val="132812800"/>
        <c:scaling>
          <c:orientation val="maxMin"/>
          <c:max val="7000"/>
          <c:min val="-7000"/>
        </c:scaling>
        <c:delete val="0"/>
        <c:axPos val="t"/>
        <c:numFmt formatCode="#######0" sourceLinked="1"/>
        <c:majorTickMark val="none"/>
        <c:minorTickMark val="none"/>
        <c:tickLblPos val="none"/>
        <c:spPr>
          <a:noFill/>
          <a:ln>
            <a:noFill/>
          </a:ln>
        </c:spPr>
        <c:crossAx val="132814336"/>
        <c:crosses val="max"/>
        <c:crossBetween val="between"/>
        <c:majorUnit val="1000"/>
      </c:valAx>
      <c:catAx>
        <c:axId val="132814336"/>
        <c:scaling>
          <c:orientation val="minMax"/>
        </c:scaling>
        <c:delete val="1"/>
        <c:axPos val="r"/>
        <c:numFmt formatCode="##########0" sourceLinked="1"/>
        <c:majorTickMark val="out"/>
        <c:minorTickMark val="none"/>
        <c:tickLblPos val="nextTo"/>
        <c:crossAx val="132812800"/>
        <c:crosses val="autoZero"/>
        <c:auto val="1"/>
        <c:lblAlgn val="ctr"/>
        <c:lblOffset val="100"/>
        <c:noMultiLvlLbl val="0"/>
      </c:cat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Arial"/>
                <a:ea typeface="Arial"/>
                <a:cs typeface="Arial"/>
              </a:defRPr>
            </a:pPr>
            <a:r>
              <a:rPr lang="fr-FR" b="0"/>
              <a:t>Les personnels administratifs, sociaux et de santé titulaires : filière administrative</a:t>
            </a: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spPr>
            <a:solidFill>
              <a:srgbClr val="ED7D31">
                <a:lumMod val="40000"/>
                <a:lumOff val="60000"/>
              </a:srgbClr>
            </a:solidFill>
          </c:spPr>
          <c:invertIfNegative val="0"/>
          <c:cat>
            <c:numRef>
              <c:f>'Fig3.1'!$E$85:$E$137</c:f>
              <c:numCache>
                <c:formatCode>##########0</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numCache>
            </c:numRef>
          </c:cat>
          <c:val>
            <c:numRef>
              <c:f>'Fig3.1'!$F$85:$F$137</c:f>
              <c:numCache>
                <c:formatCode>#######0</c:formatCode>
                <c:ptCount val="53"/>
                <c:pt idx="0">
                  <c:v>2</c:v>
                </c:pt>
                <c:pt idx="1">
                  <c:v>0</c:v>
                </c:pt>
                <c:pt idx="2">
                  <c:v>4</c:v>
                </c:pt>
                <c:pt idx="3">
                  <c:v>5</c:v>
                </c:pt>
                <c:pt idx="4">
                  <c:v>18</c:v>
                </c:pt>
                <c:pt idx="5">
                  <c:v>42</c:v>
                </c:pt>
                <c:pt idx="6">
                  <c:v>62</c:v>
                </c:pt>
                <c:pt idx="7">
                  <c:v>103</c:v>
                </c:pt>
                <c:pt idx="8">
                  <c:v>118</c:v>
                </c:pt>
                <c:pt idx="9">
                  <c:v>139</c:v>
                </c:pt>
                <c:pt idx="10">
                  <c:v>176</c:v>
                </c:pt>
                <c:pt idx="11">
                  <c:v>269</c:v>
                </c:pt>
                <c:pt idx="12">
                  <c:v>299</c:v>
                </c:pt>
                <c:pt idx="13">
                  <c:v>348</c:v>
                </c:pt>
                <c:pt idx="14">
                  <c:v>397</c:v>
                </c:pt>
                <c:pt idx="15">
                  <c:v>422</c:v>
                </c:pt>
                <c:pt idx="16">
                  <c:v>516</c:v>
                </c:pt>
                <c:pt idx="17">
                  <c:v>553</c:v>
                </c:pt>
                <c:pt idx="18">
                  <c:v>608</c:v>
                </c:pt>
                <c:pt idx="19">
                  <c:v>739</c:v>
                </c:pt>
                <c:pt idx="20">
                  <c:v>719</c:v>
                </c:pt>
                <c:pt idx="21">
                  <c:v>764</c:v>
                </c:pt>
                <c:pt idx="22">
                  <c:v>793</c:v>
                </c:pt>
                <c:pt idx="23">
                  <c:v>860</c:v>
                </c:pt>
                <c:pt idx="24">
                  <c:v>958</c:v>
                </c:pt>
                <c:pt idx="25">
                  <c:v>934</c:v>
                </c:pt>
                <c:pt idx="26">
                  <c:v>956</c:v>
                </c:pt>
                <c:pt idx="27">
                  <c:v>1063</c:v>
                </c:pt>
                <c:pt idx="28">
                  <c:v>1102</c:v>
                </c:pt>
                <c:pt idx="29">
                  <c:v>1220</c:v>
                </c:pt>
                <c:pt idx="30">
                  <c:v>1286</c:v>
                </c:pt>
                <c:pt idx="31">
                  <c:v>1444</c:v>
                </c:pt>
                <c:pt idx="32">
                  <c:v>1541</c:v>
                </c:pt>
                <c:pt idx="33">
                  <c:v>1684</c:v>
                </c:pt>
                <c:pt idx="34">
                  <c:v>1645</c:v>
                </c:pt>
                <c:pt idx="35">
                  <c:v>1734</c:v>
                </c:pt>
                <c:pt idx="36">
                  <c:v>1707</c:v>
                </c:pt>
                <c:pt idx="37">
                  <c:v>1544</c:v>
                </c:pt>
                <c:pt idx="38">
                  <c:v>1429</c:v>
                </c:pt>
                <c:pt idx="39">
                  <c:v>1436</c:v>
                </c:pt>
                <c:pt idx="40">
                  <c:v>1422</c:v>
                </c:pt>
                <c:pt idx="41">
                  <c:v>1452</c:v>
                </c:pt>
                <c:pt idx="42">
                  <c:v>1373</c:v>
                </c:pt>
                <c:pt idx="43">
                  <c:v>1222</c:v>
                </c:pt>
                <c:pt idx="44">
                  <c:v>798</c:v>
                </c:pt>
                <c:pt idx="45">
                  <c:v>496</c:v>
                </c:pt>
                <c:pt idx="46">
                  <c:v>341</c:v>
                </c:pt>
                <c:pt idx="47">
                  <c:v>212</c:v>
                </c:pt>
                <c:pt idx="48">
                  <c:v>129</c:v>
                </c:pt>
                <c:pt idx="49">
                  <c:v>46</c:v>
                </c:pt>
                <c:pt idx="50">
                  <c:v>22</c:v>
                </c:pt>
                <c:pt idx="51">
                  <c:v>0</c:v>
                </c:pt>
                <c:pt idx="52">
                  <c:v>0</c:v>
                </c:pt>
              </c:numCache>
            </c:numRef>
          </c:val>
          <c:extLst>
            <c:ext xmlns:c16="http://schemas.microsoft.com/office/drawing/2014/chart" uri="{C3380CC4-5D6E-409C-BE32-E72D297353CC}">
              <c16:uniqueId val="{00000000-24CF-400F-B291-B65831163B08}"/>
            </c:ext>
          </c:extLst>
        </c:ser>
        <c:dLbls>
          <c:showLegendKey val="0"/>
          <c:showVal val="0"/>
          <c:showCatName val="0"/>
          <c:showSerName val="0"/>
          <c:showPercent val="0"/>
          <c:showBubbleSize val="0"/>
        </c:dLbls>
        <c:gapWidth val="50"/>
        <c:overlap val="61"/>
        <c:axId val="133518080"/>
        <c:axId val="133519616"/>
      </c:barChart>
      <c:barChart>
        <c:barDir val="bar"/>
        <c:grouping val="clustered"/>
        <c:varyColors val="0"/>
        <c:ser>
          <c:idx val="1"/>
          <c:order val="0"/>
          <c:spPr>
            <a:solidFill>
              <a:srgbClr val="ED7D31"/>
            </a:solidFill>
          </c:spPr>
          <c:invertIfNegative val="0"/>
          <c:cat>
            <c:numRef>
              <c:f>'Fig3.1'!$E$85:$E$137</c:f>
              <c:numCache>
                <c:formatCode>##########0</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numCache>
            </c:numRef>
          </c:cat>
          <c:val>
            <c:numRef>
              <c:f>'Fig3.1'!$G$85:$G$137</c:f>
              <c:numCache>
                <c:formatCode>#######0</c:formatCode>
                <c:ptCount val="53"/>
                <c:pt idx="0">
                  <c:v>0</c:v>
                </c:pt>
                <c:pt idx="1">
                  <c:v>0</c:v>
                </c:pt>
                <c:pt idx="2">
                  <c:v>0</c:v>
                </c:pt>
                <c:pt idx="3">
                  <c:v>5</c:v>
                </c:pt>
                <c:pt idx="4">
                  <c:v>1</c:v>
                </c:pt>
                <c:pt idx="5">
                  <c:v>13</c:v>
                </c:pt>
                <c:pt idx="6">
                  <c:v>20</c:v>
                </c:pt>
                <c:pt idx="7">
                  <c:v>16</c:v>
                </c:pt>
                <c:pt idx="8">
                  <c:v>39</c:v>
                </c:pt>
                <c:pt idx="9">
                  <c:v>46</c:v>
                </c:pt>
                <c:pt idx="10">
                  <c:v>57</c:v>
                </c:pt>
                <c:pt idx="11">
                  <c:v>65</c:v>
                </c:pt>
                <c:pt idx="12">
                  <c:v>63</c:v>
                </c:pt>
                <c:pt idx="13">
                  <c:v>83</c:v>
                </c:pt>
                <c:pt idx="14">
                  <c:v>78</c:v>
                </c:pt>
                <c:pt idx="15">
                  <c:v>85</c:v>
                </c:pt>
                <c:pt idx="16">
                  <c:v>92</c:v>
                </c:pt>
                <c:pt idx="17">
                  <c:v>113</c:v>
                </c:pt>
                <c:pt idx="18">
                  <c:v>121</c:v>
                </c:pt>
                <c:pt idx="19">
                  <c:v>131</c:v>
                </c:pt>
                <c:pt idx="20">
                  <c:v>135</c:v>
                </c:pt>
                <c:pt idx="21">
                  <c:v>144</c:v>
                </c:pt>
                <c:pt idx="22">
                  <c:v>157</c:v>
                </c:pt>
                <c:pt idx="23">
                  <c:v>172</c:v>
                </c:pt>
                <c:pt idx="24">
                  <c:v>180</c:v>
                </c:pt>
                <c:pt idx="25">
                  <c:v>220</c:v>
                </c:pt>
                <c:pt idx="26">
                  <c:v>210</c:v>
                </c:pt>
                <c:pt idx="27">
                  <c:v>228</c:v>
                </c:pt>
                <c:pt idx="28">
                  <c:v>255</c:v>
                </c:pt>
                <c:pt idx="29">
                  <c:v>249</c:v>
                </c:pt>
                <c:pt idx="30">
                  <c:v>272</c:v>
                </c:pt>
                <c:pt idx="31">
                  <c:v>339</c:v>
                </c:pt>
                <c:pt idx="32">
                  <c:v>294</c:v>
                </c:pt>
                <c:pt idx="33">
                  <c:v>355</c:v>
                </c:pt>
                <c:pt idx="34">
                  <c:v>332</c:v>
                </c:pt>
                <c:pt idx="35">
                  <c:v>343</c:v>
                </c:pt>
                <c:pt idx="36">
                  <c:v>313</c:v>
                </c:pt>
                <c:pt idx="37">
                  <c:v>270</c:v>
                </c:pt>
                <c:pt idx="38">
                  <c:v>264</c:v>
                </c:pt>
                <c:pt idx="39">
                  <c:v>282</c:v>
                </c:pt>
                <c:pt idx="40">
                  <c:v>241</c:v>
                </c:pt>
                <c:pt idx="41">
                  <c:v>233</c:v>
                </c:pt>
                <c:pt idx="42">
                  <c:v>248</c:v>
                </c:pt>
                <c:pt idx="43">
                  <c:v>176</c:v>
                </c:pt>
                <c:pt idx="44">
                  <c:v>146</c:v>
                </c:pt>
                <c:pt idx="45">
                  <c:v>99</c:v>
                </c:pt>
                <c:pt idx="46">
                  <c:v>65</c:v>
                </c:pt>
                <c:pt idx="47">
                  <c:v>53</c:v>
                </c:pt>
                <c:pt idx="48">
                  <c:v>35</c:v>
                </c:pt>
                <c:pt idx="49">
                  <c:v>8</c:v>
                </c:pt>
                <c:pt idx="50">
                  <c:v>4</c:v>
                </c:pt>
                <c:pt idx="51">
                  <c:v>0</c:v>
                </c:pt>
                <c:pt idx="52">
                  <c:v>0</c:v>
                </c:pt>
              </c:numCache>
            </c:numRef>
          </c:val>
          <c:extLst>
            <c:ext xmlns:c16="http://schemas.microsoft.com/office/drawing/2014/chart" uri="{C3380CC4-5D6E-409C-BE32-E72D297353CC}">
              <c16:uniqueId val="{00000001-24CF-400F-B291-B65831163B08}"/>
            </c:ext>
          </c:extLst>
        </c:ser>
        <c:dLbls>
          <c:showLegendKey val="0"/>
          <c:showVal val="0"/>
          <c:showCatName val="0"/>
          <c:showSerName val="0"/>
          <c:showPercent val="0"/>
          <c:showBubbleSize val="0"/>
        </c:dLbls>
        <c:gapWidth val="50"/>
        <c:overlap val="61"/>
        <c:axId val="133535232"/>
        <c:axId val="133533696"/>
      </c:barChart>
      <c:catAx>
        <c:axId val="133518080"/>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fr-FR"/>
          </a:p>
        </c:txPr>
        <c:crossAx val="133519616"/>
        <c:crossesAt val="0"/>
        <c:auto val="1"/>
        <c:lblAlgn val="ctr"/>
        <c:lblOffset val="100"/>
        <c:tickLblSkip val="5"/>
        <c:tickMarkSkip val="1"/>
        <c:noMultiLvlLbl val="0"/>
      </c:catAx>
      <c:valAx>
        <c:axId val="133519616"/>
        <c:scaling>
          <c:orientation val="minMax"/>
          <c:max val="1900"/>
          <c:min val="-1900"/>
        </c:scaling>
        <c:delete val="0"/>
        <c:axPos val="b"/>
        <c:majorGridlines>
          <c:spPr>
            <a:ln w="3175">
              <a:solidFill>
                <a:schemeClr val="bg1">
                  <a:lumMod val="65000"/>
                </a:schemeClr>
              </a:solidFill>
              <a:prstDash val="sysDash"/>
            </a:ln>
          </c:spPr>
        </c:majorGridlines>
        <c:numFmt formatCode="#,##0;#,##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33518080"/>
        <c:crosses val="autoZero"/>
        <c:crossBetween val="between"/>
        <c:majorUnit val="200"/>
      </c:valAx>
      <c:valAx>
        <c:axId val="133533696"/>
        <c:scaling>
          <c:orientation val="maxMin"/>
          <c:max val="1900"/>
          <c:min val="-1900"/>
        </c:scaling>
        <c:delete val="0"/>
        <c:axPos val="t"/>
        <c:numFmt formatCode="#######0" sourceLinked="1"/>
        <c:majorTickMark val="none"/>
        <c:minorTickMark val="none"/>
        <c:tickLblPos val="none"/>
        <c:spPr>
          <a:noFill/>
          <a:ln>
            <a:noFill/>
          </a:ln>
        </c:spPr>
        <c:crossAx val="133535232"/>
        <c:crosses val="max"/>
        <c:crossBetween val="between"/>
        <c:majorUnit val="200"/>
      </c:valAx>
      <c:catAx>
        <c:axId val="133535232"/>
        <c:scaling>
          <c:orientation val="minMax"/>
        </c:scaling>
        <c:delete val="1"/>
        <c:axPos val="r"/>
        <c:numFmt formatCode="##########0" sourceLinked="1"/>
        <c:majorTickMark val="out"/>
        <c:minorTickMark val="none"/>
        <c:tickLblPos val="nextTo"/>
        <c:crossAx val="133533696"/>
        <c:crosses val="autoZero"/>
        <c:auto val="1"/>
        <c:lblAlgn val="ctr"/>
        <c:lblOffset val="100"/>
        <c:noMultiLvlLbl val="0"/>
      </c:cat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Arial"/>
                <a:ea typeface="Arial"/>
                <a:cs typeface="Arial"/>
              </a:defRPr>
            </a:pPr>
            <a:r>
              <a:rPr lang="fr-FR" b="0"/>
              <a:t>Les personnels administratifs, sociaux et de santé titulaires : filière santé</a:t>
            </a: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spPr>
            <a:solidFill>
              <a:srgbClr val="ED7D31">
                <a:lumMod val="40000"/>
                <a:lumOff val="60000"/>
              </a:srgbClr>
            </a:solidFill>
          </c:spPr>
          <c:invertIfNegative val="0"/>
          <c:cat>
            <c:numRef>
              <c:f>'Fig3.1'!$E$85:$E$137</c:f>
              <c:numCache>
                <c:formatCode>##########0</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numCache>
            </c:numRef>
          </c:cat>
          <c:val>
            <c:numRef>
              <c:f>'Fig3.1'!$I$85:$I$137</c:f>
              <c:numCache>
                <c:formatCode>#######0</c:formatCode>
                <c:ptCount val="53"/>
                <c:pt idx="0">
                  <c:v>0</c:v>
                </c:pt>
                <c:pt idx="1">
                  <c:v>0</c:v>
                </c:pt>
                <c:pt idx="2">
                  <c:v>0</c:v>
                </c:pt>
                <c:pt idx="3">
                  <c:v>0</c:v>
                </c:pt>
                <c:pt idx="4">
                  <c:v>2</c:v>
                </c:pt>
                <c:pt idx="5">
                  <c:v>14</c:v>
                </c:pt>
                <c:pt idx="6">
                  <c:v>15</c:v>
                </c:pt>
                <c:pt idx="7">
                  <c:v>29</c:v>
                </c:pt>
                <c:pt idx="8">
                  <c:v>40</c:v>
                </c:pt>
                <c:pt idx="9">
                  <c:v>48</c:v>
                </c:pt>
                <c:pt idx="10">
                  <c:v>74</c:v>
                </c:pt>
                <c:pt idx="11">
                  <c:v>67</c:v>
                </c:pt>
                <c:pt idx="12">
                  <c:v>102</c:v>
                </c:pt>
                <c:pt idx="13">
                  <c:v>111</c:v>
                </c:pt>
                <c:pt idx="14">
                  <c:v>155</c:v>
                </c:pt>
                <c:pt idx="15">
                  <c:v>158</c:v>
                </c:pt>
                <c:pt idx="16">
                  <c:v>202</c:v>
                </c:pt>
                <c:pt idx="17">
                  <c:v>226</c:v>
                </c:pt>
                <c:pt idx="18">
                  <c:v>208</c:v>
                </c:pt>
                <c:pt idx="19">
                  <c:v>223</c:v>
                </c:pt>
                <c:pt idx="20">
                  <c:v>231</c:v>
                </c:pt>
                <c:pt idx="21">
                  <c:v>245</c:v>
                </c:pt>
                <c:pt idx="22">
                  <c:v>272</c:v>
                </c:pt>
                <c:pt idx="23">
                  <c:v>304</c:v>
                </c:pt>
                <c:pt idx="24">
                  <c:v>321</c:v>
                </c:pt>
                <c:pt idx="25">
                  <c:v>299</c:v>
                </c:pt>
                <c:pt idx="26">
                  <c:v>306</c:v>
                </c:pt>
                <c:pt idx="27">
                  <c:v>344</c:v>
                </c:pt>
                <c:pt idx="28">
                  <c:v>344</c:v>
                </c:pt>
                <c:pt idx="29">
                  <c:v>374</c:v>
                </c:pt>
                <c:pt idx="30">
                  <c:v>402</c:v>
                </c:pt>
                <c:pt idx="31">
                  <c:v>420</c:v>
                </c:pt>
                <c:pt idx="32">
                  <c:v>387</c:v>
                </c:pt>
                <c:pt idx="33">
                  <c:v>371</c:v>
                </c:pt>
                <c:pt idx="34">
                  <c:v>349</c:v>
                </c:pt>
                <c:pt idx="35">
                  <c:v>373</c:v>
                </c:pt>
                <c:pt idx="36">
                  <c:v>371</c:v>
                </c:pt>
                <c:pt idx="37">
                  <c:v>363</c:v>
                </c:pt>
                <c:pt idx="38">
                  <c:v>386</c:v>
                </c:pt>
                <c:pt idx="39">
                  <c:v>432</c:v>
                </c:pt>
                <c:pt idx="40">
                  <c:v>437</c:v>
                </c:pt>
                <c:pt idx="41">
                  <c:v>454</c:v>
                </c:pt>
                <c:pt idx="42">
                  <c:v>448</c:v>
                </c:pt>
                <c:pt idx="43">
                  <c:v>457</c:v>
                </c:pt>
                <c:pt idx="44">
                  <c:v>318</c:v>
                </c:pt>
                <c:pt idx="45">
                  <c:v>206</c:v>
                </c:pt>
                <c:pt idx="46">
                  <c:v>99</c:v>
                </c:pt>
                <c:pt idx="47">
                  <c:v>85</c:v>
                </c:pt>
                <c:pt idx="48">
                  <c:v>45</c:v>
                </c:pt>
                <c:pt idx="49">
                  <c:v>17</c:v>
                </c:pt>
                <c:pt idx="50">
                  <c:v>6</c:v>
                </c:pt>
                <c:pt idx="51">
                  <c:v>1</c:v>
                </c:pt>
                <c:pt idx="52">
                  <c:v>1</c:v>
                </c:pt>
              </c:numCache>
            </c:numRef>
          </c:val>
          <c:extLst>
            <c:ext xmlns:c16="http://schemas.microsoft.com/office/drawing/2014/chart" uri="{C3380CC4-5D6E-409C-BE32-E72D297353CC}">
              <c16:uniqueId val="{00000000-C362-4169-9FB2-3AD9CD4E9B35}"/>
            </c:ext>
          </c:extLst>
        </c:ser>
        <c:dLbls>
          <c:showLegendKey val="0"/>
          <c:showVal val="0"/>
          <c:showCatName val="0"/>
          <c:showSerName val="0"/>
          <c:showPercent val="0"/>
          <c:showBubbleSize val="0"/>
        </c:dLbls>
        <c:gapWidth val="50"/>
        <c:overlap val="61"/>
        <c:axId val="3232512"/>
        <c:axId val="3234048"/>
      </c:barChart>
      <c:barChart>
        <c:barDir val="bar"/>
        <c:grouping val="clustered"/>
        <c:varyColors val="0"/>
        <c:ser>
          <c:idx val="1"/>
          <c:order val="0"/>
          <c:tx>
            <c:v>Hommes</c:v>
          </c:tx>
          <c:invertIfNegative val="0"/>
          <c:cat>
            <c:numLit>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Lit>
          </c:cat>
          <c:val>
            <c:numRef>
              <c:f>'Fig3.1'!$J$85:$J$137</c:f>
              <c:numCache>
                <c:formatCode>#######0</c:formatCode>
                <c:ptCount val="53"/>
                <c:pt idx="0">
                  <c:v>0</c:v>
                </c:pt>
                <c:pt idx="1">
                  <c:v>0</c:v>
                </c:pt>
                <c:pt idx="2">
                  <c:v>0</c:v>
                </c:pt>
                <c:pt idx="3">
                  <c:v>0</c:v>
                </c:pt>
                <c:pt idx="4">
                  <c:v>0</c:v>
                </c:pt>
                <c:pt idx="5">
                  <c:v>0</c:v>
                </c:pt>
                <c:pt idx="6">
                  <c:v>2</c:v>
                </c:pt>
                <c:pt idx="7">
                  <c:v>1</c:v>
                </c:pt>
                <c:pt idx="8">
                  <c:v>2</c:v>
                </c:pt>
                <c:pt idx="9">
                  <c:v>5</c:v>
                </c:pt>
                <c:pt idx="10">
                  <c:v>1</c:v>
                </c:pt>
                <c:pt idx="11">
                  <c:v>2</c:v>
                </c:pt>
                <c:pt idx="12">
                  <c:v>2</c:v>
                </c:pt>
                <c:pt idx="13">
                  <c:v>3</c:v>
                </c:pt>
                <c:pt idx="14">
                  <c:v>7</c:v>
                </c:pt>
                <c:pt idx="15">
                  <c:v>5</c:v>
                </c:pt>
                <c:pt idx="16">
                  <c:v>7</c:v>
                </c:pt>
                <c:pt idx="17">
                  <c:v>13</c:v>
                </c:pt>
                <c:pt idx="18">
                  <c:v>9</c:v>
                </c:pt>
                <c:pt idx="19">
                  <c:v>14</c:v>
                </c:pt>
                <c:pt idx="20">
                  <c:v>14</c:v>
                </c:pt>
                <c:pt idx="21">
                  <c:v>10</c:v>
                </c:pt>
                <c:pt idx="22">
                  <c:v>11</c:v>
                </c:pt>
                <c:pt idx="23">
                  <c:v>6</c:v>
                </c:pt>
                <c:pt idx="24">
                  <c:v>12</c:v>
                </c:pt>
                <c:pt idx="25">
                  <c:v>13</c:v>
                </c:pt>
                <c:pt idx="26">
                  <c:v>10</c:v>
                </c:pt>
                <c:pt idx="27">
                  <c:v>15</c:v>
                </c:pt>
                <c:pt idx="28">
                  <c:v>9</c:v>
                </c:pt>
                <c:pt idx="29">
                  <c:v>20</c:v>
                </c:pt>
                <c:pt idx="30">
                  <c:v>18</c:v>
                </c:pt>
                <c:pt idx="31">
                  <c:v>22</c:v>
                </c:pt>
                <c:pt idx="32">
                  <c:v>19</c:v>
                </c:pt>
                <c:pt idx="33">
                  <c:v>15</c:v>
                </c:pt>
                <c:pt idx="34">
                  <c:v>23</c:v>
                </c:pt>
                <c:pt idx="35">
                  <c:v>21</c:v>
                </c:pt>
                <c:pt idx="36">
                  <c:v>13</c:v>
                </c:pt>
                <c:pt idx="37">
                  <c:v>20</c:v>
                </c:pt>
                <c:pt idx="38">
                  <c:v>14</c:v>
                </c:pt>
                <c:pt idx="39">
                  <c:v>17</c:v>
                </c:pt>
                <c:pt idx="40">
                  <c:v>18</c:v>
                </c:pt>
                <c:pt idx="41">
                  <c:v>11</c:v>
                </c:pt>
                <c:pt idx="42">
                  <c:v>21</c:v>
                </c:pt>
                <c:pt idx="43">
                  <c:v>15</c:v>
                </c:pt>
                <c:pt idx="44">
                  <c:v>15</c:v>
                </c:pt>
                <c:pt idx="45">
                  <c:v>9</c:v>
                </c:pt>
                <c:pt idx="46">
                  <c:v>8</c:v>
                </c:pt>
                <c:pt idx="47">
                  <c:v>5</c:v>
                </c:pt>
                <c:pt idx="48">
                  <c:v>3</c:v>
                </c:pt>
                <c:pt idx="49">
                  <c:v>1</c:v>
                </c:pt>
                <c:pt idx="50">
                  <c:v>0</c:v>
                </c:pt>
                <c:pt idx="51">
                  <c:v>0</c:v>
                </c:pt>
                <c:pt idx="52">
                  <c:v>0</c:v>
                </c:pt>
              </c:numCache>
            </c:numRef>
          </c:val>
          <c:extLst>
            <c:ext xmlns:c16="http://schemas.microsoft.com/office/drawing/2014/chart" uri="{C3380CC4-5D6E-409C-BE32-E72D297353CC}">
              <c16:uniqueId val="{00000001-C362-4169-9FB2-3AD9CD4E9B35}"/>
            </c:ext>
          </c:extLst>
        </c:ser>
        <c:dLbls>
          <c:showLegendKey val="0"/>
          <c:showVal val="0"/>
          <c:showCatName val="0"/>
          <c:showSerName val="0"/>
          <c:showPercent val="0"/>
          <c:showBubbleSize val="0"/>
        </c:dLbls>
        <c:gapWidth val="50"/>
        <c:overlap val="61"/>
        <c:axId val="3245568"/>
        <c:axId val="3244032"/>
      </c:barChart>
      <c:catAx>
        <c:axId val="3232512"/>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fr-FR"/>
          </a:p>
        </c:txPr>
        <c:crossAx val="3234048"/>
        <c:crossesAt val="0"/>
        <c:auto val="1"/>
        <c:lblAlgn val="ctr"/>
        <c:lblOffset val="100"/>
        <c:tickLblSkip val="5"/>
        <c:tickMarkSkip val="1"/>
        <c:noMultiLvlLbl val="0"/>
      </c:catAx>
      <c:valAx>
        <c:axId val="3234048"/>
        <c:scaling>
          <c:orientation val="minMax"/>
          <c:max val="600"/>
          <c:min val="-600"/>
        </c:scaling>
        <c:delete val="0"/>
        <c:axPos val="b"/>
        <c:majorGridlines>
          <c:spPr>
            <a:ln w="3175">
              <a:solidFill>
                <a:schemeClr val="bg1">
                  <a:lumMod val="65000"/>
                </a:schemeClr>
              </a:solidFill>
              <a:prstDash val="sysDash"/>
            </a:ln>
          </c:spPr>
        </c:majorGridlines>
        <c:numFmt formatCode="#,##0;#,##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3232512"/>
        <c:crosses val="autoZero"/>
        <c:crossBetween val="between"/>
        <c:majorUnit val="200"/>
      </c:valAx>
      <c:valAx>
        <c:axId val="3244032"/>
        <c:scaling>
          <c:orientation val="maxMin"/>
          <c:max val="600"/>
          <c:min val="-600"/>
        </c:scaling>
        <c:delete val="0"/>
        <c:axPos val="t"/>
        <c:numFmt formatCode="#######0" sourceLinked="1"/>
        <c:majorTickMark val="none"/>
        <c:minorTickMark val="none"/>
        <c:tickLblPos val="none"/>
        <c:spPr>
          <a:noFill/>
          <a:ln>
            <a:noFill/>
          </a:ln>
        </c:spPr>
        <c:crossAx val="3245568"/>
        <c:crosses val="max"/>
        <c:crossBetween val="between"/>
        <c:majorUnit val="200"/>
      </c:valAx>
      <c:catAx>
        <c:axId val="3245568"/>
        <c:scaling>
          <c:orientation val="minMax"/>
        </c:scaling>
        <c:delete val="1"/>
        <c:axPos val="r"/>
        <c:numFmt formatCode="General" sourceLinked="1"/>
        <c:majorTickMark val="out"/>
        <c:minorTickMark val="none"/>
        <c:tickLblPos val="nextTo"/>
        <c:crossAx val="3244032"/>
        <c:crosses val="autoZero"/>
        <c:auto val="1"/>
        <c:lblAlgn val="ctr"/>
        <c:lblOffset val="100"/>
        <c:noMultiLvlLbl val="0"/>
      </c:cat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Arial"/>
                <a:ea typeface="Arial"/>
                <a:cs typeface="Arial"/>
              </a:defRPr>
            </a:pPr>
            <a:r>
              <a:rPr lang="fr-FR" b="0"/>
              <a:t>Les personnels de direction d'établissement</a:t>
            </a: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spPr>
            <a:solidFill>
              <a:srgbClr val="ED7D31">
                <a:lumMod val="40000"/>
                <a:lumOff val="60000"/>
              </a:srgbClr>
            </a:solidFill>
          </c:spPr>
          <c:invertIfNegative val="0"/>
          <c:cat>
            <c:numRef>
              <c:f>'Fig3.1'!$M$85:$M$138</c:f>
              <c:numCache>
                <c:formatCode>##########0</c:formatCode>
                <c:ptCount val="54"/>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75</c:v>
                </c:pt>
              </c:numCache>
            </c:numRef>
          </c:cat>
          <c:val>
            <c:numRef>
              <c:f>'Fig3.1'!$N$85:$N$138</c:f>
              <c:numCache>
                <c:formatCode>#######0</c:formatCode>
                <c:ptCount val="54"/>
                <c:pt idx="0">
                  <c:v>0</c:v>
                </c:pt>
                <c:pt idx="1">
                  <c:v>0</c:v>
                </c:pt>
                <c:pt idx="2">
                  <c:v>0</c:v>
                </c:pt>
                <c:pt idx="3">
                  <c:v>0</c:v>
                </c:pt>
                <c:pt idx="4">
                  <c:v>0</c:v>
                </c:pt>
                <c:pt idx="5">
                  <c:v>0</c:v>
                </c:pt>
                <c:pt idx="6">
                  <c:v>0</c:v>
                </c:pt>
                <c:pt idx="7">
                  <c:v>0</c:v>
                </c:pt>
                <c:pt idx="8">
                  <c:v>0</c:v>
                </c:pt>
                <c:pt idx="9">
                  <c:v>0</c:v>
                </c:pt>
                <c:pt idx="10">
                  <c:v>2</c:v>
                </c:pt>
                <c:pt idx="11">
                  <c:v>3</c:v>
                </c:pt>
                <c:pt idx="12">
                  <c:v>2</c:v>
                </c:pt>
                <c:pt idx="13">
                  <c:v>2</c:v>
                </c:pt>
                <c:pt idx="14">
                  <c:v>7</c:v>
                </c:pt>
                <c:pt idx="15">
                  <c:v>14</c:v>
                </c:pt>
                <c:pt idx="16">
                  <c:v>14</c:v>
                </c:pt>
                <c:pt idx="17">
                  <c:v>25</c:v>
                </c:pt>
                <c:pt idx="18">
                  <c:v>46</c:v>
                </c:pt>
                <c:pt idx="19">
                  <c:v>43</c:v>
                </c:pt>
                <c:pt idx="20">
                  <c:v>55</c:v>
                </c:pt>
                <c:pt idx="21">
                  <c:v>74</c:v>
                </c:pt>
                <c:pt idx="22">
                  <c:v>111</c:v>
                </c:pt>
                <c:pt idx="23">
                  <c:v>108</c:v>
                </c:pt>
                <c:pt idx="24">
                  <c:v>160</c:v>
                </c:pt>
                <c:pt idx="25">
                  <c:v>176</c:v>
                </c:pt>
                <c:pt idx="26">
                  <c:v>237</c:v>
                </c:pt>
                <c:pt idx="27">
                  <c:v>242</c:v>
                </c:pt>
                <c:pt idx="28">
                  <c:v>271</c:v>
                </c:pt>
                <c:pt idx="29">
                  <c:v>326</c:v>
                </c:pt>
                <c:pt idx="30">
                  <c:v>316</c:v>
                </c:pt>
                <c:pt idx="31">
                  <c:v>387</c:v>
                </c:pt>
                <c:pt idx="32">
                  <c:v>397</c:v>
                </c:pt>
                <c:pt idx="33">
                  <c:v>443</c:v>
                </c:pt>
                <c:pt idx="34">
                  <c:v>386</c:v>
                </c:pt>
                <c:pt idx="35">
                  <c:v>391</c:v>
                </c:pt>
                <c:pt idx="36">
                  <c:v>411</c:v>
                </c:pt>
                <c:pt idx="37">
                  <c:v>397</c:v>
                </c:pt>
                <c:pt idx="38">
                  <c:v>351</c:v>
                </c:pt>
                <c:pt idx="39">
                  <c:v>326</c:v>
                </c:pt>
                <c:pt idx="40">
                  <c:v>327</c:v>
                </c:pt>
                <c:pt idx="41">
                  <c:v>277</c:v>
                </c:pt>
                <c:pt idx="42">
                  <c:v>250</c:v>
                </c:pt>
                <c:pt idx="43">
                  <c:v>244</c:v>
                </c:pt>
                <c:pt idx="44">
                  <c:v>158</c:v>
                </c:pt>
                <c:pt idx="45">
                  <c:v>116</c:v>
                </c:pt>
                <c:pt idx="46">
                  <c:v>72</c:v>
                </c:pt>
                <c:pt idx="47">
                  <c:v>35</c:v>
                </c:pt>
                <c:pt idx="48">
                  <c:v>17</c:v>
                </c:pt>
                <c:pt idx="49">
                  <c:v>7</c:v>
                </c:pt>
                <c:pt idx="50">
                  <c:v>0</c:v>
                </c:pt>
                <c:pt idx="51">
                  <c:v>0</c:v>
                </c:pt>
                <c:pt idx="52">
                  <c:v>0</c:v>
                </c:pt>
                <c:pt idx="53">
                  <c:v>0</c:v>
                </c:pt>
              </c:numCache>
            </c:numRef>
          </c:val>
          <c:extLst>
            <c:ext xmlns:c16="http://schemas.microsoft.com/office/drawing/2014/chart" uri="{C3380CC4-5D6E-409C-BE32-E72D297353CC}">
              <c16:uniqueId val="{00000000-6D86-4371-9C29-1AB3831B6CF4}"/>
            </c:ext>
          </c:extLst>
        </c:ser>
        <c:dLbls>
          <c:showLegendKey val="0"/>
          <c:showVal val="0"/>
          <c:showCatName val="0"/>
          <c:showSerName val="0"/>
          <c:showPercent val="0"/>
          <c:showBubbleSize val="0"/>
        </c:dLbls>
        <c:gapWidth val="50"/>
        <c:overlap val="61"/>
        <c:axId val="134371200"/>
        <c:axId val="134372736"/>
      </c:barChart>
      <c:barChart>
        <c:barDir val="bar"/>
        <c:grouping val="clustered"/>
        <c:varyColors val="0"/>
        <c:ser>
          <c:idx val="1"/>
          <c:order val="0"/>
          <c:spPr>
            <a:solidFill>
              <a:srgbClr val="ED7D31"/>
            </a:solidFill>
          </c:spPr>
          <c:invertIfNegative val="0"/>
          <c:cat>
            <c:numLit>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Lit>
          </c:cat>
          <c:val>
            <c:numRef>
              <c:f>'Fig3.1'!$O$85:$O$138</c:f>
              <c:numCache>
                <c:formatCode>#######0</c:formatCode>
                <c:ptCount val="54"/>
                <c:pt idx="0">
                  <c:v>0</c:v>
                </c:pt>
                <c:pt idx="1">
                  <c:v>0</c:v>
                </c:pt>
                <c:pt idx="2">
                  <c:v>0</c:v>
                </c:pt>
                <c:pt idx="3">
                  <c:v>0</c:v>
                </c:pt>
                <c:pt idx="4">
                  <c:v>0</c:v>
                </c:pt>
                <c:pt idx="5">
                  <c:v>0</c:v>
                </c:pt>
                <c:pt idx="6">
                  <c:v>0</c:v>
                </c:pt>
                <c:pt idx="7">
                  <c:v>0</c:v>
                </c:pt>
                <c:pt idx="8">
                  <c:v>0</c:v>
                </c:pt>
                <c:pt idx="9">
                  <c:v>0</c:v>
                </c:pt>
                <c:pt idx="10">
                  <c:v>0</c:v>
                </c:pt>
                <c:pt idx="11">
                  <c:v>3</c:v>
                </c:pt>
                <c:pt idx="12">
                  <c:v>4</c:v>
                </c:pt>
                <c:pt idx="13">
                  <c:v>10</c:v>
                </c:pt>
                <c:pt idx="14">
                  <c:v>9</c:v>
                </c:pt>
                <c:pt idx="15">
                  <c:v>8</c:v>
                </c:pt>
                <c:pt idx="16">
                  <c:v>20</c:v>
                </c:pt>
                <c:pt idx="17">
                  <c:v>32</c:v>
                </c:pt>
                <c:pt idx="18">
                  <c:v>33</c:v>
                </c:pt>
                <c:pt idx="19">
                  <c:v>45</c:v>
                </c:pt>
                <c:pt idx="20">
                  <c:v>47</c:v>
                </c:pt>
                <c:pt idx="21">
                  <c:v>55</c:v>
                </c:pt>
                <c:pt idx="22">
                  <c:v>83</c:v>
                </c:pt>
                <c:pt idx="23">
                  <c:v>92</c:v>
                </c:pt>
                <c:pt idx="24">
                  <c:v>133</c:v>
                </c:pt>
                <c:pt idx="25">
                  <c:v>140</c:v>
                </c:pt>
                <c:pt idx="26">
                  <c:v>184</c:v>
                </c:pt>
                <c:pt idx="27">
                  <c:v>178</c:v>
                </c:pt>
                <c:pt idx="28">
                  <c:v>212</c:v>
                </c:pt>
                <c:pt idx="29">
                  <c:v>247</c:v>
                </c:pt>
                <c:pt idx="30">
                  <c:v>236</c:v>
                </c:pt>
                <c:pt idx="31">
                  <c:v>356</c:v>
                </c:pt>
                <c:pt idx="32">
                  <c:v>295</c:v>
                </c:pt>
                <c:pt idx="33">
                  <c:v>365</c:v>
                </c:pt>
                <c:pt idx="34">
                  <c:v>314</c:v>
                </c:pt>
                <c:pt idx="35">
                  <c:v>341</c:v>
                </c:pt>
                <c:pt idx="36">
                  <c:v>327</c:v>
                </c:pt>
                <c:pt idx="37">
                  <c:v>306</c:v>
                </c:pt>
                <c:pt idx="38">
                  <c:v>301</c:v>
                </c:pt>
                <c:pt idx="39">
                  <c:v>276</c:v>
                </c:pt>
                <c:pt idx="40">
                  <c:v>292</c:v>
                </c:pt>
                <c:pt idx="41">
                  <c:v>297</c:v>
                </c:pt>
                <c:pt idx="42">
                  <c:v>248</c:v>
                </c:pt>
                <c:pt idx="43">
                  <c:v>294</c:v>
                </c:pt>
                <c:pt idx="44">
                  <c:v>166</c:v>
                </c:pt>
                <c:pt idx="45">
                  <c:v>109</c:v>
                </c:pt>
                <c:pt idx="46">
                  <c:v>71</c:v>
                </c:pt>
                <c:pt idx="47">
                  <c:v>47</c:v>
                </c:pt>
                <c:pt idx="48">
                  <c:v>30</c:v>
                </c:pt>
                <c:pt idx="49">
                  <c:v>5</c:v>
                </c:pt>
                <c:pt idx="50">
                  <c:v>1</c:v>
                </c:pt>
                <c:pt idx="51">
                  <c:v>0</c:v>
                </c:pt>
                <c:pt idx="52">
                  <c:v>0</c:v>
                </c:pt>
                <c:pt idx="53">
                  <c:v>0</c:v>
                </c:pt>
              </c:numCache>
            </c:numRef>
          </c:val>
          <c:extLst>
            <c:ext xmlns:c16="http://schemas.microsoft.com/office/drawing/2014/chart" uri="{C3380CC4-5D6E-409C-BE32-E72D297353CC}">
              <c16:uniqueId val="{00000001-6D86-4371-9C29-1AB3831B6CF4}"/>
            </c:ext>
          </c:extLst>
        </c:ser>
        <c:dLbls>
          <c:showLegendKey val="0"/>
          <c:showVal val="0"/>
          <c:showCatName val="0"/>
          <c:showSerName val="0"/>
          <c:showPercent val="0"/>
          <c:showBubbleSize val="0"/>
        </c:dLbls>
        <c:gapWidth val="50"/>
        <c:overlap val="61"/>
        <c:axId val="134380160"/>
        <c:axId val="134378624"/>
      </c:barChart>
      <c:catAx>
        <c:axId val="134371200"/>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fr-FR"/>
          </a:p>
        </c:txPr>
        <c:crossAx val="134372736"/>
        <c:crossesAt val="0"/>
        <c:auto val="1"/>
        <c:lblAlgn val="ctr"/>
        <c:lblOffset val="100"/>
        <c:tickLblSkip val="5"/>
        <c:tickMarkSkip val="1"/>
        <c:noMultiLvlLbl val="0"/>
      </c:catAx>
      <c:valAx>
        <c:axId val="134372736"/>
        <c:scaling>
          <c:orientation val="minMax"/>
          <c:max val="400"/>
          <c:min val="-400"/>
        </c:scaling>
        <c:delete val="0"/>
        <c:axPos val="b"/>
        <c:majorGridlines>
          <c:spPr>
            <a:ln w="3175">
              <a:solidFill>
                <a:schemeClr val="bg1">
                  <a:lumMod val="65000"/>
                </a:schemeClr>
              </a:solidFill>
              <a:prstDash val="sysDash"/>
            </a:ln>
          </c:spPr>
        </c:majorGridlines>
        <c:numFmt formatCode="#,##0;#,##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34371200"/>
        <c:crosses val="autoZero"/>
        <c:crossBetween val="between"/>
        <c:majorUnit val="100"/>
      </c:valAx>
      <c:valAx>
        <c:axId val="134378624"/>
        <c:scaling>
          <c:orientation val="maxMin"/>
          <c:max val="400"/>
          <c:min val="-400"/>
        </c:scaling>
        <c:delete val="0"/>
        <c:axPos val="t"/>
        <c:numFmt formatCode="#######0" sourceLinked="1"/>
        <c:majorTickMark val="none"/>
        <c:minorTickMark val="none"/>
        <c:tickLblPos val="none"/>
        <c:spPr>
          <a:noFill/>
          <a:ln>
            <a:noFill/>
          </a:ln>
        </c:spPr>
        <c:crossAx val="134380160"/>
        <c:crosses val="max"/>
        <c:crossBetween val="between"/>
        <c:majorUnit val="200"/>
      </c:valAx>
      <c:catAx>
        <c:axId val="134380160"/>
        <c:scaling>
          <c:orientation val="minMax"/>
        </c:scaling>
        <c:delete val="1"/>
        <c:axPos val="r"/>
        <c:numFmt formatCode="General" sourceLinked="1"/>
        <c:majorTickMark val="out"/>
        <c:minorTickMark val="none"/>
        <c:tickLblPos val="nextTo"/>
        <c:crossAx val="134378624"/>
        <c:crosses val="autoZero"/>
        <c:auto val="1"/>
        <c:lblAlgn val="ctr"/>
        <c:lblOffset val="100"/>
        <c:noMultiLvlLbl val="0"/>
      </c:cat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Arial"/>
                <a:ea typeface="Arial"/>
                <a:cs typeface="Arial"/>
              </a:defRPr>
            </a:pPr>
            <a:r>
              <a:rPr lang="fr-FR" b="0"/>
              <a:t>Les personnels d'éducation : Les psychologues de l'Education nationale</a:t>
            </a:r>
            <a:r>
              <a:rPr lang="fr-FR" b="0" baseline="0"/>
              <a:t> et conseillers d'orientation psychologues</a:t>
            </a:r>
            <a:endParaRPr lang="fr-FR" b="0"/>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spPr>
            <a:solidFill>
              <a:srgbClr val="ED7D31">
                <a:lumMod val="40000"/>
                <a:lumOff val="60000"/>
              </a:srgbClr>
            </a:solidFill>
          </c:spPr>
          <c:invertIfNegative val="0"/>
          <c:cat>
            <c:numRef>
              <c:f>'Fig3.1'!$M$85:$M$138</c:f>
              <c:numCache>
                <c:formatCode>##########0</c:formatCode>
                <c:ptCount val="54"/>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75</c:v>
                </c:pt>
              </c:numCache>
            </c:numRef>
          </c:cat>
          <c:val>
            <c:numRef>
              <c:f>'Fig3.1'!$T$85:$T$138</c:f>
              <c:numCache>
                <c:formatCode>#######0</c:formatCode>
                <c:ptCount val="54"/>
                <c:pt idx="0">
                  <c:v>0</c:v>
                </c:pt>
                <c:pt idx="1">
                  <c:v>0</c:v>
                </c:pt>
                <c:pt idx="2">
                  <c:v>0</c:v>
                </c:pt>
                <c:pt idx="3">
                  <c:v>0</c:v>
                </c:pt>
                <c:pt idx="4">
                  <c:v>1</c:v>
                </c:pt>
                <c:pt idx="5">
                  <c:v>10</c:v>
                </c:pt>
                <c:pt idx="6">
                  <c:v>20</c:v>
                </c:pt>
                <c:pt idx="7">
                  <c:v>33</c:v>
                </c:pt>
                <c:pt idx="8">
                  <c:v>38</c:v>
                </c:pt>
                <c:pt idx="9">
                  <c:v>39</c:v>
                </c:pt>
                <c:pt idx="10">
                  <c:v>47</c:v>
                </c:pt>
                <c:pt idx="11">
                  <c:v>53</c:v>
                </c:pt>
                <c:pt idx="12">
                  <c:v>51</c:v>
                </c:pt>
                <c:pt idx="13">
                  <c:v>71</c:v>
                </c:pt>
                <c:pt idx="14">
                  <c:v>61</c:v>
                </c:pt>
                <c:pt idx="15">
                  <c:v>71</c:v>
                </c:pt>
                <c:pt idx="16">
                  <c:v>109</c:v>
                </c:pt>
                <c:pt idx="17">
                  <c:v>106</c:v>
                </c:pt>
                <c:pt idx="18">
                  <c:v>119</c:v>
                </c:pt>
                <c:pt idx="19">
                  <c:v>116</c:v>
                </c:pt>
                <c:pt idx="20">
                  <c:v>118</c:v>
                </c:pt>
                <c:pt idx="21">
                  <c:v>123</c:v>
                </c:pt>
                <c:pt idx="22">
                  <c:v>112</c:v>
                </c:pt>
                <c:pt idx="23">
                  <c:v>148</c:v>
                </c:pt>
                <c:pt idx="24">
                  <c:v>144</c:v>
                </c:pt>
                <c:pt idx="25">
                  <c:v>162</c:v>
                </c:pt>
                <c:pt idx="26">
                  <c:v>143</c:v>
                </c:pt>
                <c:pt idx="27">
                  <c:v>153</c:v>
                </c:pt>
                <c:pt idx="28">
                  <c:v>173</c:v>
                </c:pt>
                <c:pt idx="29">
                  <c:v>190</c:v>
                </c:pt>
                <c:pt idx="30">
                  <c:v>242</c:v>
                </c:pt>
                <c:pt idx="31">
                  <c:v>250</c:v>
                </c:pt>
                <c:pt idx="32">
                  <c:v>225</c:v>
                </c:pt>
                <c:pt idx="33">
                  <c:v>277</c:v>
                </c:pt>
                <c:pt idx="34">
                  <c:v>235</c:v>
                </c:pt>
                <c:pt idx="35">
                  <c:v>293</c:v>
                </c:pt>
                <c:pt idx="36">
                  <c:v>261</c:v>
                </c:pt>
                <c:pt idx="37">
                  <c:v>255</c:v>
                </c:pt>
                <c:pt idx="38">
                  <c:v>228</c:v>
                </c:pt>
                <c:pt idx="39">
                  <c:v>236</c:v>
                </c:pt>
                <c:pt idx="40">
                  <c:v>229</c:v>
                </c:pt>
                <c:pt idx="41">
                  <c:v>203</c:v>
                </c:pt>
                <c:pt idx="42">
                  <c:v>188</c:v>
                </c:pt>
                <c:pt idx="43">
                  <c:v>200</c:v>
                </c:pt>
                <c:pt idx="44">
                  <c:v>104</c:v>
                </c:pt>
                <c:pt idx="45">
                  <c:v>88</c:v>
                </c:pt>
                <c:pt idx="46">
                  <c:v>43</c:v>
                </c:pt>
                <c:pt idx="47">
                  <c:v>22</c:v>
                </c:pt>
                <c:pt idx="48">
                  <c:v>19</c:v>
                </c:pt>
                <c:pt idx="49">
                  <c:v>7</c:v>
                </c:pt>
                <c:pt idx="50">
                  <c:v>0</c:v>
                </c:pt>
                <c:pt idx="51">
                  <c:v>0</c:v>
                </c:pt>
                <c:pt idx="52">
                  <c:v>0</c:v>
                </c:pt>
                <c:pt idx="53">
                  <c:v>0</c:v>
                </c:pt>
              </c:numCache>
            </c:numRef>
          </c:val>
          <c:extLst>
            <c:ext xmlns:c16="http://schemas.microsoft.com/office/drawing/2014/chart" uri="{C3380CC4-5D6E-409C-BE32-E72D297353CC}">
              <c16:uniqueId val="{00000000-7507-4B9D-A8C7-33F9983EB79A}"/>
            </c:ext>
          </c:extLst>
        </c:ser>
        <c:dLbls>
          <c:showLegendKey val="0"/>
          <c:showVal val="0"/>
          <c:showCatName val="0"/>
          <c:showSerName val="0"/>
          <c:showPercent val="0"/>
          <c:showBubbleSize val="0"/>
        </c:dLbls>
        <c:gapWidth val="50"/>
        <c:overlap val="61"/>
        <c:axId val="134420352"/>
        <c:axId val="134421888"/>
      </c:barChart>
      <c:barChart>
        <c:barDir val="bar"/>
        <c:grouping val="clustered"/>
        <c:varyColors val="0"/>
        <c:ser>
          <c:idx val="1"/>
          <c:order val="0"/>
          <c:spPr>
            <a:solidFill>
              <a:srgbClr val="ED7D31"/>
            </a:solidFill>
          </c:spPr>
          <c:invertIfNegative val="0"/>
          <c:cat>
            <c:numLit>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Lit>
          </c:cat>
          <c:val>
            <c:numRef>
              <c:f>'Fig3.1'!$U$85:$U$138</c:f>
              <c:numCache>
                <c:formatCode>#######0</c:formatCode>
                <c:ptCount val="54"/>
                <c:pt idx="0">
                  <c:v>0</c:v>
                </c:pt>
                <c:pt idx="1">
                  <c:v>0</c:v>
                </c:pt>
                <c:pt idx="2">
                  <c:v>0</c:v>
                </c:pt>
                <c:pt idx="3">
                  <c:v>0</c:v>
                </c:pt>
                <c:pt idx="4">
                  <c:v>0</c:v>
                </c:pt>
                <c:pt idx="5">
                  <c:v>0</c:v>
                </c:pt>
                <c:pt idx="6">
                  <c:v>1</c:v>
                </c:pt>
                <c:pt idx="7">
                  <c:v>3</c:v>
                </c:pt>
                <c:pt idx="8">
                  <c:v>3</c:v>
                </c:pt>
                <c:pt idx="9">
                  <c:v>3</c:v>
                </c:pt>
                <c:pt idx="10">
                  <c:v>1</c:v>
                </c:pt>
                <c:pt idx="11">
                  <c:v>5</c:v>
                </c:pt>
                <c:pt idx="12">
                  <c:v>7</c:v>
                </c:pt>
                <c:pt idx="13">
                  <c:v>1</c:v>
                </c:pt>
                <c:pt idx="14">
                  <c:v>7</c:v>
                </c:pt>
                <c:pt idx="15">
                  <c:v>5</c:v>
                </c:pt>
                <c:pt idx="16">
                  <c:v>10</c:v>
                </c:pt>
                <c:pt idx="17">
                  <c:v>10</c:v>
                </c:pt>
                <c:pt idx="18">
                  <c:v>8</c:v>
                </c:pt>
                <c:pt idx="19">
                  <c:v>7</c:v>
                </c:pt>
                <c:pt idx="20">
                  <c:v>18</c:v>
                </c:pt>
                <c:pt idx="21">
                  <c:v>11</c:v>
                </c:pt>
                <c:pt idx="22">
                  <c:v>8</c:v>
                </c:pt>
                <c:pt idx="23">
                  <c:v>9</c:v>
                </c:pt>
                <c:pt idx="24">
                  <c:v>14</c:v>
                </c:pt>
                <c:pt idx="25">
                  <c:v>20</c:v>
                </c:pt>
                <c:pt idx="26">
                  <c:v>15</c:v>
                </c:pt>
                <c:pt idx="27">
                  <c:v>14</c:v>
                </c:pt>
                <c:pt idx="28">
                  <c:v>30</c:v>
                </c:pt>
                <c:pt idx="29">
                  <c:v>28</c:v>
                </c:pt>
                <c:pt idx="30">
                  <c:v>36</c:v>
                </c:pt>
                <c:pt idx="31">
                  <c:v>21</c:v>
                </c:pt>
                <c:pt idx="32">
                  <c:v>29</c:v>
                </c:pt>
                <c:pt idx="33">
                  <c:v>27</c:v>
                </c:pt>
                <c:pt idx="34">
                  <c:v>28</c:v>
                </c:pt>
                <c:pt idx="35">
                  <c:v>34</c:v>
                </c:pt>
                <c:pt idx="36">
                  <c:v>40</c:v>
                </c:pt>
                <c:pt idx="37">
                  <c:v>32</c:v>
                </c:pt>
                <c:pt idx="38">
                  <c:v>49</c:v>
                </c:pt>
                <c:pt idx="39">
                  <c:v>40</c:v>
                </c:pt>
                <c:pt idx="40">
                  <c:v>43</c:v>
                </c:pt>
                <c:pt idx="41">
                  <c:v>42</c:v>
                </c:pt>
                <c:pt idx="42">
                  <c:v>48</c:v>
                </c:pt>
                <c:pt idx="43">
                  <c:v>37</c:v>
                </c:pt>
                <c:pt idx="44">
                  <c:v>23</c:v>
                </c:pt>
                <c:pt idx="45">
                  <c:v>19</c:v>
                </c:pt>
                <c:pt idx="46">
                  <c:v>15</c:v>
                </c:pt>
                <c:pt idx="47">
                  <c:v>7</c:v>
                </c:pt>
                <c:pt idx="48">
                  <c:v>2</c:v>
                </c:pt>
                <c:pt idx="49">
                  <c:v>2</c:v>
                </c:pt>
                <c:pt idx="50">
                  <c:v>1</c:v>
                </c:pt>
                <c:pt idx="51">
                  <c:v>0</c:v>
                </c:pt>
                <c:pt idx="52">
                  <c:v>0</c:v>
                </c:pt>
                <c:pt idx="53">
                  <c:v>0</c:v>
                </c:pt>
              </c:numCache>
            </c:numRef>
          </c:val>
          <c:extLst>
            <c:ext xmlns:c16="http://schemas.microsoft.com/office/drawing/2014/chart" uri="{C3380CC4-5D6E-409C-BE32-E72D297353CC}">
              <c16:uniqueId val="{00000001-7507-4B9D-A8C7-33F9983EB79A}"/>
            </c:ext>
          </c:extLst>
        </c:ser>
        <c:dLbls>
          <c:showLegendKey val="0"/>
          <c:showVal val="0"/>
          <c:showCatName val="0"/>
          <c:showSerName val="0"/>
          <c:showPercent val="0"/>
          <c:showBubbleSize val="0"/>
        </c:dLbls>
        <c:gapWidth val="50"/>
        <c:overlap val="61"/>
        <c:axId val="134429312"/>
        <c:axId val="134427776"/>
      </c:barChart>
      <c:catAx>
        <c:axId val="134420352"/>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fr-FR"/>
          </a:p>
        </c:txPr>
        <c:crossAx val="134421888"/>
        <c:crossesAt val="0"/>
        <c:auto val="1"/>
        <c:lblAlgn val="ctr"/>
        <c:lblOffset val="100"/>
        <c:tickLblSkip val="5"/>
        <c:tickMarkSkip val="1"/>
        <c:noMultiLvlLbl val="0"/>
      </c:catAx>
      <c:valAx>
        <c:axId val="134421888"/>
        <c:scaling>
          <c:orientation val="minMax"/>
          <c:max val="300"/>
          <c:min val="-300"/>
        </c:scaling>
        <c:delete val="0"/>
        <c:axPos val="b"/>
        <c:majorGridlines>
          <c:spPr>
            <a:ln w="3175">
              <a:solidFill>
                <a:schemeClr val="bg1">
                  <a:lumMod val="65000"/>
                </a:schemeClr>
              </a:solidFill>
              <a:prstDash val="sysDash"/>
            </a:ln>
          </c:spPr>
        </c:majorGridlines>
        <c:numFmt formatCode="#,##0;#,##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34420352"/>
        <c:crosses val="autoZero"/>
        <c:crossBetween val="between"/>
        <c:majorUnit val="100"/>
      </c:valAx>
      <c:valAx>
        <c:axId val="134427776"/>
        <c:scaling>
          <c:orientation val="maxMin"/>
          <c:max val="300"/>
          <c:min val="-300"/>
        </c:scaling>
        <c:delete val="0"/>
        <c:axPos val="t"/>
        <c:numFmt formatCode="#######0" sourceLinked="1"/>
        <c:majorTickMark val="none"/>
        <c:minorTickMark val="none"/>
        <c:tickLblPos val="none"/>
        <c:spPr>
          <a:noFill/>
          <a:ln>
            <a:noFill/>
          </a:ln>
        </c:spPr>
        <c:crossAx val="134429312"/>
        <c:crosses val="max"/>
        <c:crossBetween val="between"/>
        <c:majorUnit val="200"/>
      </c:valAx>
      <c:catAx>
        <c:axId val="134429312"/>
        <c:scaling>
          <c:orientation val="minMax"/>
        </c:scaling>
        <c:delete val="1"/>
        <c:axPos val="r"/>
        <c:numFmt formatCode="General" sourceLinked="1"/>
        <c:majorTickMark val="out"/>
        <c:minorTickMark val="none"/>
        <c:tickLblPos val="nextTo"/>
        <c:crossAx val="134427776"/>
        <c:crosses val="autoZero"/>
        <c:auto val="1"/>
        <c:lblAlgn val="ctr"/>
        <c:lblOffset val="100"/>
        <c:noMultiLvlLbl val="0"/>
      </c:cat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Arial"/>
                <a:ea typeface="Arial"/>
                <a:cs typeface="Arial"/>
              </a:defRPr>
            </a:pPr>
            <a:r>
              <a:rPr lang="fr-FR" b="0"/>
              <a:t>Les personnels d'éducation</a:t>
            </a:r>
            <a:r>
              <a:rPr lang="fr-FR" b="0" baseline="0"/>
              <a:t> : </a:t>
            </a:r>
          </a:p>
          <a:p>
            <a:pPr>
              <a:defRPr sz="800" b="0" i="0" u="none" strike="noStrike" baseline="0">
                <a:solidFill>
                  <a:srgbClr val="000000"/>
                </a:solidFill>
                <a:latin typeface="Arial"/>
                <a:ea typeface="Arial"/>
                <a:cs typeface="Arial"/>
              </a:defRPr>
            </a:pPr>
            <a:r>
              <a:rPr lang="fr-FR" b="0" baseline="0"/>
              <a:t>Les conseillers principaux d'éducation</a:t>
            </a:r>
            <a:endParaRPr lang="fr-FR" b="0"/>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spPr>
            <a:solidFill>
              <a:srgbClr val="ED7D31">
                <a:lumMod val="40000"/>
                <a:lumOff val="60000"/>
              </a:srgbClr>
            </a:solidFill>
          </c:spPr>
          <c:invertIfNegative val="0"/>
          <c:cat>
            <c:numRef>
              <c:f>'Fig3.1'!$M$85:$M$138</c:f>
              <c:numCache>
                <c:formatCode>##########0</c:formatCode>
                <c:ptCount val="54"/>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75</c:v>
                </c:pt>
              </c:numCache>
            </c:numRef>
          </c:cat>
          <c:val>
            <c:numRef>
              <c:f>'Fig3.1'!$Q$85:$Q$138</c:f>
              <c:numCache>
                <c:formatCode>#######0</c:formatCode>
                <c:ptCount val="54"/>
                <c:pt idx="0">
                  <c:v>0</c:v>
                </c:pt>
                <c:pt idx="1">
                  <c:v>0</c:v>
                </c:pt>
                <c:pt idx="2">
                  <c:v>0</c:v>
                </c:pt>
                <c:pt idx="3">
                  <c:v>0</c:v>
                </c:pt>
                <c:pt idx="4">
                  <c:v>3</c:v>
                </c:pt>
                <c:pt idx="5">
                  <c:v>73</c:v>
                </c:pt>
                <c:pt idx="6">
                  <c:v>119</c:v>
                </c:pt>
                <c:pt idx="7">
                  <c:v>144</c:v>
                </c:pt>
                <c:pt idx="8">
                  <c:v>139</c:v>
                </c:pt>
                <c:pt idx="9">
                  <c:v>149</c:v>
                </c:pt>
                <c:pt idx="10">
                  <c:v>135</c:v>
                </c:pt>
                <c:pt idx="11">
                  <c:v>109</c:v>
                </c:pt>
                <c:pt idx="12">
                  <c:v>149</c:v>
                </c:pt>
                <c:pt idx="13">
                  <c:v>191</c:v>
                </c:pt>
                <c:pt idx="14">
                  <c:v>171</c:v>
                </c:pt>
                <c:pt idx="15">
                  <c:v>239</c:v>
                </c:pt>
                <c:pt idx="16">
                  <c:v>232</c:v>
                </c:pt>
                <c:pt idx="17">
                  <c:v>250</c:v>
                </c:pt>
                <c:pt idx="18">
                  <c:v>204</c:v>
                </c:pt>
                <c:pt idx="19">
                  <c:v>192</c:v>
                </c:pt>
                <c:pt idx="20">
                  <c:v>185</c:v>
                </c:pt>
                <c:pt idx="21">
                  <c:v>197</c:v>
                </c:pt>
                <c:pt idx="22">
                  <c:v>164</c:v>
                </c:pt>
                <c:pt idx="23">
                  <c:v>221</c:v>
                </c:pt>
                <c:pt idx="24">
                  <c:v>227</c:v>
                </c:pt>
                <c:pt idx="25">
                  <c:v>249</c:v>
                </c:pt>
                <c:pt idx="26">
                  <c:v>236</c:v>
                </c:pt>
                <c:pt idx="27">
                  <c:v>258</c:v>
                </c:pt>
                <c:pt idx="28">
                  <c:v>288</c:v>
                </c:pt>
                <c:pt idx="29">
                  <c:v>312</c:v>
                </c:pt>
                <c:pt idx="30">
                  <c:v>313</c:v>
                </c:pt>
                <c:pt idx="31">
                  <c:v>327</c:v>
                </c:pt>
                <c:pt idx="32">
                  <c:v>315</c:v>
                </c:pt>
                <c:pt idx="33">
                  <c:v>313</c:v>
                </c:pt>
                <c:pt idx="34">
                  <c:v>322</c:v>
                </c:pt>
                <c:pt idx="35">
                  <c:v>278</c:v>
                </c:pt>
                <c:pt idx="36">
                  <c:v>235</c:v>
                </c:pt>
                <c:pt idx="37">
                  <c:v>274</c:v>
                </c:pt>
                <c:pt idx="38">
                  <c:v>310</c:v>
                </c:pt>
                <c:pt idx="39">
                  <c:v>307</c:v>
                </c:pt>
                <c:pt idx="40">
                  <c:v>280</c:v>
                </c:pt>
                <c:pt idx="41">
                  <c:v>238</c:v>
                </c:pt>
                <c:pt idx="42">
                  <c:v>232</c:v>
                </c:pt>
                <c:pt idx="43">
                  <c:v>215</c:v>
                </c:pt>
                <c:pt idx="44">
                  <c:v>118</c:v>
                </c:pt>
                <c:pt idx="45">
                  <c:v>64</c:v>
                </c:pt>
                <c:pt idx="46">
                  <c:v>49</c:v>
                </c:pt>
                <c:pt idx="47">
                  <c:v>25</c:v>
                </c:pt>
                <c:pt idx="48">
                  <c:v>18</c:v>
                </c:pt>
                <c:pt idx="49">
                  <c:v>5</c:v>
                </c:pt>
                <c:pt idx="50">
                  <c:v>0</c:v>
                </c:pt>
                <c:pt idx="51">
                  <c:v>0</c:v>
                </c:pt>
                <c:pt idx="52">
                  <c:v>0</c:v>
                </c:pt>
                <c:pt idx="53">
                  <c:v>0</c:v>
                </c:pt>
              </c:numCache>
            </c:numRef>
          </c:val>
          <c:extLst>
            <c:ext xmlns:c16="http://schemas.microsoft.com/office/drawing/2014/chart" uri="{C3380CC4-5D6E-409C-BE32-E72D297353CC}">
              <c16:uniqueId val="{00000000-2B4A-4BE6-B8CE-5FA6E0109DE1}"/>
            </c:ext>
          </c:extLst>
        </c:ser>
        <c:dLbls>
          <c:showLegendKey val="0"/>
          <c:showVal val="0"/>
          <c:showCatName val="0"/>
          <c:showSerName val="0"/>
          <c:showPercent val="0"/>
          <c:showBubbleSize val="0"/>
        </c:dLbls>
        <c:gapWidth val="50"/>
        <c:overlap val="61"/>
        <c:axId val="134489984"/>
        <c:axId val="134491520"/>
      </c:barChart>
      <c:barChart>
        <c:barDir val="bar"/>
        <c:grouping val="clustered"/>
        <c:varyColors val="0"/>
        <c:ser>
          <c:idx val="1"/>
          <c:order val="0"/>
          <c:spPr>
            <a:solidFill>
              <a:srgbClr val="ED7D31"/>
            </a:solidFill>
          </c:spPr>
          <c:invertIfNegative val="0"/>
          <c:cat>
            <c:numLit>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Lit>
          </c:cat>
          <c:val>
            <c:numRef>
              <c:f>'Fig3.1'!$R$85:$R$138</c:f>
              <c:numCache>
                <c:formatCode>#######0</c:formatCode>
                <c:ptCount val="54"/>
                <c:pt idx="0">
                  <c:v>0</c:v>
                </c:pt>
                <c:pt idx="1">
                  <c:v>0</c:v>
                </c:pt>
                <c:pt idx="2">
                  <c:v>0</c:v>
                </c:pt>
                <c:pt idx="3">
                  <c:v>0</c:v>
                </c:pt>
                <c:pt idx="4">
                  <c:v>0</c:v>
                </c:pt>
                <c:pt idx="5">
                  <c:v>6</c:v>
                </c:pt>
                <c:pt idx="6">
                  <c:v>11</c:v>
                </c:pt>
                <c:pt idx="7">
                  <c:v>12</c:v>
                </c:pt>
                <c:pt idx="8">
                  <c:v>29</c:v>
                </c:pt>
                <c:pt idx="9">
                  <c:v>20</c:v>
                </c:pt>
                <c:pt idx="10">
                  <c:v>30</c:v>
                </c:pt>
                <c:pt idx="11">
                  <c:v>45</c:v>
                </c:pt>
                <c:pt idx="12">
                  <c:v>36</c:v>
                </c:pt>
                <c:pt idx="13">
                  <c:v>48</c:v>
                </c:pt>
                <c:pt idx="14">
                  <c:v>51</c:v>
                </c:pt>
                <c:pt idx="15">
                  <c:v>54</c:v>
                </c:pt>
                <c:pt idx="16">
                  <c:v>66</c:v>
                </c:pt>
                <c:pt idx="17">
                  <c:v>58</c:v>
                </c:pt>
                <c:pt idx="18">
                  <c:v>69</c:v>
                </c:pt>
                <c:pt idx="19">
                  <c:v>63</c:v>
                </c:pt>
                <c:pt idx="20">
                  <c:v>57</c:v>
                </c:pt>
                <c:pt idx="21">
                  <c:v>65</c:v>
                </c:pt>
                <c:pt idx="22">
                  <c:v>48</c:v>
                </c:pt>
                <c:pt idx="23">
                  <c:v>52</c:v>
                </c:pt>
                <c:pt idx="24">
                  <c:v>49</c:v>
                </c:pt>
                <c:pt idx="25">
                  <c:v>51</c:v>
                </c:pt>
                <c:pt idx="26">
                  <c:v>60</c:v>
                </c:pt>
                <c:pt idx="27">
                  <c:v>62</c:v>
                </c:pt>
                <c:pt idx="28">
                  <c:v>67</c:v>
                </c:pt>
                <c:pt idx="29">
                  <c:v>70</c:v>
                </c:pt>
                <c:pt idx="30">
                  <c:v>101</c:v>
                </c:pt>
                <c:pt idx="31">
                  <c:v>104</c:v>
                </c:pt>
                <c:pt idx="32">
                  <c:v>110</c:v>
                </c:pt>
                <c:pt idx="33">
                  <c:v>112</c:v>
                </c:pt>
                <c:pt idx="34">
                  <c:v>121</c:v>
                </c:pt>
                <c:pt idx="35">
                  <c:v>115</c:v>
                </c:pt>
                <c:pt idx="36">
                  <c:v>122</c:v>
                </c:pt>
                <c:pt idx="37">
                  <c:v>124</c:v>
                </c:pt>
                <c:pt idx="38">
                  <c:v>129</c:v>
                </c:pt>
                <c:pt idx="39">
                  <c:v>117</c:v>
                </c:pt>
                <c:pt idx="40">
                  <c:v>134</c:v>
                </c:pt>
                <c:pt idx="41">
                  <c:v>114</c:v>
                </c:pt>
                <c:pt idx="42">
                  <c:v>98</c:v>
                </c:pt>
                <c:pt idx="43">
                  <c:v>91</c:v>
                </c:pt>
                <c:pt idx="44">
                  <c:v>49</c:v>
                </c:pt>
                <c:pt idx="45">
                  <c:v>55</c:v>
                </c:pt>
                <c:pt idx="46">
                  <c:v>30</c:v>
                </c:pt>
                <c:pt idx="47">
                  <c:v>16</c:v>
                </c:pt>
                <c:pt idx="48">
                  <c:v>6</c:v>
                </c:pt>
                <c:pt idx="49">
                  <c:v>4</c:v>
                </c:pt>
                <c:pt idx="50">
                  <c:v>0</c:v>
                </c:pt>
                <c:pt idx="51">
                  <c:v>0</c:v>
                </c:pt>
                <c:pt idx="52">
                  <c:v>0</c:v>
                </c:pt>
                <c:pt idx="53">
                  <c:v>0</c:v>
                </c:pt>
              </c:numCache>
            </c:numRef>
          </c:val>
          <c:extLst>
            <c:ext xmlns:c16="http://schemas.microsoft.com/office/drawing/2014/chart" uri="{C3380CC4-5D6E-409C-BE32-E72D297353CC}">
              <c16:uniqueId val="{00000001-2B4A-4BE6-B8CE-5FA6E0109DE1}"/>
            </c:ext>
          </c:extLst>
        </c:ser>
        <c:dLbls>
          <c:showLegendKey val="0"/>
          <c:showVal val="0"/>
          <c:showCatName val="0"/>
          <c:showSerName val="0"/>
          <c:showPercent val="0"/>
          <c:showBubbleSize val="0"/>
        </c:dLbls>
        <c:gapWidth val="50"/>
        <c:overlap val="61"/>
        <c:axId val="134498944"/>
        <c:axId val="134497408"/>
      </c:barChart>
      <c:catAx>
        <c:axId val="134489984"/>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fr-FR"/>
          </a:p>
        </c:txPr>
        <c:crossAx val="134491520"/>
        <c:crossesAt val="0"/>
        <c:auto val="1"/>
        <c:lblAlgn val="ctr"/>
        <c:lblOffset val="100"/>
        <c:tickLblSkip val="5"/>
        <c:tickMarkSkip val="1"/>
        <c:noMultiLvlLbl val="0"/>
      </c:catAx>
      <c:valAx>
        <c:axId val="134491520"/>
        <c:scaling>
          <c:orientation val="minMax"/>
          <c:max val="400"/>
          <c:min val="-400"/>
        </c:scaling>
        <c:delete val="0"/>
        <c:axPos val="b"/>
        <c:majorGridlines>
          <c:spPr>
            <a:ln w="3175">
              <a:solidFill>
                <a:schemeClr val="bg1">
                  <a:lumMod val="65000"/>
                </a:schemeClr>
              </a:solidFill>
              <a:prstDash val="sysDash"/>
            </a:ln>
          </c:spPr>
        </c:majorGridlines>
        <c:numFmt formatCode="#,##0;#,##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34489984"/>
        <c:crosses val="autoZero"/>
        <c:crossBetween val="between"/>
        <c:majorUnit val="100"/>
      </c:valAx>
      <c:valAx>
        <c:axId val="134497408"/>
        <c:scaling>
          <c:orientation val="maxMin"/>
          <c:max val="400"/>
          <c:min val="-400"/>
        </c:scaling>
        <c:delete val="0"/>
        <c:axPos val="t"/>
        <c:numFmt formatCode="#######0" sourceLinked="1"/>
        <c:majorTickMark val="none"/>
        <c:minorTickMark val="none"/>
        <c:tickLblPos val="none"/>
        <c:spPr>
          <a:noFill/>
          <a:ln>
            <a:noFill/>
          </a:ln>
        </c:spPr>
        <c:crossAx val="134498944"/>
        <c:crosses val="max"/>
        <c:crossBetween val="between"/>
        <c:majorUnit val="200"/>
      </c:valAx>
      <c:catAx>
        <c:axId val="134498944"/>
        <c:scaling>
          <c:orientation val="minMax"/>
        </c:scaling>
        <c:delete val="1"/>
        <c:axPos val="r"/>
        <c:numFmt formatCode="General" sourceLinked="1"/>
        <c:majorTickMark val="out"/>
        <c:minorTickMark val="none"/>
        <c:tickLblPos val="nextTo"/>
        <c:crossAx val="134497408"/>
        <c:crosses val="autoZero"/>
        <c:auto val="1"/>
        <c:lblAlgn val="ctr"/>
        <c:lblOffset val="100"/>
        <c:noMultiLvlLbl val="0"/>
      </c:cat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Arial"/>
                <a:ea typeface="Arial"/>
                <a:cs typeface="Arial"/>
              </a:defRPr>
            </a:pPr>
            <a:r>
              <a:rPr lang="en-US" b="0"/>
              <a:t>Les personnels d'assistance</a:t>
            </a:r>
            <a:r>
              <a:rPr lang="en-US" b="0" baseline="0"/>
              <a:t> éducative :</a:t>
            </a:r>
          </a:p>
          <a:p>
            <a:pPr>
              <a:defRPr sz="800" b="0" i="0" u="none" strike="noStrike" baseline="0">
                <a:solidFill>
                  <a:srgbClr val="000000"/>
                </a:solidFill>
                <a:latin typeface="Arial"/>
                <a:ea typeface="Arial"/>
                <a:cs typeface="Arial"/>
              </a:defRPr>
            </a:pPr>
            <a:r>
              <a:rPr lang="en-US" b="0" baseline="0"/>
              <a:t>Les assistants d'éducation</a:t>
            </a:r>
            <a:r>
              <a:rPr lang="en-US" b="0"/>
              <a:t> </a:t>
            </a: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tx>
            <c:v>Femmes</c:v>
          </c:tx>
          <c:spPr>
            <a:solidFill>
              <a:srgbClr val="F79646">
                <a:lumMod val="40000"/>
                <a:lumOff val="60000"/>
              </a:srgbClr>
            </a:solidFill>
            <a:ln w="25400">
              <a:noFill/>
            </a:ln>
          </c:spPr>
          <c:invertIfNegative val="0"/>
          <c:cat>
            <c:numRef>
              <c:f>'Fig3.1'!$M$85:$M$138</c:f>
              <c:numCache>
                <c:formatCode>##########0</c:formatCode>
                <c:ptCount val="54"/>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75</c:v>
                </c:pt>
              </c:numCache>
            </c:numRef>
          </c:cat>
          <c:val>
            <c:numRef>
              <c:f>'Fig3.1'!$Z$85:$Z$138</c:f>
              <c:numCache>
                <c:formatCode>#######0</c:formatCode>
                <c:ptCount val="54"/>
                <c:pt idx="0">
                  <c:v>61</c:v>
                </c:pt>
                <c:pt idx="1">
                  <c:v>408</c:v>
                </c:pt>
                <c:pt idx="2">
                  <c:v>1146</c:v>
                </c:pt>
                <c:pt idx="3">
                  <c:v>2012</c:v>
                </c:pt>
                <c:pt idx="4">
                  <c:v>2506</c:v>
                </c:pt>
                <c:pt idx="5">
                  <c:v>2661</c:v>
                </c:pt>
                <c:pt idx="6">
                  <c:v>2708</c:v>
                </c:pt>
                <c:pt idx="7">
                  <c:v>2353</c:v>
                </c:pt>
                <c:pt idx="8">
                  <c:v>2015</c:v>
                </c:pt>
                <c:pt idx="9">
                  <c:v>1718</c:v>
                </c:pt>
                <c:pt idx="10">
                  <c:v>1480</c:v>
                </c:pt>
                <c:pt idx="11">
                  <c:v>1239</c:v>
                </c:pt>
                <c:pt idx="12">
                  <c:v>1115</c:v>
                </c:pt>
                <c:pt idx="13">
                  <c:v>1029</c:v>
                </c:pt>
                <c:pt idx="14">
                  <c:v>930</c:v>
                </c:pt>
                <c:pt idx="15">
                  <c:v>878</c:v>
                </c:pt>
                <c:pt idx="16">
                  <c:v>811</c:v>
                </c:pt>
                <c:pt idx="17">
                  <c:v>766</c:v>
                </c:pt>
                <c:pt idx="18">
                  <c:v>726</c:v>
                </c:pt>
                <c:pt idx="19">
                  <c:v>644</c:v>
                </c:pt>
                <c:pt idx="20">
                  <c:v>607</c:v>
                </c:pt>
                <c:pt idx="21">
                  <c:v>498</c:v>
                </c:pt>
                <c:pt idx="22">
                  <c:v>513</c:v>
                </c:pt>
                <c:pt idx="23">
                  <c:v>507</c:v>
                </c:pt>
                <c:pt idx="24">
                  <c:v>474</c:v>
                </c:pt>
                <c:pt idx="25">
                  <c:v>411</c:v>
                </c:pt>
                <c:pt idx="26">
                  <c:v>387</c:v>
                </c:pt>
                <c:pt idx="27">
                  <c:v>335</c:v>
                </c:pt>
                <c:pt idx="28">
                  <c:v>288</c:v>
                </c:pt>
                <c:pt idx="29">
                  <c:v>284</c:v>
                </c:pt>
                <c:pt idx="30">
                  <c:v>258</c:v>
                </c:pt>
                <c:pt idx="31">
                  <c:v>222</c:v>
                </c:pt>
                <c:pt idx="32">
                  <c:v>200</c:v>
                </c:pt>
                <c:pt idx="33">
                  <c:v>198</c:v>
                </c:pt>
                <c:pt idx="34">
                  <c:v>144</c:v>
                </c:pt>
                <c:pt idx="35">
                  <c:v>120</c:v>
                </c:pt>
                <c:pt idx="36">
                  <c:v>111</c:v>
                </c:pt>
                <c:pt idx="37">
                  <c:v>101</c:v>
                </c:pt>
                <c:pt idx="38">
                  <c:v>104</c:v>
                </c:pt>
                <c:pt idx="39">
                  <c:v>91</c:v>
                </c:pt>
                <c:pt idx="40">
                  <c:v>89</c:v>
                </c:pt>
                <c:pt idx="41">
                  <c:v>71</c:v>
                </c:pt>
                <c:pt idx="42">
                  <c:v>68</c:v>
                </c:pt>
                <c:pt idx="43">
                  <c:v>43</c:v>
                </c:pt>
                <c:pt idx="44">
                  <c:v>26</c:v>
                </c:pt>
                <c:pt idx="45">
                  <c:v>15</c:v>
                </c:pt>
                <c:pt idx="46">
                  <c:v>9</c:v>
                </c:pt>
                <c:pt idx="47">
                  <c:v>5</c:v>
                </c:pt>
                <c:pt idx="48">
                  <c:v>3</c:v>
                </c:pt>
                <c:pt idx="49">
                  <c:v>1</c:v>
                </c:pt>
                <c:pt idx="50">
                  <c:v>1</c:v>
                </c:pt>
                <c:pt idx="51">
                  <c:v>1</c:v>
                </c:pt>
                <c:pt idx="52">
                  <c:v>1</c:v>
                </c:pt>
                <c:pt idx="53">
                  <c:v>0</c:v>
                </c:pt>
              </c:numCache>
            </c:numRef>
          </c:val>
          <c:extLst>
            <c:ext xmlns:c16="http://schemas.microsoft.com/office/drawing/2014/chart" uri="{C3380CC4-5D6E-409C-BE32-E72D297353CC}">
              <c16:uniqueId val="{00000000-3D60-4FBB-9D8E-F7009BF22650}"/>
            </c:ext>
          </c:extLst>
        </c:ser>
        <c:dLbls>
          <c:showLegendKey val="0"/>
          <c:showVal val="0"/>
          <c:showCatName val="0"/>
          <c:showSerName val="0"/>
          <c:showPercent val="0"/>
          <c:showBubbleSize val="0"/>
        </c:dLbls>
        <c:gapWidth val="50"/>
        <c:overlap val="61"/>
        <c:axId val="134547328"/>
        <c:axId val="134548864"/>
      </c:barChart>
      <c:barChart>
        <c:barDir val="bar"/>
        <c:grouping val="clustered"/>
        <c:varyColors val="0"/>
        <c:ser>
          <c:idx val="1"/>
          <c:order val="0"/>
          <c:tx>
            <c:v>Hommes</c:v>
          </c:tx>
          <c:spPr>
            <a:solidFill>
              <a:srgbClr val="F79646"/>
            </a:solidFill>
            <a:ln w="25400">
              <a:noFill/>
            </a:ln>
          </c:spPr>
          <c:invertIfNegative val="0"/>
          <c:cat>
            <c:numLit>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Lit>
          </c:cat>
          <c:val>
            <c:numRef>
              <c:f>'Fig3.1'!$AA$85:$AA$138</c:f>
              <c:numCache>
                <c:formatCode>#######0</c:formatCode>
                <c:ptCount val="54"/>
                <c:pt idx="0">
                  <c:v>50</c:v>
                </c:pt>
                <c:pt idx="1">
                  <c:v>339</c:v>
                </c:pt>
                <c:pt idx="2">
                  <c:v>840</c:v>
                </c:pt>
                <c:pt idx="3">
                  <c:v>1525</c:v>
                </c:pt>
                <c:pt idx="4">
                  <c:v>1886</c:v>
                </c:pt>
                <c:pt idx="5">
                  <c:v>2011</c:v>
                </c:pt>
                <c:pt idx="6">
                  <c:v>2024</c:v>
                </c:pt>
                <c:pt idx="7">
                  <c:v>1842</c:v>
                </c:pt>
                <c:pt idx="8">
                  <c:v>1561</c:v>
                </c:pt>
                <c:pt idx="9">
                  <c:v>1324</c:v>
                </c:pt>
                <c:pt idx="10">
                  <c:v>1125</c:v>
                </c:pt>
                <c:pt idx="11">
                  <c:v>947</c:v>
                </c:pt>
                <c:pt idx="12">
                  <c:v>811</c:v>
                </c:pt>
                <c:pt idx="13">
                  <c:v>701</c:v>
                </c:pt>
                <c:pt idx="14">
                  <c:v>553</c:v>
                </c:pt>
                <c:pt idx="15">
                  <c:v>448</c:v>
                </c:pt>
                <c:pt idx="16">
                  <c:v>401</c:v>
                </c:pt>
                <c:pt idx="17">
                  <c:v>328</c:v>
                </c:pt>
                <c:pt idx="18">
                  <c:v>300</c:v>
                </c:pt>
                <c:pt idx="19">
                  <c:v>233</c:v>
                </c:pt>
                <c:pt idx="20">
                  <c:v>231</c:v>
                </c:pt>
                <c:pt idx="21">
                  <c:v>191</c:v>
                </c:pt>
                <c:pt idx="22">
                  <c:v>193</c:v>
                </c:pt>
                <c:pt idx="23">
                  <c:v>151</c:v>
                </c:pt>
                <c:pt idx="24">
                  <c:v>155</c:v>
                </c:pt>
                <c:pt idx="25">
                  <c:v>132</c:v>
                </c:pt>
                <c:pt idx="26">
                  <c:v>133</c:v>
                </c:pt>
                <c:pt idx="27">
                  <c:v>111</c:v>
                </c:pt>
                <c:pt idx="28">
                  <c:v>95</c:v>
                </c:pt>
                <c:pt idx="29">
                  <c:v>105</c:v>
                </c:pt>
                <c:pt idx="30">
                  <c:v>100</c:v>
                </c:pt>
                <c:pt idx="31">
                  <c:v>97</c:v>
                </c:pt>
                <c:pt idx="32">
                  <c:v>87</c:v>
                </c:pt>
                <c:pt idx="33">
                  <c:v>76</c:v>
                </c:pt>
                <c:pt idx="34">
                  <c:v>55</c:v>
                </c:pt>
                <c:pt idx="35">
                  <c:v>57</c:v>
                </c:pt>
                <c:pt idx="36">
                  <c:v>52</c:v>
                </c:pt>
                <c:pt idx="37">
                  <c:v>41</c:v>
                </c:pt>
                <c:pt idx="38">
                  <c:v>43</c:v>
                </c:pt>
                <c:pt idx="39">
                  <c:v>41</c:v>
                </c:pt>
                <c:pt idx="40">
                  <c:v>45</c:v>
                </c:pt>
                <c:pt idx="41">
                  <c:v>42</c:v>
                </c:pt>
                <c:pt idx="42">
                  <c:v>30</c:v>
                </c:pt>
                <c:pt idx="43">
                  <c:v>23</c:v>
                </c:pt>
                <c:pt idx="44">
                  <c:v>12</c:v>
                </c:pt>
                <c:pt idx="45">
                  <c:v>10</c:v>
                </c:pt>
                <c:pt idx="46">
                  <c:v>7</c:v>
                </c:pt>
                <c:pt idx="47">
                  <c:v>5</c:v>
                </c:pt>
                <c:pt idx="48">
                  <c:v>2</c:v>
                </c:pt>
                <c:pt idx="49">
                  <c:v>0</c:v>
                </c:pt>
                <c:pt idx="50">
                  <c:v>1</c:v>
                </c:pt>
                <c:pt idx="51">
                  <c:v>0</c:v>
                </c:pt>
                <c:pt idx="52">
                  <c:v>0</c:v>
                </c:pt>
                <c:pt idx="53">
                  <c:v>0</c:v>
                </c:pt>
              </c:numCache>
            </c:numRef>
          </c:val>
          <c:extLst>
            <c:ext xmlns:c16="http://schemas.microsoft.com/office/drawing/2014/chart" uri="{C3380CC4-5D6E-409C-BE32-E72D297353CC}">
              <c16:uniqueId val="{00000001-3D60-4FBB-9D8E-F7009BF22650}"/>
            </c:ext>
          </c:extLst>
        </c:ser>
        <c:dLbls>
          <c:showLegendKey val="0"/>
          <c:showVal val="0"/>
          <c:showCatName val="0"/>
          <c:showSerName val="0"/>
          <c:showPercent val="0"/>
          <c:showBubbleSize val="0"/>
        </c:dLbls>
        <c:gapWidth val="50"/>
        <c:overlap val="61"/>
        <c:axId val="134564480"/>
        <c:axId val="134562944"/>
      </c:barChart>
      <c:catAx>
        <c:axId val="134547328"/>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fr-FR"/>
          </a:p>
        </c:txPr>
        <c:crossAx val="134548864"/>
        <c:crossesAt val="0"/>
        <c:auto val="1"/>
        <c:lblAlgn val="ctr"/>
        <c:lblOffset val="100"/>
        <c:tickLblSkip val="5"/>
        <c:tickMarkSkip val="1"/>
        <c:noMultiLvlLbl val="0"/>
      </c:catAx>
      <c:valAx>
        <c:axId val="134548864"/>
        <c:scaling>
          <c:orientation val="minMax"/>
          <c:max val="3500"/>
          <c:min val="-3500"/>
        </c:scaling>
        <c:delete val="0"/>
        <c:axPos val="b"/>
        <c:majorGridlines>
          <c:spPr>
            <a:ln w="3175">
              <a:solidFill>
                <a:schemeClr val="bg1">
                  <a:lumMod val="65000"/>
                </a:schemeClr>
              </a:solidFill>
              <a:prstDash val="sysDash"/>
            </a:ln>
          </c:spPr>
        </c:majorGridlines>
        <c:numFmt formatCode="#,##0;#,##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34547328"/>
        <c:crosses val="autoZero"/>
        <c:crossBetween val="between"/>
        <c:majorUnit val="500"/>
      </c:valAx>
      <c:valAx>
        <c:axId val="134562944"/>
        <c:scaling>
          <c:orientation val="maxMin"/>
          <c:max val="3500"/>
          <c:min val="-3500"/>
        </c:scaling>
        <c:delete val="0"/>
        <c:axPos val="t"/>
        <c:numFmt formatCode="#######0" sourceLinked="1"/>
        <c:majorTickMark val="none"/>
        <c:minorTickMark val="none"/>
        <c:tickLblPos val="none"/>
        <c:spPr>
          <a:noFill/>
          <a:ln>
            <a:noFill/>
          </a:ln>
        </c:spPr>
        <c:crossAx val="134564480"/>
        <c:crosses val="max"/>
        <c:crossBetween val="between"/>
        <c:majorUnit val="500"/>
      </c:valAx>
      <c:catAx>
        <c:axId val="134564480"/>
        <c:scaling>
          <c:orientation val="minMax"/>
        </c:scaling>
        <c:delete val="1"/>
        <c:axPos val="r"/>
        <c:numFmt formatCode="General" sourceLinked="1"/>
        <c:majorTickMark val="out"/>
        <c:minorTickMark val="none"/>
        <c:tickLblPos val="nextTo"/>
        <c:crossAx val="134562944"/>
        <c:crosses val="autoZero"/>
        <c:auto val="1"/>
        <c:lblAlgn val="ctr"/>
        <c:lblOffset val="100"/>
        <c:noMultiLvlLbl val="0"/>
      </c:cat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Arial"/>
                <a:ea typeface="Arial"/>
                <a:cs typeface="Arial"/>
              </a:defRPr>
            </a:pPr>
            <a:r>
              <a:rPr lang="en-US" b="0">
                <a:solidFill>
                  <a:sysClr val="windowText" lastClr="000000"/>
                </a:solidFill>
              </a:rPr>
              <a:t>Les personnels d'assistance</a:t>
            </a:r>
            <a:r>
              <a:rPr lang="en-US" b="0" baseline="0">
                <a:solidFill>
                  <a:sysClr val="windowText" lastClr="000000"/>
                </a:solidFill>
              </a:rPr>
              <a:t> éducative :</a:t>
            </a:r>
          </a:p>
          <a:p>
            <a:pPr>
              <a:defRPr sz="800" b="0" i="0" u="none" strike="noStrike" baseline="0">
                <a:solidFill>
                  <a:srgbClr val="000000"/>
                </a:solidFill>
                <a:latin typeface="Arial"/>
                <a:ea typeface="Arial"/>
                <a:cs typeface="Arial"/>
              </a:defRPr>
            </a:pPr>
            <a:r>
              <a:rPr lang="en-US" b="0" baseline="0">
                <a:solidFill>
                  <a:sysClr val="windowText" lastClr="000000"/>
                </a:solidFill>
              </a:rPr>
              <a:t>Les accompagnants d'élèves en situation de handicap</a:t>
            </a:r>
            <a:endParaRPr lang="en-US" b="0">
              <a:solidFill>
                <a:sysClr val="windowText" lastClr="000000"/>
              </a:solidFill>
            </a:endParaRP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tx>
            <c:v>Femmes</c:v>
          </c:tx>
          <c:spPr>
            <a:solidFill>
              <a:srgbClr val="F79646">
                <a:lumMod val="40000"/>
                <a:lumOff val="60000"/>
              </a:srgbClr>
            </a:solidFill>
            <a:ln w="25400">
              <a:noFill/>
            </a:ln>
          </c:spPr>
          <c:invertIfNegative val="0"/>
          <c:cat>
            <c:numRef>
              <c:f>'Fig3.1'!$M$85:$M$138</c:f>
              <c:numCache>
                <c:formatCode>##########0</c:formatCode>
                <c:ptCount val="54"/>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75</c:v>
                </c:pt>
              </c:numCache>
            </c:numRef>
          </c:cat>
          <c:val>
            <c:numRef>
              <c:f>'Fig3.1'!$W$85:$W$138</c:f>
              <c:numCache>
                <c:formatCode>#######0</c:formatCode>
                <c:ptCount val="54"/>
                <c:pt idx="0">
                  <c:v>20</c:v>
                </c:pt>
                <c:pt idx="1">
                  <c:v>122</c:v>
                </c:pt>
                <c:pt idx="2">
                  <c:v>326</c:v>
                </c:pt>
                <c:pt idx="3">
                  <c:v>481</c:v>
                </c:pt>
                <c:pt idx="4">
                  <c:v>665</c:v>
                </c:pt>
                <c:pt idx="5">
                  <c:v>756</c:v>
                </c:pt>
                <c:pt idx="6">
                  <c:v>843</c:v>
                </c:pt>
                <c:pt idx="7">
                  <c:v>956</c:v>
                </c:pt>
                <c:pt idx="8">
                  <c:v>997</c:v>
                </c:pt>
                <c:pt idx="9">
                  <c:v>1125</c:v>
                </c:pt>
                <c:pt idx="10">
                  <c:v>1116</c:v>
                </c:pt>
                <c:pt idx="11">
                  <c:v>1246</c:v>
                </c:pt>
                <c:pt idx="12">
                  <c:v>1454</c:v>
                </c:pt>
                <c:pt idx="13">
                  <c:v>1624</c:v>
                </c:pt>
                <c:pt idx="14">
                  <c:v>1975</c:v>
                </c:pt>
                <c:pt idx="15">
                  <c:v>2187</c:v>
                </c:pt>
                <c:pt idx="16">
                  <c:v>2458</c:v>
                </c:pt>
                <c:pt idx="17">
                  <c:v>2580</c:v>
                </c:pt>
                <c:pt idx="18">
                  <c:v>2953</c:v>
                </c:pt>
                <c:pt idx="19">
                  <c:v>3153</c:v>
                </c:pt>
                <c:pt idx="20">
                  <c:v>3243</c:v>
                </c:pt>
                <c:pt idx="21">
                  <c:v>3360</c:v>
                </c:pt>
                <c:pt idx="22">
                  <c:v>3513</c:v>
                </c:pt>
                <c:pt idx="23">
                  <c:v>3783</c:v>
                </c:pt>
                <c:pt idx="24">
                  <c:v>3761</c:v>
                </c:pt>
                <c:pt idx="25">
                  <c:v>3723</c:v>
                </c:pt>
                <c:pt idx="26">
                  <c:v>3606</c:v>
                </c:pt>
                <c:pt idx="27">
                  <c:v>3762</c:v>
                </c:pt>
                <c:pt idx="28">
                  <c:v>3606</c:v>
                </c:pt>
                <c:pt idx="29">
                  <c:v>3732</c:v>
                </c:pt>
                <c:pt idx="30">
                  <c:v>3823</c:v>
                </c:pt>
                <c:pt idx="31">
                  <c:v>4036</c:v>
                </c:pt>
                <c:pt idx="32">
                  <c:v>3807</c:v>
                </c:pt>
                <c:pt idx="33">
                  <c:v>3616</c:v>
                </c:pt>
                <c:pt idx="34">
                  <c:v>3499</c:v>
                </c:pt>
                <c:pt idx="35">
                  <c:v>3230</c:v>
                </c:pt>
                <c:pt idx="36">
                  <c:v>3050</c:v>
                </c:pt>
                <c:pt idx="37">
                  <c:v>3031</c:v>
                </c:pt>
                <c:pt idx="38">
                  <c:v>3112</c:v>
                </c:pt>
                <c:pt idx="39">
                  <c:v>2934</c:v>
                </c:pt>
                <c:pt idx="40">
                  <c:v>2985</c:v>
                </c:pt>
                <c:pt idx="41">
                  <c:v>2930</c:v>
                </c:pt>
                <c:pt idx="42">
                  <c:v>2667</c:v>
                </c:pt>
                <c:pt idx="43">
                  <c:v>2372</c:v>
                </c:pt>
                <c:pt idx="44">
                  <c:v>1446</c:v>
                </c:pt>
                <c:pt idx="45">
                  <c:v>998</c:v>
                </c:pt>
                <c:pt idx="46">
                  <c:v>715</c:v>
                </c:pt>
                <c:pt idx="47">
                  <c:v>466</c:v>
                </c:pt>
                <c:pt idx="48">
                  <c:v>294</c:v>
                </c:pt>
                <c:pt idx="49">
                  <c:v>112</c:v>
                </c:pt>
                <c:pt idx="50">
                  <c:v>41</c:v>
                </c:pt>
                <c:pt idx="51">
                  <c:v>18</c:v>
                </c:pt>
                <c:pt idx="52">
                  <c:v>9</c:v>
                </c:pt>
                <c:pt idx="53">
                  <c:v>0</c:v>
                </c:pt>
              </c:numCache>
            </c:numRef>
          </c:val>
          <c:extLst>
            <c:ext xmlns:c16="http://schemas.microsoft.com/office/drawing/2014/chart" uri="{C3380CC4-5D6E-409C-BE32-E72D297353CC}">
              <c16:uniqueId val="{00000000-2A34-4D48-9F4C-AAE17528226B}"/>
            </c:ext>
          </c:extLst>
        </c:ser>
        <c:dLbls>
          <c:showLegendKey val="0"/>
          <c:showVal val="0"/>
          <c:showCatName val="0"/>
          <c:showSerName val="0"/>
          <c:showPercent val="0"/>
          <c:showBubbleSize val="0"/>
        </c:dLbls>
        <c:gapWidth val="50"/>
        <c:overlap val="61"/>
        <c:axId val="134625536"/>
        <c:axId val="134631424"/>
      </c:barChart>
      <c:barChart>
        <c:barDir val="bar"/>
        <c:grouping val="clustered"/>
        <c:varyColors val="0"/>
        <c:ser>
          <c:idx val="1"/>
          <c:order val="0"/>
          <c:tx>
            <c:v>Hommes</c:v>
          </c:tx>
          <c:spPr>
            <a:solidFill>
              <a:srgbClr val="F79646"/>
            </a:solidFill>
            <a:ln w="25400">
              <a:noFill/>
            </a:ln>
          </c:spPr>
          <c:invertIfNegative val="0"/>
          <c:cat>
            <c:numLit>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Lit>
          </c:cat>
          <c:val>
            <c:numRef>
              <c:f>'Fig3.1'!$X$85:$X$138</c:f>
              <c:numCache>
                <c:formatCode>#######0</c:formatCode>
                <c:ptCount val="54"/>
                <c:pt idx="0">
                  <c:v>4</c:v>
                </c:pt>
                <c:pt idx="1">
                  <c:v>25</c:v>
                </c:pt>
                <c:pt idx="2">
                  <c:v>66</c:v>
                </c:pt>
                <c:pt idx="3">
                  <c:v>92</c:v>
                </c:pt>
                <c:pt idx="4">
                  <c:v>115</c:v>
                </c:pt>
                <c:pt idx="5">
                  <c:v>135</c:v>
                </c:pt>
                <c:pt idx="6">
                  <c:v>143</c:v>
                </c:pt>
                <c:pt idx="7">
                  <c:v>157</c:v>
                </c:pt>
                <c:pt idx="8">
                  <c:v>156</c:v>
                </c:pt>
                <c:pt idx="9">
                  <c:v>171</c:v>
                </c:pt>
                <c:pt idx="10">
                  <c:v>170</c:v>
                </c:pt>
                <c:pt idx="11">
                  <c:v>153</c:v>
                </c:pt>
                <c:pt idx="12">
                  <c:v>197</c:v>
                </c:pt>
                <c:pt idx="13">
                  <c:v>173</c:v>
                </c:pt>
                <c:pt idx="14">
                  <c:v>184</c:v>
                </c:pt>
                <c:pt idx="15">
                  <c:v>181</c:v>
                </c:pt>
                <c:pt idx="16">
                  <c:v>232</c:v>
                </c:pt>
                <c:pt idx="17">
                  <c:v>211</c:v>
                </c:pt>
                <c:pt idx="18">
                  <c:v>208</c:v>
                </c:pt>
                <c:pt idx="19">
                  <c:v>243</c:v>
                </c:pt>
                <c:pt idx="20">
                  <c:v>246</c:v>
                </c:pt>
                <c:pt idx="21">
                  <c:v>245</c:v>
                </c:pt>
                <c:pt idx="22">
                  <c:v>238</c:v>
                </c:pt>
                <c:pt idx="23">
                  <c:v>247</c:v>
                </c:pt>
                <c:pt idx="24">
                  <c:v>246</c:v>
                </c:pt>
                <c:pt idx="25">
                  <c:v>256</c:v>
                </c:pt>
                <c:pt idx="26">
                  <c:v>246</c:v>
                </c:pt>
                <c:pt idx="27">
                  <c:v>242</c:v>
                </c:pt>
                <c:pt idx="28">
                  <c:v>234</c:v>
                </c:pt>
                <c:pt idx="29">
                  <c:v>248</c:v>
                </c:pt>
                <c:pt idx="30">
                  <c:v>249</c:v>
                </c:pt>
                <c:pt idx="31">
                  <c:v>265</c:v>
                </c:pt>
                <c:pt idx="32">
                  <c:v>228</c:v>
                </c:pt>
                <c:pt idx="33">
                  <c:v>247</c:v>
                </c:pt>
                <c:pt idx="34">
                  <c:v>221</c:v>
                </c:pt>
                <c:pt idx="35">
                  <c:v>190</c:v>
                </c:pt>
                <c:pt idx="36">
                  <c:v>223</c:v>
                </c:pt>
                <c:pt idx="37">
                  <c:v>197</c:v>
                </c:pt>
                <c:pt idx="38">
                  <c:v>233</c:v>
                </c:pt>
                <c:pt idx="39">
                  <c:v>228</c:v>
                </c:pt>
                <c:pt idx="40">
                  <c:v>238</c:v>
                </c:pt>
                <c:pt idx="41">
                  <c:v>230</c:v>
                </c:pt>
                <c:pt idx="42">
                  <c:v>227</c:v>
                </c:pt>
                <c:pt idx="43">
                  <c:v>194</c:v>
                </c:pt>
                <c:pt idx="44">
                  <c:v>150</c:v>
                </c:pt>
                <c:pt idx="45">
                  <c:v>86</c:v>
                </c:pt>
                <c:pt idx="46">
                  <c:v>90</c:v>
                </c:pt>
                <c:pt idx="47">
                  <c:v>61</c:v>
                </c:pt>
                <c:pt idx="48">
                  <c:v>51</c:v>
                </c:pt>
                <c:pt idx="49">
                  <c:v>18</c:v>
                </c:pt>
                <c:pt idx="50">
                  <c:v>7</c:v>
                </c:pt>
                <c:pt idx="51">
                  <c:v>4</c:v>
                </c:pt>
                <c:pt idx="52">
                  <c:v>1</c:v>
                </c:pt>
                <c:pt idx="53">
                  <c:v>0</c:v>
                </c:pt>
              </c:numCache>
            </c:numRef>
          </c:val>
          <c:extLst>
            <c:ext xmlns:c16="http://schemas.microsoft.com/office/drawing/2014/chart" uri="{C3380CC4-5D6E-409C-BE32-E72D297353CC}">
              <c16:uniqueId val="{00000001-2A34-4D48-9F4C-AAE17528226B}"/>
            </c:ext>
          </c:extLst>
        </c:ser>
        <c:dLbls>
          <c:showLegendKey val="0"/>
          <c:showVal val="0"/>
          <c:showCatName val="0"/>
          <c:showSerName val="0"/>
          <c:showPercent val="0"/>
          <c:showBubbleSize val="0"/>
        </c:dLbls>
        <c:gapWidth val="50"/>
        <c:overlap val="61"/>
        <c:axId val="134634496"/>
        <c:axId val="134632960"/>
      </c:barChart>
      <c:catAx>
        <c:axId val="134625536"/>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fr-FR"/>
          </a:p>
        </c:txPr>
        <c:crossAx val="134631424"/>
        <c:crossesAt val="0"/>
        <c:auto val="1"/>
        <c:lblAlgn val="ctr"/>
        <c:lblOffset val="100"/>
        <c:tickLblSkip val="5"/>
        <c:tickMarkSkip val="1"/>
        <c:noMultiLvlLbl val="0"/>
      </c:catAx>
      <c:valAx>
        <c:axId val="134631424"/>
        <c:scaling>
          <c:orientation val="minMax"/>
          <c:max val="4000"/>
          <c:min val="-4000"/>
        </c:scaling>
        <c:delete val="0"/>
        <c:axPos val="b"/>
        <c:majorGridlines>
          <c:spPr>
            <a:ln w="3175">
              <a:solidFill>
                <a:schemeClr val="bg1">
                  <a:lumMod val="65000"/>
                </a:schemeClr>
              </a:solidFill>
              <a:prstDash val="sysDash"/>
            </a:ln>
          </c:spPr>
        </c:majorGridlines>
        <c:numFmt formatCode="#,##0;#,##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34625536"/>
        <c:crosses val="autoZero"/>
        <c:crossBetween val="between"/>
        <c:majorUnit val="500"/>
      </c:valAx>
      <c:valAx>
        <c:axId val="134632960"/>
        <c:scaling>
          <c:orientation val="maxMin"/>
          <c:max val="3500"/>
          <c:min val="-3500"/>
        </c:scaling>
        <c:delete val="0"/>
        <c:axPos val="t"/>
        <c:numFmt formatCode="#######0" sourceLinked="1"/>
        <c:majorTickMark val="none"/>
        <c:minorTickMark val="none"/>
        <c:tickLblPos val="none"/>
        <c:spPr>
          <a:noFill/>
          <a:ln>
            <a:noFill/>
          </a:ln>
        </c:spPr>
        <c:crossAx val="134634496"/>
        <c:crosses val="max"/>
        <c:crossBetween val="between"/>
        <c:majorUnit val="500"/>
      </c:valAx>
      <c:catAx>
        <c:axId val="134634496"/>
        <c:scaling>
          <c:orientation val="minMax"/>
        </c:scaling>
        <c:delete val="1"/>
        <c:axPos val="r"/>
        <c:numFmt formatCode="General" sourceLinked="1"/>
        <c:majorTickMark val="out"/>
        <c:minorTickMark val="none"/>
        <c:tickLblPos val="nextTo"/>
        <c:crossAx val="134632960"/>
        <c:crosses val="autoZero"/>
        <c:auto val="1"/>
        <c:lblAlgn val="ctr"/>
        <c:lblOffset val="100"/>
        <c:noMultiLvlLbl val="0"/>
      </c:cat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211672711035603"/>
          <c:y val="4.6383647798742135E-2"/>
          <c:w val="0.58110448077398402"/>
          <c:h val="0.86130521015189832"/>
        </c:manualLayout>
      </c:layout>
      <c:barChart>
        <c:barDir val="bar"/>
        <c:grouping val="clustered"/>
        <c:varyColors val="0"/>
        <c:ser>
          <c:idx val="0"/>
          <c:order val="0"/>
          <c:tx>
            <c:strRef>
              <c:f>'Fig3.2'!$C$30</c:f>
              <c:strCache>
                <c:ptCount val="1"/>
                <c:pt idx="0">
                  <c:v>Categorie A</c:v>
                </c:pt>
              </c:strCache>
            </c:strRef>
          </c:tx>
          <c:spPr>
            <a:solidFill>
              <a:srgbClr val="C00000"/>
            </a:solidFill>
            <a:ln w="12700">
              <a:noFill/>
              <a:prstDash val="solid"/>
            </a:ln>
          </c:spPr>
          <c:invertIfNegative val="0"/>
          <c:dLbls>
            <c:dLbl>
              <c:idx val="0"/>
              <c:tx>
                <c:rich>
                  <a:bodyPr/>
                  <a:lstStyle/>
                  <a:p>
                    <a:r>
                      <a:rPr lang="en-US"/>
                      <a:t>19%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01E-4B90-A747-88A42C8C268A}"/>
                </c:ext>
              </c:extLst>
            </c:dLbl>
            <c:dLbl>
              <c:idx val="1"/>
              <c:tx>
                <c:rich>
                  <a:bodyPr/>
                  <a:lstStyle/>
                  <a:p>
                    <a:r>
                      <a:rPr lang="en-US"/>
                      <a:t>100 %</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01E-4B90-A747-88A42C8C268A}"/>
                </c:ext>
              </c:extLst>
            </c:dLbl>
            <c:dLbl>
              <c:idx val="2"/>
              <c:tx>
                <c:rich>
                  <a:bodyPr/>
                  <a:lstStyle/>
                  <a:p>
                    <a:r>
                      <a:rPr lang="en-US"/>
                      <a:t>20 %</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01E-4B90-A747-88A42C8C268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'Fig3.2'!$A$31:$B$33</c:f>
              <c:multiLvlStrCache>
                <c:ptCount val="3"/>
                <c:lvl>
                  <c:pt idx="0">
                    <c:v>Filière administrative </c:v>
                  </c:pt>
                  <c:pt idx="1">
                    <c:v>Filière santé</c:v>
                  </c:pt>
                </c:lvl>
                <c:lvl>
                  <c:pt idx="0">
                    <c:v>ASS</c:v>
                  </c:pt>
                  <c:pt idx="2">
                    <c:v>ITRF</c:v>
                  </c:pt>
                </c:lvl>
              </c:multiLvlStrCache>
            </c:multiLvlStrRef>
          </c:cat>
          <c:val>
            <c:numRef>
              <c:f>'Fig3.2'!$C$31:$C$33</c:f>
              <c:numCache>
                <c:formatCode>General</c:formatCode>
                <c:ptCount val="3"/>
                <c:pt idx="0">
                  <c:v>8755</c:v>
                </c:pt>
                <c:pt idx="1">
                  <c:v>11583</c:v>
                </c:pt>
                <c:pt idx="2">
                  <c:v>1945</c:v>
                </c:pt>
              </c:numCache>
            </c:numRef>
          </c:val>
          <c:extLst>
            <c:ext xmlns:c16="http://schemas.microsoft.com/office/drawing/2014/chart" uri="{C3380CC4-5D6E-409C-BE32-E72D297353CC}">
              <c16:uniqueId val="{0000000A-B01E-4B90-A747-88A42C8C268A}"/>
            </c:ext>
          </c:extLst>
        </c:ser>
        <c:ser>
          <c:idx val="1"/>
          <c:order val="1"/>
          <c:tx>
            <c:strRef>
              <c:f>'Fig3.2'!$D$30</c:f>
              <c:strCache>
                <c:ptCount val="1"/>
                <c:pt idx="0">
                  <c:v>Categorie B</c:v>
                </c:pt>
              </c:strCache>
            </c:strRef>
          </c:tx>
          <c:invertIfNegative val="0"/>
          <c:dLbls>
            <c:dLbl>
              <c:idx val="0"/>
              <c:tx>
                <c:rich>
                  <a:bodyPr/>
                  <a:lstStyle/>
                  <a:p>
                    <a:fld id="{107336D7-62BE-425B-9B08-C6B9F0DE2599}"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01E-4B90-A747-88A42C8C268A}"/>
                </c:ext>
              </c:extLst>
            </c:dLbl>
            <c:dLbl>
              <c:idx val="1"/>
              <c:delete val="1"/>
              <c:extLst>
                <c:ext xmlns:c15="http://schemas.microsoft.com/office/drawing/2012/chart" uri="{CE6537A1-D6FC-4f65-9D91-7224C49458BB}"/>
                <c:ext xmlns:c16="http://schemas.microsoft.com/office/drawing/2014/chart" uri="{C3380CC4-5D6E-409C-BE32-E72D297353CC}">
                  <c16:uniqueId val="{00000004-B01E-4B90-A747-88A42C8C268A}"/>
                </c:ext>
              </c:extLst>
            </c:dLbl>
            <c:dLbl>
              <c:idx val="2"/>
              <c:tx>
                <c:rich>
                  <a:bodyPr/>
                  <a:lstStyle/>
                  <a:p>
                    <a:fld id="{72B9B547-113F-4447-A322-8F18AD68B92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01E-4B90-A747-88A42C8C268A}"/>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multiLvlStrRef>
              <c:f>'Fig3.2'!$A$31:$B$33</c:f>
              <c:multiLvlStrCache>
                <c:ptCount val="3"/>
                <c:lvl>
                  <c:pt idx="0">
                    <c:v>Filière administrative </c:v>
                  </c:pt>
                  <c:pt idx="1">
                    <c:v>Filière santé</c:v>
                  </c:pt>
                </c:lvl>
                <c:lvl>
                  <c:pt idx="0">
                    <c:v>ASS</c:v>
                  </c:pt>
                  <c:pt idx="2">
                    <c:v>ITRF</c:v>
                  </c:pt>
                </c:lvl>
              </c:multiLvlStrCache>
            </c:multiLvlStrRef>
          </c:cat>
          <c:val>
            <c:numRef>
              <c:f>'Fig3.2'!$D$31:$D$33</c:f>
              <c:numCache>
                <c:formatCode>General</c:formatCode>
                <c:ptCount val="3"/>
                <c:pt idx="0">
                  <c:v>15409</c:v>
                </c:pt>
                <c:pt idx="1">
                  <c:v>40</c:v>
                </c:pt>
                <c:pt idx="2">
                  <c:v>1961</c:v>
                </c:pt>
              </c:numCache>
            </c:numRef>
          </c:val>
          <c:extLst>
            <c:ext xmlns:c15="http://schemas.microsoft.com/office/drawing/2012/chart" uri="{02D57815-91ED-43cb-92C2-25804820EDAC}">
              <c15:datalabelsRange>
                <c15:f>'Fig3.2'!$G$31:$G$33</c15:f>
                <c15:dlblRangeCache>
                  <c:ptCount val="3"/>
                  <c:pt idx="0">
                    <c:v>35%</c:v>
                  </c:pt>
                  <c:pt idx="1">
                    <c:v>0%</c:v>
                  </c:pt>
                  <c:pt idx="2">
                    <c:v>21%</c:v>
                  </c:pt>
                </c15:dlblRangeCache>
              </c15:datalabelsRange>
            </c:ext>
            <c:ext xmlns:c16="http://schemas.microsoft.com/office/drawing/2014/chart" uri="{C3380CC4-5D6E-409C-BE32-E72D297353CC}">
              <c16:uniqueId val="{00000006-B01E-4B90-A747-88A42C8C268A}"/>
            </c:ext>
          </c:extLst>
        </c:ser>
        <c:ser>
          <c:idx val="2"/>
          <c:order val="2"/>
          <c:tx>
            <c:strRef>
              <c:f>'Fig3.2'!$E$30</c:f>
              <c:strCache>
                <c:ptCount val="1"/>
                <c:pt idx="0">
                  <c:v>Categorie C</c:v>
                </c:pt>
              </c:strCache>
            </c:strRef>
          </c:tx>
          <c:spPr>
            <a:solidFill>
              <a:schemeClr val="accent6"/>
            </a:solidFill>
          </c:spPr>
          <c:invertIfNegative val="0"/>
          <c:dLbls>
            <c:dLbl>
              <c:idx val="0"/>
              <c:tx>
                <c:rich>
                  <a:bodyPr/>
                  <a:lstStyle/>
                  <a:p>
                    <a:fld id="{EDFCD63A-D3B8-44B8-84F8-2BA517DC4F4A}"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B01E-4B90-A747-88A42C8C268A}"/>
                </c:ext>
              </c:extLst>
            </c:dLbl>
            <c:dLbl>
              <c:idx val="1"/>
              <c:delete val="1"/>
              <c:extLst>
                <c:ext xmlns:c15="http://schemas.microsoft.com/office/drawing/2012/chart" uri="{CE6537A1-D6FC-4f65-9D91-7224C49458BB}"/>
                <c:ext xmlns:c16="http://schemas.microsoft.com/office/drawing/2014/chart" uri="{C3380CC4-5D6E-409C-BE32-E72D297353CC}">
                  <c16:uniqueId val="{00000000-CD49-4E06-959B-53203A9E368F}"/>
                </c:ext>
              </c:extLst>
            </c:dLbl>
            <c:dLbl>
              <c:idx val="2"/>
              <c:tx>
                <c:rich>
                  <a:bodyPr/>
                  <a:lstStyle/>
                  <a:p>
                    <a:fld id="{456F3B70-4DF6-4B3D-8599-0593C19D11A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01E-4B90-A747-88A42C8C268A}"/>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multiLvlStrRef>
              <c:f>'Fig3.2'!$A$31:$B$33</c:f>
              <c:multiLvlStrCache>
                <c:ptCount val="3"/>
                <c:lvl>
                  <c:pt idx="0">
                    <c:v>Filière administrative </c:v>
                  </c:pt>
                  <c:pt idx="1">
                    <c:v>Filière santé</c:v>
                  </c:pt>
                </c:lvl>
                <c:lvl>
                  <c:pt idx="0">
                    <c:v>ASS</c:v>
                  </c:pt>
                  <c:pt idx="2">
                    <c:v>ITRF</c:v>
                  </c:pt>
                </c:lvl>
              </c:multiLvlStrCache>
            </c:multiLvlStrRef>
          </c:cat>
          <c:val>
            <c:numRef>
              <c:f>'Fig3.2'!$E$31:$E$33</c:f>
              <c:numCache>
                <c:formatCode>General</c:formatCode>
                <c:ptCount val="3"/>
                <c:pt idx="0">
                  <c:v>20338</c:v>
                </c:pt>
                <c:pt idx="1">
                  <c:v>0</c:v>
                </c:pt>
                <c:pt idx="2">
                  <c:v>5556</c:v>
                </c:pt>
              </c:numCache>
            </c:numRef>
          </c:val>
          <c:extLst>
            <c:ext xmlns:c15="http://schemas.microsoft.com/office/drawing/2012/chart" uri="{02D57815-91ED-43cb-92C2-25804820EDAC}">
              <c15:datalabelsRange>
                <c15:f>'Fig3.2'!$H$31:$H$33</c15:f>
                <c15:dlblRangeCache>
                  <c:ptCount val="3"/>
                  <c:pt idx="0">
                    <c:v>46%</c:v>
                  </c:pt>
                  <c:pt idx="1">
                    <c:v>0%</c:v>
                  </c:pt>
                  <c:pt idx="2">
                    <c:v>59%</c:v>
                  </c:pt>
                </c15:dlblRangeCache>
              </c15:datalabelsRange>
            </c:ext>
            <c:ext xmlns:c16="http://schemas.microsoft.com/office/drawing/2014/chart" uri="{C3380CC4-5D6E-409C-BE32-E72D297353CC}">
              <c16:uniqueId val="{00000002-B01E-4B90-A747-88A42C8C268A}"/>
            </c:ext>
          </c:extLst>
        </c:ser>
        <c:dLbls>
          <c:showLegendKey val="0"/>
          <c:showVal val="0"/>
          <c:showCatName val="0"/>
          <c:showSerName val="0"/>
          <c:showPercent val="0"/>
          <c:showBubbleSize val="0"/>
        </c:dLbls>
        <c:gapWidth val="150"/>
        <c:axId val="133823872"/>
        <c:axId val="134218880"/>
      </c:barChart>
      <c:catAx>
        <c:axId val="13382387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34218880"/>
        <c:crosses val="autoZero"/>
        <c:auto val="1"/>
        <c:lblAlgn val="ctr"/>
        <c:lblOffset val="100"/>
        <c:tickLblSkip val="1"/>
        <c:tickMarkSkip val="1"/>
        <c:noMultiLvlLbl val="0"/>
      </c:catAx>
      <c:valAx>
        <c:axId val="134218880"/>
        <c:scaling>
          <c:orientation val="minMax"/>
        </c:scaling>
        <c:delete val="0"/>
        <c:axPos val="t"/>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33823872"/>
        <c:crosses val="autoZero"/>
        <c:crossBetween val="between"/>
      </c:valAx>
      <c:spPr>
        <a:solidFill>
          <a:srgbClr val="FFFFFF"/>
        </a:solidFill>
        <a:ln w="12700">
          <a:solidFill>
            <a:srgbClr val="808080"/>
          </a:solidFill>
          <a:prstDash val="solid"/>
        </a:ln>
      </c:spPr>
    </c:plotArea>
    <c:legend>
      <c:legendPos val="b"/>
      <c:overlay val="0"/>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0</xdr:colOff>
      <xdr:row>52</xdr:row>
      <xdr:rowOff>0</xdr:rowOff>
    </xdr:from>
    <xdr:ext cx="190500" cy="142875"/>
    <xdr:pic>
      <xdr:nvPicPr>
        <xdr:cNvPr id="2"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42010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c:userShapes xmlns:c="http://schemas.openxmlformats.org/drawingml/2006/chart">
  <cdr:relSizeAnchor xmlns:cdr="http://schemas.openxmlformats.org/drawingml/2006/chartDrawing">
    <cdr:from>
      <cdr:x>0.09913</cdr:x>
      <cdr:y>0.18603</cdr:y>
    </cdr:from>
    <cdr:to>
      <cdr:x>0.26695</cdr:x>
      <cdr:y>0.24422</cdr:y>
    </cdr:to>
    <cdr:sp macro="" textlink="">
      <cdr:nvSpPr>
        <cdr:cNvPr id="2049" name="Text Box 1"/>
        <cdr:cNvSpPr txBox="1">
          <a:spLocks xmlns:a="http://schemas.openxmlformats.org/drawingml/2006/main" noChangeArrowheads="1"/>
        </cdr:cNvSpPr>
      </cdr:nvSpPr>
      <cdr:spPr bwMode="auto">
        <a:xfrm xmlns:a="http://schemas.openxmlformats.org/drawingml/2006/main">
          <a:off x="358790" y="540434"/>
          <a:ext cx="607424" cy="169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0.81363</cdr:x>
      <cdr:y>0.18269</cdr:y>
    </cdr:from>
    <cdr:to>
      <cdr:x>0.93782</cdr:x>
      <cdr:y>0.23154</cdr:y>
    </cdr:to>
    <cdr:sp macro="" textlink="">
      <cdr:nvSpPr>
        <cdr:cNvPr id="2050" name="Text Box 2"/>
        <cdr:cNvSpPr txBox="1">
          <a:spLocks xmlns:a="http://schemas.openxmlformats.org/drawingml/2006/main" noChangeArrowheads="1"/>
        </cdr:cNvSpPr>
      </cdr:nvSpPr>
      <cdr:spPr bwMode="auto">
        <a:xfrm xmlns:a="http://schemas.openxmlformats.org/drawingml/2006/main">
          <a:off x="2944919" y="530739"/>
          <a:ext cx="449505" cy="1419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11.xml><?xml version="1.0" encoding="utf-8"?>
<c:userShapes xmlns:c="http://schemas.openxmlformats.org/drawingml/2006/chart">
  <cdr:relSizeAnchor xmlns:cdr="http://schemas.openxmlformats.org/drawingml/2006/chartDrawing">
    <cdr:from>
      <cdr:x>0.09913</cdr:x>
      <cdr:y>0.18603</cdr:y>
    </cdr:from>
    <cdr:to>
      <cdr:x>0.26695</cdr:x>
      <cdr:y>0.24422</cdr:y>
    </cdr:to>
    <cdr:sp macro="" textlink="">
      <cdr:nvSpPr>
        <cdr:cNvPr id="2049" name="Text Box 1"/>
        <cdr:cNvSpPr txBox="1">
          <a:spLocks xmlns:a="http://schemas.openxmlformats.org/drawingml/2006/main" noChangeArrowheads="1"/>
        </cdr:cNvSpPr>
      </cdr:nvSpPr>
      <cdr:spPr bwMode="auto">
        <a:xfrm xmlns:a="http://schemas.openxmlformats.org/drawingml/2006/main">
          <a:off x="358790" y="540434"/>
          <a:ext cx="607424" cy="169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0.81363</cdr:x>
      <cdr:y>0.18269</cdr:y>
    </cdr:from>
    <cdr:to>
      <cdr:x>0.93782</cdr:x>
      <cdr:y>0.23154</cdr:y>
    </cdr:to>
    <cdr:sp macro="" textlink="">
      <cdr:nvSpPr>
        <cdr:cNvPr id="2050" name="Text Box 2"/>
        <cdr:cNvSpPr txBox="1">
          <a:spLocks xmlns:a="http://schemas.openxmlformats.org/drawingml/2006/main" noChangeArrowheads="1"/>
        </cdr:cNvSpPr>
      </cdr:nvSpPr>
      <cdr:spPr bwMode="auto">
        <a:xfrm xmlns:a="http://schemas.openxmlformats.org/drawingml/2006/main">
          <a:off x="2944919" y="530739"/>
          <a:ext cx="449505" cy="1419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76200</xdr:colOff>
      <xdr:row>1</xdr:row>
      <xdr:rowOff>123825</xdr:rowOff>
    </xdr:from>
    <xdr:to>
      <xdr:col>5</xdr:col>
      <xdr:colOff>533400</xdr:colOff>
      <xdr:row>23</xdr:row>
      <xdr:rowOff>47625</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190500</xdr:colOff>
      <xdr:row>4</xdr:row>
      <xdr:rowOff>142875</xdr:rowOff>
    </xdr:to>
    <xdr:pic>
      <xdr:nvPicPr>
        <xdr:cNvPr id="2"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3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190500</xdr:colOff>
      <xdr:row>4</xdr:row>
      <xdr:rowOff>142875</xdr:rowOff>
    </xdr:to>
    <xdr:pic>
      <xdr:nvPicPr>
        <xdr:cNvPr id="3" name="Picture 2"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3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190500</xdr:colOff>
      <xdr:row>4</xdr:row>
      <xdr:rowOff>142875</xdr:rowOff>
    </xdr:to>
    <xdr:pic>
      <xdr:nvPicPr>
        <xdr:cNvPr id="4"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3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190500</xdr:colOff>
      <xdr:row>4</xdr:row>
      <xdr:rowOff>142875</xdr:rowOff>
    </xdr:to>
    <xdr:pic>
      <xdr:nvPicPr>
        <xdr:cNvPr id="5"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0763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190500</xdr:colOff>
      <xdr:row>4</xdr:row>
      <xdr:rowOff>142875</xdr:rowOff>
    </xdr:to>
    <xdr:pic>
      <xdr:nvPicPr>
        <xdr:cNvPr id="6"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0763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xdr:row>
      <xdr:rowOff>0</xdr:rowOff>
    </xdr:from>
    <xdr:to>
      <xdr:col>10</xdr:col>
      <xdr:colOff>190500</xdr:colOff>
      <xdr:row>4</xdr:row>
      <xdr:rowOff>142875</xdr:rowOff>
    </xdr:to>
    <xdr:pic>
      <xdr:nvPicPr>
        <xdr:cNvPr id="7"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1375" y="10763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4</xdr:row>
      <xdr:rowOff>0</xdr:rowOff>
    </xdr:from>
    <xdr:ext cx="190500" cy="142875"/>
    <xdr:pic>
      <xdr:nvPicPr>
        <xdr:cNvPr id="8"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3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4</xdr:row>
      <xdr:rowOff>0</xdr:rowOff>
    </xdr:from>
    <xdr:ext cx="190500" cy="142875"/>
    <xdr:pic>
      <xdr:nvPicPr>
        <xdr:cNvPr id="9" name="Picture 2"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3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4</xdr:row>
      <xdr:rowOff>0</xdr:rowOff>
    </xdr:from>
    <xdr:ext cx="190500" cy="142875"/>
    <xdr:pic>
      <xdr:nvPicPr>
        <xdr:cNvPr id="10"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1375" y="10763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4</xdr:row>
      <xdr:rowOff>0</xdr:rowOff>
    </xdr:from>
    <xdr:to>
      <xdr:col>0</xdr:col>
      <xdr:colOff>190500</xdr:colOff>
      <xdr:row>4</xdr:row>
      <xdr:rowOff>142875</xdr:rowOff>
    </xdr:to>
    <xdr:pic>
      <xdr:nvPicPr>
        <xdr:cNvPr id="11"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3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190500</xdr:colOff>
      <xdr:row>4</xdr:row>
      <xdr:rowOff>142875</xdr:rowOff>
    </xdr:to>
    <xdr:pic>
      <xdr:nvPicPr>
        <xdr:cNvPr id="12" name="Picture 2"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3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114300</xdr:rowOff>
    </xdr:from>
    <xdr:to>
      <xdr:col>9</xdr:col>
      <xdr:colOff>457200</xdr:colOff>
      <xdr:row>73</xdr:row>
      <xdr:rowOff>76200</xdr:rowOff>
    </xdr:to>
    <xdr:grpSp>
      <xdr:nvGrpSpPr>
        <xdr:cNvPr id="10" name="Groupe 9"/>
        <xdr:cNvGrpSpPr/>
      </xdr:nvGrpSpPr>
      <xdr:grpSpPr>
        <a:xfrm>
          <a:off x="0" y="276225"/>
          <a:ext cx="7315200" cy="11620500"/>
          <a:chOff x="0" y="276225"/>
          <a:chExt cx="7241197" cy="11620500"/>
        </a:xfrm>
      </xdr:grpSpPr>
      <xdr:graphicFrame macro="">
        <xdr:nvGraphicFramePr>
          <xdr:cNvPr id="2" name="Graphique 1"/>
          <xdr:cNvGraphicFramePr>
            <a:graphicFrameLocks/>
          </xdr:cNvGraphicFramePr>
        </xdr:nvGraphicFramePr>
        <xdr:xfrm>
          <a:off x="0" y="276225"/>
          <a:ext cx="3619500" cy="290512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Graphique 1"/>
          <xdr:cNvGraphicFramePr>
            <a:graphicFrameLocks/>
          </xdr:cNvGraphicFramePr>
        </xdr:nvGraphicFramePr>
        <xdr:xfrm>
          <a:off x="3615102" y="276225"/>
          <a:ext cx="3619500" cy="2905125"/>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4" name="Graphique 1"/>
          <xdr:cNvGraphicFramePr>
            <a:graphicFrameLocks/>
          </xdr:cNvGraphicFramePr>
        </xdr:nvGraphicFramePr>
        <xdr:xfrm>
          <a:off x="0" y="3181350"/>
          <a:ext cx="3619500" cy="2905125"/>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5" name="Graphique 1"/>
          <xdr:cNvGraphicFramePr>
            <a:graphicFrameLocks/>
          </xdr:cNvGraphicFramePr>
        </xdr:nvGraphicFramePr>
        <xdr:xfrm>
          <a:off x="3621697" y="3181351"/>
          <a:ext cx="3619500" cy="2905125"/>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6" name="Graphique 1"/>
          <xdr:cNvGraphicFramePr>
            <a:graphicFrameLocks/>
          </xdr:cNvGraphicFramePr>
        </xdr:nvGraphicFramePr>
        <xdr:xfrm>
          <a:off x="0" y="6086475"/>
          <a:ext cx="3619500" cy="2905125"/>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7" name="Graphique 1"/>
          <xdr:cNvGraphicFramePr>
            <a:graphicFrameLocks/>
          </xdr:cNvGraphicFramePr>
        </xdr:nvGraphicFramePr>
        <xdr:xfrm>
          <a:off x="3619500" y="6086475"/>
          <a:ext cx="3619500" cy="2905125"/>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8" name="Graphique 1"/>
          <xdr:cNvGraphicFramePr>
            <a:graphicFrameLocks/>
          </xdr:cNvGraphicFramePr>
        </xdr:nvGraphicFramePr>
        <xdr:xfrm>
          <a:off x="0" y="8991600"/>
          <a:ext cx="3619500" cy="2905125"/>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9" name="Graphique 1"/>
          <xdr:cNvGraphicFramePr>
            <a:graphicFrameLocks/>
          </xdr:cNvGraphicFramePr>
        </xdr:nvGraphicFramePr>
        <xdr:xfrm>
          <a:off x="3619500" y="8991600"/>
          <a:ext cx="3619500" cy="2905125"/>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wsDr>
</file>

<file path=xl/drawings/drawing4.xml><?xml version="1.0" encoding="utf-8"?>
<c:userShapes xmlns:c="http://schemas.openxmlformats.org/drawingml/2006/chart">
  <cdr:relSizeAnchor xmlns:cdr="http://schemas.openxmlformats.org/drawingml/2006/chartDrawing">
    <cdr:from>
      <cdr:x>0.09913</cdr:x>
      <cdr:y>0.18603</cdr:y>
    </cdr:from>
    <cdr:to>
      <cdr:x>0.26695</cdr:x>
      <cdr:y>0.24422</cdr:y>
    </cdr:to>
    <cdr:sp macro="" textlink="">
      <cdr:nvSpPr>
        <cdr:cNvPr id="2049" name="Text Box 1"/>
        <cdr:cNvSpPr txBox="1">
          <a:spLocks xmlns:a="http://schemas.openxmlformats.org/drawingml/2006/main" noChangeArrowheads="1"/>
        </cdr:cNvSpPr>
      </cdr:nvSpPr>
      <cdr:spPr bwMode="auto">
        <a:xfrm xmlns:a="http://schemas.openxmlformats.org/drawingml/2006/main">
          <a:off x="358790" y="540434"/>
          <a:ext cx="607424" cy="169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0.81363</cdr:x>
      <cdr:y>0.18269</cdr:y>
    </cdr:from>
    <cdr:to>
      <cdr:x>0.93782</cdr:x>
      <cdr:y>0.23154</cdr:y>
    </cdr:to>
    <cdr:sp macro="" textlink="">
      <cdr:nvSpPr>
        <cdr:cNvPr id="2050" name="Text Box 2"/>
        <cdr:cNvSpPr txBox="1">
          <a:spLocks xmlns:a="http://schemas.openxmlformats.org/drawingml/2006/main" noChangeArrowheads="1"/>
        </cdr:cNvSpPr>
      </cdr:nvSpPr>
      <cdr:spPr bwMode="auto">
        <a:xfrm xmlns:a="http://schemas.openxmlformats.org/drawingml/2006/main">
          <a:off x="2944919" y="530739"/>
          <a:ext cx="449505" cy="1419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5.xml><?xml version="1.0" encoding="utf-8"?>
<c:userShapes xmlns:c="http://schemas.openxmlformats.org/drawingml/2006/chart">
  <cdr:relSizeAnchor xmlns:cdr="http://schemas.openxmlformats.org/drawingml/2006/chartDrawing">
    <cdr:from>
      <cdr:x>0.09913</cdr:x>
      <cdr:y>0.18603</cdr:y>
    </cdr:from>
    <cdr:to>
      <cdr:x>0.26695</cdr:x>
      <cdr:y>0.24422</cdr:y>
    </cdr:to>
    <cdr:sp macro="" textlink="">
      <cdr:nvSpPr>
        <cdr:cNvPr id="2049" name="Text Box 1"/>
        <cdr:cNvSpPr txBox="1">
          <a:spLocks xmlns:a="http://schemas.openxmlformats.org/drawingml/2006/main" noChangeArrowheads="1"/>
        </cdr:cNvSpPr>
      </cdr:nvSpPr>
      <cdr:spPr bwMode="auto">
        <a:xfrm xmlns:a="http://schemas.openxmlformats.org/drawingml/2006/main">
          <a:off x="358790" y="540434"/>
          <a:ext cx="607424" cy="169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0.81363</cdr:x>
      <cdr:y>0.18269</cdr:y>
    </cdr:from>
    <cdr:to>
      <cdr:x>0.93782</cdr:x>
      <cdr:y>0.23154</cdr:y>
    </cdr:to>
    <cdr:sp macro="" textlink="">
      <cdr:nvSpPr>
        <cdr:cNvPr id="2050" name="Text Box 2"/>
        <cdr:cNvSpPr txBox="1">
          <a:spLocks xmlns:a="http://schemas.openxmlformats.org/drawingml/2006/main" noChangeArrowheads="1"/>
        </cdr:cNvSpPr>
      </cdr:nvSpPr>
      <cdr:spPr bwMode="auto">
        <a:xfrm xmlns:a="http://schemas.openxmlformats.org/drawingml/2006/main">
          <a:off x="2944919" y="530739"/>
          <a:ext cx="449505" cy="1419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6.xml><?xml version="1.0" encoding="utf-8"?>
<c:userShapes xmlns:c="http://schemas.openxmlformats.org/drawingml/2006/chart">
  <cdr:relSizeAnchor xmlns:cdr="http://schemas.openxmlformats.org/drawingml/2006/chartDrawing">
    <cdr:from>
      <cdr:x>0.09913</cdr:x>
      <cdr:y>0.18603</cdr:y>
    </cdr:from>
    <cdr:to>
      <cdr:x>0.26695</cdr:x>
      <cdr:y>0.24422</cdr:y>
    </cdr:to>
    <cdr:sp macro="" textlink="">
      <cdr:nvSpPr>
        <cdr:cNvPr id="2049" name="Text Box 1"/>
        <cdr:cNvSpPr txBox="1">
          <a:spLocks xmlns:a="http://schemas.openxmlformats.org/drawingml/2006/main" noChangeArrowheads="1"/>
        </cdr:cNvSpPr>
      </cdr:nvSpPr>
      <cdr:spPr bwMode="auto">
        <a:xfrm xmlns:a="http://schemas.openxmlformats.org/drawingml/2006/main">
          <a:off x="358790" y="540434"/>
          <a:ext cx="607424" cy="169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0.81363</cdr:x>
      <cdr:y>0.18269</cdr:y>
    </cdr:from>
    <cdr:to>
      <cdr:x>0.93782</cdr:x>
      <cdr:y>0.23154</cdr:y>
    </cdr:to>
    <cdr:sp macro="" textlink="">
      <cdr:nvSpPr>
        <cdr:cNvPr id="2050" name="Text Box 2"/>
        <cdr:cNvSpPr txBox="1">
          <a:spLocks xmlns:a="http://schemas.openxmlformats.org/drawingml/2006/main" noChangeArrowheads="1"/>
        </cdr:cNvSpPr>
      </cdr:nvSpPr>
      <cdr:spPr bwMode="auto">
        <a:xfrm xmlns:a="http://schemas.openxmlformats.org/drawingml/2006/main">
          <a:off x="2944919" y="530739"/>
          <a:ext cx="449505" cy="1419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7.xml><?xml version="1.0" encoding="utf-8"?>
<c:userShapes xmlns:c="http://schemas.openxmlformats.org/drawingml/2006/chart">
  <cdr:relSizeAnchor xmlns:cdr="http://schemas.openxmlformats.org/drawingml/2006/chartDrawing">
    <cdr:from>
      <cdr:x>0.09913</cdr:x>
      <cdr:y>0.18603</cdr:y>
    </cdr:from>
    <cdr:to>
      <cdr:x>0.26695</cdr:x>
      <cdr:y>0.24422</cdr:y>
    </cdr:to>
    <cdr:sp macro="" textlink="">
      <cdr:nvSpPr>
        <cdr:cNvPr id="2049" name="Text Box 1"/>
        <cdr:cNvSpPr txBox="1">
          <a:spLocks xmlns:a="http://schemas.openxmlformats.org/drawingml/2006/main" noChangeArrowheads="1"/>
        </cdr:cNvSpPr>
      </cdr:nvSpPr>
      <cdr:spPr bwMode="auto">
        <a:xfrm xmlns:a="http://schemas.openxmlformats.org/drawingml/2006/main">
          <a:off x="358790" y="540434"/>
          <a:ext cx="607424" cy="169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0.81363</cdr:x>
      <cdr:y>0.18269</cdr:y>
    </cdr:from>
    <cdr:to>
      <cdr:x>0.93782</cdr:x>
      <cdr:y>0.23154</cdr:y>
    </cdr:to>
    <cdr:sp macro="" textlink="">
      <cdr:nvSpPr>
        <cdr:cNvPr id="2050" name="Text Box 2"/>
        <cdr:cNvSpPr txBox="1">
          <a:spLocks xmlns:a="http://schemas.openxmlformats.org/drawingml/2006/main" noChangeArrowheads="1"/>
        </cdr:cNvSpPr>
      </cdr:nvSpPr>
      <cdr:spPr bwMode="auto">
        <a:xfrm xmlns:a="http://schemas.openxmlformats.org/drawingml/2006/main">
          <a:off x="2944919" y="530739"/>
          <a:ext cx="449505" cy="1419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8.xml><?xml version="1.0" encoding="utf-8"?>
<c:userShapes xmlns:c="http://schemas.openxmlformats.org/drawingml/2006/chart">
  <cdr:relSizeAnchor xmlns:cdr="http://schemas.openxmlformats.org/drawingml/2006/chartDrawing">
    <cdr:from>
      <cdr:x>0.09913</cdr:x>
      <cdr:y>0.18603</cdr:y>
    </cdr:from>
    <cdr:to>
      <cdr:x>0.26695</cdr:x>
      <cdr:y>0.24422</cdr:y>
    </cdr:to>
    <cdr:sp macro="" textlink="">
      <cdr:nvSpPr>
        <cdr:cNvPr id="2049" name="Text Box 1"/>
        <cdr:cNvSpPr txBox="1">
          <a:spLocks xmlns:a="http://schemas.openxmlformats.org/drawingml/2006/main" noChangeArrowheads="1"/>
        </cdr:cNvSpPr>
      </cdr:nvSpPr>
      <cdr:spPr bwMode="auto">
        <a:xfrm xmlns:a="http://schemas.openxmlformats.org/drawingml/2006/main">
          <a:off x="358790" y="540434"/>
          <a:ext cx="607424" cy="169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0.81363</cdr:x>
      <cdr:y>0.18269</cdr:y>
    </cdr:from>
    <cdr:to>
      <cdr:x>0.93782</cdr:x>
      <cdr:y>0.23154</cdr:y>
    </cdr:to>
    <cdr:sp macro="" textlink="">
      <cdr:nvSpPr>
        <cdr:cNvPr id="2050" name="Text Box 2"/>
        <cdr:cNvSpPr txBox="1">
          <a:spLocks xmlns:a="http://schemas.openxmlformats.org/drawingml/2006/main" noChangeArrowheads="1"/>
        </cdr:cNvSpPr>
      </cdr:nvSpPr>
      <cdr:spPr bwMode="auto">
        <a:xfrm xmlns:a="http://schemas.openxmlformats.org/drawingml/2006/main">
          <a:off x="2944919" y="530739"/>
          <a:ext cx="449505" cy="1419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9.xml><?xml version="1.0" encoding="utf-8"?>
<c:userShapes xmlns:c="http://schemas.openxmlformats.org/drawingml/2006/chart">
  <cdr:relSizeAnchor xmlns:cdr="http://schemas.openxmlformats.org/drawingml/2006/chartDrawing">
    <cdr:from>
      <cdr:x>0.09913</cdr:x>
      <cdr:y>0.18603</cdr:y>
    </cdr:from>
    <cdr:to>
      <cdr:x>0.26695</cdr:x>
      <cdr:y>0.24422</cdr:y>
    </cdr:to>
    <cdr:sp macro="" textlink="">
      <cdr:nvSpPr>
        <cdr:cNvPr id="2049" name="Text Box 1"/>
        <cdr:cNvSpPr txBox="1">
          <a:spLocks xmlns:a="http://schemas.openxmlformats.org/drawingml/2006/main" noChangeArrowheads="1"/>
        </cdr:cNvSpPr>
      </cdr:nvSpPr>
      <cdr:spPr bwMode="auto">
        <a:xfrm xmlns:a="http://schemas.openxmlformats.org/drawingml/2006/main">
          <a:off x="358790" y="540434"/>
          <a:ext cx="607424" cy="169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0.81363</cdr:x>
      <cdr:y>0.18269</cdr:y>
    </cdr:from>
    <cdr:to>
      <cdr:x>0.93782</cdr:x>
      <cdr:y>0.23154</cdr:y>
    </cdr:to>
    <cdr:sp macro="" textlink="">
      <cdr:nvSpPr>
        <cdr:cNvPr id="2050" name="Text Box 2"/>
        <cdr:cNvSpPr txBox="1">
          <a:spLocks xmlns:a="http://schemas.openxmlformats.org/drawingml/2006/main" noChangeArrowheads="1"/>
        </cdr:cNvSpPr>
      </cdr:nvSpPr>
      <cdr:spPr bwMode="auto">
        <a:xfrm xmlns:a="http://schemas.openxmlformats.org/drawingml/2006/main">
          <a:off x="2944919" y="530739"/>
          <a:ext cx="449505" cy="1419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BSN\BSN-2012-2013\BSN_2013_w\pel_ass_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BSN\BSN-2012-2013\BSN_2013_w\pyr_die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GRAPH8"/>
    </sheetNames>
    <sheetDataSet>
      <sheetData sheetId="0"/>
      <sheetData sheetId="1">
        <row r="1">
          <cell r="A1" t="str">
            <v>activite</v>
          </cell>
          <cell r="B1" t="str">
            <v>profil</v>
          </cell>
          <cell r="C1" t="str">
            <v>CAT</v>
          </cell>
          <cell r="D1" t="str">
            <v>lcat</v>
          </cell>
          <cell r="E1" t="str">
            <v>person</v>
          </cell>
          <cell r="F1" t="str">
            <v>age</v>
          </cell>
          <cell r="G1" t="str">
            <v>sexe</v>
          </cell>
          <cell r="H1" t="str">
            <v>EFF</v>
          </cell>
        </row>
        <row r="2">
          <cell r="A2" t="str">
            <v>ASS</v>
          </cell>
          <cell r="B2" t="str">
            <v>ASS_admi</v>
          </cell>
          <cell r="C2" t="str">
            <v>A</v>
          </cell>
          <cell r="D2" t="str">
            <v>Categorie A</v>
          </cell>
          <cell r="E2" t="str">
            <v>Adm civils &amp; experts</v>
          </cell>
          <cell r="F2">
            <v>29</v>
          </cell>
          <cell r="G2" t="str">
            <v>2</v>
          </cell>
          <cell r="H2">
            <v>1</v>
          </cell>
        </row>
        <row r="3">
          <cell r="A3" t="str">
            <v>ASS</v>
          </cell>
          <cell r="B3" t="str">
            <v>ASS_admi</v>
          </cell>
          <cell r="C3" t="str">
            <v>A</v>
          </cell>
          <cell r="D3" t="str">
            <v>Categorie A</v>
          </cell>
          <cell r="E3" t="str">
            <v>Adm civils &amp; experts</v>
          </cell>
          <cell r="F3">
            <v>36</v>
          </cell>
          <cell r="G3" t="str">
            <v>1</v>
          </cell>
          <cell r="H3">
            <v>1</v>
          </cell>
        </row>
        <row r="4">
          <cell r="A4" t="str">
            <v>ASS</v>
          </cell>
          <cell r="B4" t="str">
            <v>ASS_admi</v>
          </cell>
          <cell r="C4" t="str">
            <v>A</v>
          </cell>
          <cell r="D4" t="str">
            <v>Categorie A</v>
          </cell>
          <cell r="E4" t="str">
            <v>Adm civils &amp; experts</v>
          </cell>
          <cell r="F4">
            <v>37</v>
          </cell>
          <cell r="G4" t="str">
            <v>1</v>
          </cell>
          <cell r="H4">
            <v>1</v>
          </cell>
        </row>
        <row r="5">
          <cell r="A5" t="str">
            <v>ASS</v>
          </cell>
          <cell r="B5" t="str">
            <v>ASS_admi</v>
          </cell>
          <cell r="C5" t="str">
            <v>A</v>
          </cell>
          <cell r="D5" t="str">
            <v>Categorie A</v>
          </cell>
          <cell r="E5" t="str">
            <v>Adm civils &amp; experts</v>
          </cell>
          <cell r="F5">
            <v>38</v>
          </cell>
          <cell r="G5" t="str">
            <v>1</v>
          </cell>
          <cell r="H5">
            <v>3</v>
          </cell>
        </row>
        <row r="6">
          <cell r="A6" t="str">
            <v>ASS</v>
          </cell>
          <cell r="B6" t="str">
            <v>ASS_admi</v>
          </cell>
          <cell r="C6" t="str">
            <v>A</v>
          </cell>
          <cell r="D6" t="str">
            <v>Categorie A</v>
          </cell>
          <cell r="E6" t="str">
            <v>Adm civils &amp; experts</v>
          </cell>
          <cell r="F6">
            <v>39</v>
          </cell>
          <cell r="G6" t="str">
            <v>1</v>
          </cell>
          <cell r="H6">
            <v>1</v>
          </cell>
        </row>
        <row r="7">
          <cell r="A7" t="str">
            <v>ASS</v>
          </cell>
          <cell r="B7" t="str">
            <v>ASS_admi</v>
          </cell>
          <cell r="C7" t="str">
            <v>A</v>
          </cell>
          <cell r="D7" t="str">
            <v>Categorie A</v>
          </cell>
          <cell r="E7" t="str">
            <v>Adm civils &amp; experts</v>
          </cell>
          <cell r="F7">
            <v>39</v>
          </cell>
          <cell r="G7" t="str">
            <v>2</v>
          </cell>
          <cell r="H7">
            <v>1</v>
          </cell>
        </row>
        <row r="8">
          <cell r="A8" t="str">
            <v>ASS</v>
          </cell>
          <cell r="B8" t="str">
            <v>ASS_admi</v>
          </cell>
          <cell r="C8" t="str">
            <v>A</v>
          </cell>
          <cell r="D8" t="str">
            <v>Categorie A</v>
          </cell>
          <cell r="E8" t="str">
            <v>Adm civils &amp; experts</v>
          </cell>
          <cell r="F8">
            <v>40</v>
          </cell>
          <cell r="G8" t="str">
            <v>2</v>
          </cell>
          <cell r="H8">
            <v>1</v>
          </cell>
        </row>
        <row r="9">
          <cell r="A9" t="str">
            <v>ASS</v>
          </cell>
          <cell r="B9" t="str">
            <v>ASS_admi</v>
          </cell>
          <cell r="C9" t="str">
            <v>A</v>
          </cell>
          <cell r="D9" t="str">
            <v>Categorie A</v>
          </cell>
          <cell r="E9" t="str">
            <v>Adm civils &amp; experts</v>
          </cell>
          <cell r="F9">
            <v>41</v>
          </cell>
          <cell r="G9" t="str">
            <v>1</v>
          </cell>
          <cell r="H9">
            <v>2</v>
          </cell>
        </row>
        <row r="10">
          <cell r="A10" t="str">
            <v>ASS</v>
          </cell>
          <cell r="B10" t="str">
            <v>ASS_admi</v>
          </cell>
          <cell r="C10" t="str">
            <v>A</v>
          </cell>
          <cell r="D10" t="str">
            <v>Categorie A</v>
          </cell>
          <cell r="E10" t="str">
            <v>Adm civils &amp; experts</v>
          </cell>
          <cell r="F10">
            <v>42</v>
          </cell>
          <cell r="G10" t="str">
            <v>1</v>
          </cell>
          <cell r="H10">
            <v>1</v>
          </cell>
        </row>
        <row r="11">
          <cell r="A11" t="str">
            <v>ASS</v>
          </cell>
          <cell r="B11" t="str">
            <v>ASS_admi</v>
          </cell>
          <cell r="C11" t="str">
            <v>A</v>
          </cell>
          <cell r="D11" t="str">
            <v>Categorie A</v>
          </cell>
          <cell r="E11" t="str">
            <v>Adm civils &amp; experts</v>
          </cell>
          <cell r="F11">
            <v>43</v>
          </cell>
          <cell r="G11" t="str">
            <v>1</v>
          </cell>
          <cell r="H11">
            <v>2</v>
          </cell>
        </row>
        <row r="12">
          <cell r="A12" t="str">
            <v>ASS</v>
          </cell>
          <cell r="B12" t="str">
            <v>ASS_admi</v>
          </cell>
          <cell r="C12" t="str">
            <v>A</v>
          </cell>
          <cell r="D12" t="str">
            <v>Categorie A</v>
          </cell>
          <cell r="E12" t="str">
            <v>Adm civils &amp; experts</v>
          </cell>
          <cell r="F12">
            <v>44</v>
          </cell>
          <cell r="G12" t="str">
            <v>1</v>
          </cell>
          <cell r="H12">
            <v>1</v>
          </cell>
        </row>
        <row r="13">
          <cell r="A13" t="str">
            <v>ASS</v>
          </cell>
          <cell r="B13" t="str">
            <v>ASS_admi</v>
          </cell>
          <cell r="C13" t="str">
            <v>A</v>
          </cell>
          <cell r="D13" t="str">
            <v>Categorie A</v>
          </cell>
          <cell r="E13" t="str">
            <v>Adm civils &amp; experts</v>
          </cell>
          <cell r="F13">
            <v>44</v>
          </cell>
          <cell r="G13" t="str">
            <v>2</v>
          </cell>
          <cell r="H13">
            <v>3</v>
          </cell>
        </row>
        <row r="14">
          <cell r="A14" t="str">
            <v>ASS</v>
          </cell>
          <cell r="B14" t="str">
            <v>ASS_admi</v>
          </cell>
          <cell r="C14" t="str">
            <v>A</v>
          </cell>
          <cell r="D14" t="str">
            <v>Categorie A</v>
          </cell>
          <cell r="E14" t="str">
            <v>Adm civils &amp; experts</v>
          </cell>
          <cell r="F14">
            <v>45</v>
          </cell>
          <cell r="G14" t="str">
            <v>1</v>
          </cell>
          <cell r="H14">
            <v>2</v>
          </cell>
        </row>
        <row r="15">
          <cell r="A15" t="str">
            <v>ASS</v>
          </cell>
          <cell r="B15" t="str">
            <v>ASS_admi</v>
          </cell>
          <cell r="C15" t="str">
            <v>A</v>
          </cell>
          <cell r="D15" t="str">
            <v>Categorie A</v>
          </cell>
          <cell r="E15" t="str">
            <v>Adm civils &amp; experts</v>
          </cell>
          <cell r="F15">
            <v>45</v>
          </cell>
          <cell r="G15" t="str">
            <v>2</v>
          </cell>
          <cell r="H15">
            <v>1</v>
          </cell>
        </row>
        <row r="16">
          <cell r="A16" t="str">
            <v>ASS</v>
          </cell>
          <cell r="B16" t="str">
            <v>ASS_admi</v>
          </cell>
          <cell r="C16" t="str">
            <v>A</v>
          </cell>
          <cell r="D16" t="str">
            <v>Categorie A</v>
          </cell>
          <cell r="E16" t="str">
            <v>Adm civils &amp; experts</v>
          </cell>
          <cell r="F16">
            <v>46</v>
          </cell>
          <cell r="G16" t="str">
            <v>1</v>
          </cell>
          <cell r="H16">
            <v>1</v>
          </cell>
        </row>
        <row r="17">
          <cell r="A17" t="str">
            <v>ASS</v>
          </cell>
          <cell r="B17" t="str">
            <v>ASS_admi</v>
          </cell>
          <cell r="C17" t="str">
            <v>A</v>
          </cell>
          <cell r="D17" t="str">
            <v>Categorie A</v>
          </cell>
          <cell r="E17" t="str">
            <v>Adm civils &amp; experts</v>
          </cell>
          <cell r="F17">
            <v>46</v>
          </cell>
          <cell r="G17" t="str">
            <v>2</v>
          </cell>
          <cell r="H17">
            <v>1</v>
          </cell>
        </row>
        <row r="18">
          <cell r="A18" t="str">
            <v>ASS</v>
          </cell>
          <cell r="B18" t="str">
            <v>ASS_admi</v>
          </cell>
          <cell r="C18" t="str">
            <v>A</v>
          </cell>
          <cell r="D18" t="str">
            <v>Categorie A</v>
          </cell>
          <cell r="E18" t="str">
            <v>Adm civils &amp; experts</v>
          </cell>
          <cell r="F18">
            <v>48</v>
          </cell>
          <cell r="G18" t="str">
            <v>1</v>
          </cell>
          <cell r="H18">
            <v>1</v>
          </cell>
        </row>
        <row r="19">
          <cell r="A19" t="str">
            <v>ASS</v>
          </cell>
          <cell r="B19" t="str">
            <v>ASS_admi</v>
          </cell>
          <cell r="C19" t="str">
            <v>A</v>
          </cell>
          <cell r="D19" t="str">
            <v>Categorie A</v>
          </cell>
          <cell r="E19" t="str">
            <v>Adm civils &amp; experts</v>
          </cell>
          <cell r="F19">
            <v>49</v>
          </cell>
          <cell r="G19" t="str">
            <v>1</v>
          </cell>
          <cell r="H19">
            <v>1</v>
          </cell>
        </row>
        <row r="20">
          <cell r="A20" t="str">
            <v>ASS</v>
          </cell>
          <cell r="B20" t="str">
            <v>ASS_admi</v>
          </cell>
          <cell r="C20" t="str">
            <v>A</v>
          </cell>
          <cell r="D20" t="str">
            <v>Categorie A</v>
          </cell>
          <cell r="E20" t="str">
            <v>Adm civils &amp; experts</v>
          </cell>
          <cell r="F20">
            <v>51</v>
          </cell>
          <cell r="G20" t="str">
            <v>2</v>
          </cell>
          <cell r="H20">
            <v>1</v>
          </cell>
        </row>
        <row r="21">
          <cell r="A21" t="str">
            <v>ASS</v>
          </cell>
          <cell r="B21" t="str">
            <v>ASS_admi</v>
          </cell>
          <cell r="C21" t="str">
            <v>A</v>
          </cell>
          <cell r="D21" t="str">
            <v>Categorie A</v>
          </cell>
          <cell r="E21" t="str">
            <v>Adm civils &amp; experts</v>
          </cell>
          <cell r="F21">
            <v>52</v>
          </cell>
          <cell r="G21" t="str">
            <v>1</v>
          </cell>
          <cell r="H21">
            <v>1</v>
          </cell>
        </row>
        <row r="22">
          <cell r="A22" t="str">
            <v>ASS</v>
          </cell>
          <cell r="B22" t="str">
            <v>ASS_admi</v>
          </cell>
          <cell r="C22" t="str">
            <v>A</v>
          </cell>
          <cell r="D22" t="str">
            <v>Categorie A</v>
          </cell>
          <cell r="E22" t="str">
            <v>Adm civils &amp; experts</v>
          </cell>
          <cell r="F22">
            <v>52</v>
          </cell>
          <cell r="G22" t="str">
            <v>2</v>
          </cell>
          <cell r="H22">
            <v>1</v>
          </cell>
        </row>
        <row r="23">
          <cell r="A23" t="str">
            <v>ASS</v>
          </cell>
          <cell r="B23" t="str">
            <v>ASS_admi</v>
          </cell>
          <cell r="C23" t="str">
            <v>A</v>
          </cell>
          <cell r="D23" t="str">
            <v>Categorie A</v>
          </cell>
          <cell r="E23" t="str">
            <v>Adm civils &amp; experts</v>
          </cell>
          <cell r="F23">
            <v>53</v>
          </cell>
          <cell r="G23" t="str">
            <v>1</v>
          </cell>
          <cell r="H23">
            <v>1</v>
          </cell>
        </row>
        <row r="24">
          <cell r="A24" t="str">
            <v>ASS</v>
          </cell>
          <cell r="B24" t="str">
            <v>ASS_admi</v>
          </cell>
          <cell r="C24" t="str">
            <v>A</v>
          </cell>
          <cell r="D24" t="str">
            <v>Categorie A</v>
          </cell>
          <cell r="E24" t="str">
            <v>Adm civils &amp; experts</v>
          </cell>
          <cell r="F24">
            <v>53</v>
          </cell>
          <cell r="G24" t="str">
            <v>2</v>
          </cell>
          <cell r="H24">
            <v>1</v>
          </cell>
        </row>
        <row r="25">
          <cell r="A25" t="str">
            <v>ASS</v>
          </cell>
          <cell r="B25" t="str">
            <v>ASS_admi</v>
          </cell>
          <cell r="C25" t="str">
            <v>A</v>
          </cell>
          <cell r="D25" t="str">
            <v>Categorie A</v>
          </cell>
          <cell r="E25" t="str">
            <v>Adm civils &amp; experts</v>
          </cell>
          <cell r="F25">
            <v>54</v>
          </cell>
          <cell r="G25" t="str">
            <v>1</v>
          </cell>
          <cell r="H25">
            <v>2</v>
          </cell>
        </row>
        <row r="26">
          <cell r="A26" t="str">
            <v>ASS</v>
          </cell>
          <cell r="B26" t="str">
            <v>ASS_admi</v>
          </cell>
          <cell r="C26" t="str">
            <v>A</v>
          </cell>
          <cell r="D26" t="str">
            <v>Categorie A</v>
          </cell>
          <cell r="E26" t="str">
            <v>Adm civils &amp; experts</v>
          </cell>
          <cell r="F26">
            <v>54</v>
          </cell>
          <cell r="G26" t="str">
            <v>2</v>
          </cell>
          <cell r="H26">
            <v>1</v>
          </cell>
        </row>
        <row r="27">
          <cell r="A27" t="str">
            <v>ASS</v>
          </cell>
          <cell r="B27" t="str">
            <v>ASS_admi</v>
          </cell>
          <cell r="C27" t="str">
            <v>A</v>
          </cell>
          <cell r="D27" t="str">
            <v>Categorie A</v>
          </cell>
          <cell r="E27" t="str">
            <v>Adm civils &amp; experts</v>
          </cell>
          <cell r="F27">
            <v>55</v>
          </cell>
          <cell r="G27" t="str">
            <v>1</v>
          </cell>
          <cell r="H27">
            <v>1</v>
          </cell>
        </row>
        <row r="28">
          <cell r="A28" t="str">
            <v>ASS</v>
          </cell>
          <cell r="B28" t="str">
            <v>ASS_admi</v>
          </cell>
          <cell r="C28" t="str">
            <v>A</v>
          </cell>
          <cell r="D28" t="str">
            <v>Categorie A</v>
          </cell>
          <cell r="E28" t="str">
            <v>Adm civils &amp; experts</v>
          </cell>
          <cell r="F28">
            <v>55</v>
          </cell>
          <cell r="G28" t="str">
            <v>2</v>
          </cell>
          <cell r="H28">
            <v>2</v>
          </cell>
        </row>
        <row r="29">
          <cell r="A29" t="str">
            <v>ASS</v>
          </cell>
          <cell r="B29" t="str">
            <v>ASS_admi</v>
          </cell>
          <cell r="C29" t="str">
            <v>A</v>
          </cell>
          <cell r="D29" t="str">
            <v>Categorie A</v>
          </cell>
          <cell r="E29" t="str">
            <v>Adm civils &amp; experts</v>
          </cell>
          <cell r="F29">
            <v>56</v>
          </cell>
          <cell r="G29" t="str">
            <v>1</v>
          </cell>
          <cell r="H29">
            <v>2</v>
          </cell>
        </row>
        <row r="30">
          <cell r="A30" t="str">
            <v>ASS</v>
          </cell>
          <cell r="B30" t="str">
            <v>ASS_admi</v>
          </cell>
          <cell r="C30" t="str">
            <v>A</v>
          </cell>
          <cell r="D30" t="str">
            <v>Categorie A</v>
          </cell>
          <cell r="E30" t="str">
            <v>Adm civils &amp; experts</v>
          </cell>
          <cell r="F30">
            <v>57</v>
          </cell>
          <cell r="G30" t="str">
            <v>1</v>
          </cell>
          <cell r="H30">
            <v>1</v>
          </cell>
        </row>
        <row r="31">
          <cell r="A31" t="str">
            <v>ASS</v>
          </cell>
          <cell r="B31" t="str">
            <v>ASS_admi</v>
          </cell>
          <cell r="C31" t="str">
            <v>A</v>
          </cell>
          <cell r="D31" t="str">
            <v>Categorie A</v>
          </cell>
          <cell r="E31" t="str">
            <v>Adm civils &amp; experts</v>
          </cell>
          <cell r="F31">
            <v>57</v>
          </cell>
          <cell r="G31" t="str">
            <v>2</v>
          </cell>
          <cell r="H31">
            <v>3</v>
          </cell>
        </row>
        <row r="32">
          <cell r="A32" t="str">
            <v>ASS</v>
          </cell>
          <cell r="B32" t="str">
            <v>ASS_admi</v>
          </cell>
          <cell r="C32" t="str">
            <v>A</v>
          </cell>
          <cell r="D32" t="str">
            <v>Categorie A</v>
          </cell>
          <cell r="E32" t="str">
            <v>Adm civils &amp; experts</v>
          </cell>
          <cell r="F32">
            <v>58</v>
          </cell>
          <cell r="G32" t="str">
            <v>1</v>
          </cell>
          <cell r="H32">
            <v>2</v>
          </cell>
        </row>
        <row r="33">
          <cell r="A33" t="str">
            <v>ASS</v>
          </cell>
          <cell r="B33" t="str">
            <v>ASS_admi</v>
          </cell>
          <cell r="C33" t="str">
            <v>A</v>
          </cell>
          <cell r="D33" t="str">
            <v>Categorie A</v>
          </cell>
          <cell r="E33" t="str">
            <v>Adm civils &amp; experts</v>
          </cell>
          <cell r="F33">
            <v>59</v>
          </cell>
          <cell r="G33" t="str">
            <v>1</v>
          </cell>
          <cell r="H33">
            <v>3</v>
          </cell>
        </row>
        <row r="34">
          <cell r="A34" t="str">
            <v>ASS</v>
          </cell>
          <cell r="B34" t="str">
            <v>ASS_admi</v>
          </cell>
          <cell r="C34" t="str">
            <v>A</v>
          </cell>
          <cell r="D34" t="str">
            <v>Categorie A</v>
          </cell>
          <cell r="E34" t="str">
            <v>Adm civils &amp; experts</v>
          </cell>
          <cell r="F34">
            <v>60</v>
          </cell>
          <cell r="G34" t="str">
            <v>1</v>
          </cell>
          <cell r="H34">
            <v>6</v>
          </cell>
        </row>
        <row r="35">
          <cell r="A35" t="str">
            <v>ASS</v>
          </cell>
          <cell r="B35" t="str">
            <v>ASS_admi</v>
          </cell>
          <cell r="C35" t="str">
            <v>A</v>
          </cell>
          <cell r="D35" t="str">
            <v>Categorie A</v>
          </cell>
          <cell r="E35" t="str">
            <v>Adm civils &amp; experts</v>
          </cell>
          <cell r="F35">
            <v>60</v>
          </cell>
          <cell r="G35" t="str">
            <v>2</v>
          </cell>
          <cell r="H35">
            <v>1</v>
          </cell>
        </row>
        <row r="36">
          <cell r="A36" t="str">
            <v>ASS</v>
          </cell>
          <cell r="B36" t="str">
            <v>ASS_admi</v>
          </cell>
          <cell r="C36" t="str">
            <v>A</v>
          </cell>
          <cell r="D36" t="str">
            <v>Categorie A</v>
          </cell>
          <cell r="E36" t="str">
            <v>Adm civils &amp; experts</v>
          </cell>
          <cell r="F36">
            <v>61</v>
          </cell>
          <cell r="G36" t="str">
            <v>1</v>
          </cell>
          <cell r="H36">
            <v>3</v>
          </cell>
        </row>
        <row r="37">
          <cell r="A37" t="str">
            <v>ASS</v>
          </cell>
          <cell r="B37" t="str">
            <v>ASS_admi</v>
          </cell>
          <cell r="C37" t="str">
            <v>A</v>
          </cell>
          <cell r="D37" t="str">
            <v>Categorie A</v>
          </cell>
          <cell r="E37" t="str">
            <v>Adm civils &amp; experts</v>
          </cell>
          <cell r="F37">
            <v>62</v>
          </cell>
          <cell r="G37" t="str">
            <v>1</v>
          </cell>
          <cell r="H37">
            <v>2</v>
          </cell>
        </row>
        <row r="38">
          <cell r="A38" t="str">
            <v>ASS</v>
          </cell>
          <cell r="B38" t="str">
            <v>ASS_admi</v>
          </cell>
          <cell r="C38" t="str">
            <v>A</v>
          </cell>
          <cell r="D38" t="str">
            <v>Categorie A</v>
          </cell>
          <cell r="E38" t="str">
            <v>Adm civils &amp; experts</v>
          </cell>
          <cell r="F38">
            <v>62</v>
          </cell>
          <cell r="G38" t="str">
            <v>2</v>
          </cell>
          <cell r="H38">
            <v>1</v>
          </cell>
        </row>
        <row r="39">
          <cell r="A39" t="str">
            <v>ASS</v>
          </cell>
          <cell r="B39" t="str">
            <v>ASS_admi</v>
          </cell>
          <cell r="C39" t="str">
            <v>A</v>
          </cell>
          <cell r="D39" t="str">
            <v>Categorie A</v>
          </cell>
          <cell r="E39" t="str">
            <v>Adm civils &amp; experts</v>
          </cell>
          <cell r="F39">
            <v>63</v>
          </cell>
          <cell r="G39" t="str">
            <v>1</v>
          </cell>
          <cell r="H39">
            <v>1</v>
          </cell>
        </row>
        <row r="40">
          <cell r="A40" t="str">
            <v>ASS</v>
          </cell>
          <cell r="B40" t="str">
            <v>ASS_admi</v>
          </cell>
          <cell r="C40" t="str">
            <v>A</v>
          </cell>
          <cell r="D40" t="str">
            <v>Categorie A</v>
          </cell>
          <cell r="E40" t="str">
            <v>Adm civils &amp; experts</v>
          </cell>
          <cell r="F40">
            <v>63</v>
          </cell>
          <cell r="G40" t="str">
            <v>2</v>
          </cell>
          <cell r="H40">
            <v>1</v>
          </cell>
        </row>
        <row r="41">
          <cell r="A41" t="str">
            <v>ASS</v>
          </cell>
          <cell r="B41" t="str">
            <v>ASS_admi</v>
          </cell>
          <cell r="C41" t="str">
            <v>A</v>
          </cell>
          <cell r="D41" t="str">
            <v>Categorie A</v>
          </cell>
          <cell r="E41" t="str">
            <v>Adm civils &amp; experts</v>
          </cell>
          <cell r="F41">
            <v>64</v>
          </cell>
          <cell r="G41" t="str">
            <v>1</v>
          </cell>
          <cell r="H41">
            <v>3</v>
          </cell>
        </row>
        <row r="42">
          <cell r="A42" t="str">
            <v>ASS</v>
          </cell>
          <cell r="B42" t="str">
            <v>ASS_admi</v>
          </cell>
          <cell r="C42" t="str">
            <v>A</v>
          </cell>
          <cell r="D42" t="str">
            <v>Categorie A</v>
          </cell>
          <cell r="E42" t="str">
            <v>Adm civils &amp; experts</v>
          </cell>
          <cell r="F42">
            <v>64</v>
          </cell>
          <cell r="G42" t="str">
            <v>2</v>
          </cell>
          <cell r="H42">
            <v>1</v>
          </cell>
        </row>
        <row r="43">
          <cell r="A43" t="str">
            <v>ASS</v>
          </cell>
          <cell r="B43" t="str">
            <v>ASS_admi</v>
          </cell>
          <cell r="C43" t="str">
            <v>A</v>
          </cell>
          <cell r="D43" t="str">
            <v>Categorie A</v>
          </cell>
          <cell r="E43" t="str">
            <v>Admteur_EN</v>
          </cell>
          <cell r="F43">
            <v>35</v>
          </cell>
          <cell r="G43" t="str">
            <v>1</v>
          </cell>
          <cell r="H43">
            <v>1</v>
          </cell>
        </row>
        <row r="44">
          <cell r="A44" t="str">
            <v>ASS</v>
          </cell>
          <cell r="B44" t="str">
            <v>ASS_admi</v>
          </cell>
          <cell r="C44" t="str">
            <v>A</v>
          </cell>
          <cell r="D44" t="str">
            <v>Categorie A</v>
          </cell>
          <cell r="E44" t="str">
            <v>Admteur_EN</v>
          </cell>
          <cell r="F44">
            <v>35</v>
          </cell>
          <cell r="G44" t="str">
            <v>2</v>
          </cell>
          <cell r="H44">
            <v>1</v>
          </cell>
        </row>
        <row r="45">
          <cell r="A45" t="str">
            <v>ASS</v>
          </cell>
          <cell r="B45" t="str">
            <v>ASS_admi</v>
          </cell>
          <cell r="C45" t="str">
            <v>A</v>
          </cell>
          <cell r="D45" t="str">
            <v>Categorie A</v>
          </cell>
          <cell r="E45" t="str">
            <v>Admteur_EN</v>
          </cell>
          <cell r="F45">
            <v>36</v>
          </cell>
          <cell r="G45" t="str">
            <v>1</v>
          </cell>
          <cell r="H45">
            <v>2</v>
          </cell>
        </row>
        <row r="46">
          <cell r="A46" t="str">
            <v>ASS</v>
          </cell>
          <cell r="B46" t="str">
            <v>ASS_admi</v>
          </cell>
          <cell r="C46" t="str">
            <v>A</v>
          </cell>
          <cell r="D46" t="str">
            <v>Categorie A</v>
          </cell>
          <cell r="E46" t="str">
            <v>Admteur_EN</v>
          </cell>
          <cell r="F46">
            <v>36</v>
          </cell>
          <cell r="G46" t="str">
            <v>2</v>
          </cell>
          <cell r="H46">
            <v>1</v>
          </cell>
        </row>
        <row r="47">
          <cell r="A47" t="str">
            <v>ASS</v>
          </cell>
          <cell r="B47" t="str">
            <v>ASS_admi</v>
          </cell>
          <cell r="C47" t="str">
            <v>A</v>
          </cell>
          <cell r="D47" t="str">
            <v>Categorie A</v>
          </cell>
          <cell r="E47" t="str">
            <v>Admteur_EN</v>
          </cell>
          <cell r="F47">
            <v>37</v>
          </cell>
          <cell r="G47" t="str">
            <v>1</v>
          </cell>
          <cell r="H47">
            <v>1</v>
          </cell>
        </row>
        <row r="48">
          <cell r="A48" t="str">
            <v>ASS</v>
          </cell>
          <cell r="B48" t="str">
            <v>ASS_admi</v>
          </cell>
          <cell r="C48" t="str">
            <v>A</v>
          </cell>
          <cell r="D48" t="str">
            <v>Categorie A</v>
          </cell>
          <cell r="E48" t="str">
            <v>Admteur_EN</v>
          </cell>
          <cell r="F48">
            <v>37</v>
          </cell>
          <cell r="G48" t="str">
            <v>2</v>
          </cell>
          <cell r="H48">
            <v>1</v>
          </cell>
        </row>
        <row r="49">
          <cell r="A49" t="str">
            <v>ASS</v>
          </cell>
          <cell r="B49" t="str">
            <v>ASS_admi</v>
          </cell>
          <cell r="C49" t="str">
            <v>A</v>
          </cell>
          <cell r="D49" t="str">
            <v>Categorie A</v>
          </cell>
          <cell r="E49" t="str">
            <v>Admteur_EN</v>
          </cell>
          <cell r="F49">
            <v>38</v>
          </cell>
          <cell r="G49" t="str">
            <v>1</v>
          </cell>
          <cell r="H49">
            <v>2</v>
          </cell>
        </row>
        <row r="50">
          <cell r="A50" t="str">
            <v>ASS</v>
          </cell>
          <cell r="B50" t="str">
            <v>ASS_admi</v>
          </cell>
          <cell r="C50" t="str">
            <v>A</v>
          </cell>
          <cell r="D50" t="str">
            <v>Categorie A</v>
          </cell>
          <cell r="E50" t="str">
            <v>Admteur_EN</v>
          </cell>
          <cell r="F50">
            <v>38</v>
          </cell>
          <cell r="G50" t="str">
            <v>2</v>
          </cell>
          <cell r="H50">
            <v>5</v>
          </cell>
        </row>
        <row r="51">
          <cell r="A51" t="str">
            <v>ASS</v>
          </cell>
          <cell r="B51" t="str">
            <v>ASS_admi</v>
          </cell>
          <cell r="C51" t="str">
            <v>A</v>
          </cell>
          <cell r="D51" t="str">
            <v>Categorie A</v>
          </cell>
          <cell r="E51" t="str">
            <v>Admteur_EN</v>
          </cell>
          <cell r="F51">
            <v>39</v>
          </cell>
          <cell r="G51" t="str">
            <v>1</v>
          </cell>
          <cell r="H51">
            <v>3</v>
          </cell>
        </row>
        <row r="52">
          <cell r="A52" t="str">
            <v>ASS</v>
          </cell>
          <cell r="B52" t="str">
            <v>ASS_admi</v>
          </cell>
          <cell r="C52" t="str">
            <v>A</v>
          </cell>
          <cell r="D52" t="str">
            <v>Categorie A</v>
          </cell>
          <cell r="E52" t="str">
            <v>Admteur_EN</v>
          </cell>
          <cell r="F52">
            <v>39</v>
          </cell>
          <cell r="G52" t="str">
            <v>2</v>
          </cell>
          <cell r="H52">
            <v>3</v>
          </cell>
        </row>
        <row r="53">
          <cell r="A53" t="str">
            <v>ASS</v>
          </cell>
          <cell r="B53" t="str">
            <v>ASS_admi</v>
          </cell>
          <cell r="C53" t="str">
            <v>A</v>
          </cell>
          <cell r="D53" t="str">
            <v>Categorie A</v>
          </cell>
          <cell r="E53" t="str">
            <v>Admteur_EN</v>
          </cell>
          <cell r="F53">
            <v>40</v>
          </cell>
          <cell r="G53" t="str">
            <v>1</v>
          </cell>
          <cell r="H53">
            <v>9</v>
          </cell>
        </row>
        <row r="54">
          <cell r="A54" t="str">
            <v>ASS</v>
          </cell>
          <cell r="B54" t="str">
            <v>ASS_admi</v>
          </cell>
          <cell r="C54" t="str">
            <v>A</v>
          </cell>
          <cell r="D54" t="str">
            <v>Categorie A</v>
          </cell>
          <cell r="E54" t="str">
            <v>Admteur_EN</v>
          </cell>
          <cell r="F54">
            <v>40</v>
          </cell>
          <cell r="G54" t="str">
            <v>2</v>
          </cell>
          <cell r="H54">
            <v>1</v>
          </cell>
        </row>
        <row r="55">
          <cell r="A55" t="str">
            <v>ASS</v>
          </cell>
          <cell r="B55" t="str">
            <v>ASS_admi</v>
          </cell>
          <cell r="C55" t="str">
            <v>A</v>
          </cell>
          <cell r="D55" t="str">
            <v>Categorie A</v>
          </cell>
          <cell r="E55" t="str">
            <v>Admteur_EN</v>
          </cell>
          <cell r="F55">
            <v>41</v>
          </cell>
          <cell r="G55" t="str">
            <v>1</v>
          </cell>
          <cell r="H55">
            <v>5</v>
          </cell>
        </row>
        <row r="56">
          <cell r="A56" t="str">
            <v>ASS</v>
          </cell>
          <cell r="B56" t="str">
            <v>ASS_admi</v>
          </cell>
          <cell r="C56" t="str">
            <v>A</v>
          </cell>
          <cell r="D56" t="str">
            <v>Categorie A</v>
          </cell>
          <cell r="E56" t="str">
            <v>Admteur_EN</v>
          </cell>
          <cell r="F56">
            <v>41</v>
          </cell>
          <cell r="G56" t="str">
            <v>2</v>
          </cell>
          <cell r="H56">
            <v>4</v>
          </cell>
        </row>
        <row r="57">
          <cell r="A57" t="str">
            <v>ASS</v>
          </cell>
          <cell r="B57" t="str">
            <v>ASS_admi</v>
          </cell>
          <cell r="C57" t="str">
            <v>A</v>
          </cell>
          <cell r="D57" t="str">
            <v>Categorie A</v>
          </cell>
          <cell r="E57" t="str">
            <v>Admteur_EN</v>
          </cell>
          <cell r="F57">
            <v>42</v>
          </cell>
          <cell r="G57" t="str">
            <v>1</v>
          </cell>
          <cell r="H57">
            <v>8</v>
          </cell>
        </row>
        <row r="58">
          <cell r="A58" t="str">
            <v>ASS</v>
          </cell>
          <cell r="B58" t="str">
            <v>ASS_admi</v>
          </cell>
          <cell r="C58" t="str">
            <v>A</v>
          </cell>
          <cell r="D58" t="str">
            <v>Categorie A</v>
          </cell>
          <cell r="E58" t="str">
            <v>Admteur_EN</v>
          </cell>
          <cell r="F58">
            <v>42</v>
          </cell>
          <cell r="G58" t="str">
            <v>2</v>
          </cell>
          <cell r="H58">
            <v>4</v>
          </cell>
        </row>
        <row r="59">
          <cell r="A59" t="str">
            <v>ASS</v>
          </cell>
          <cell r="B59" t="str">
            <v>ASS_admi</v>
          </cell>
          <cell r="C59" t="str">
            <v>A</v>
          </cell>
          <cell r="D59" t="str">
            <v>Categorie A</v>
          </cell>
          <cell r="E59" t="str">
            <v>Admteur_EN</v>
          </cell>
          <cell r="F59">
            <v>43</v>
          </cell>
          <cell r="G59" t="str">
            <v>1</v>
          </cell>
          <cell r="H59">
            <v>12</v>
          </cell>
        </row>
        <row r="60">
          <cell r="A60" t="str">
            <v>ASS</v>
          </cell>
          <cell r="B60" t="str">
            <v>ASS_admi</v>
          </cell>
          <cell r="C60" t="str">
            <v>A</v>
          </cell>
          <cell r="D60" t="str">
            <v>Categorie A</v>
          </cell>
          <cell r="E60" t="str">
            <v>Admteur_EN</v>
          </cell>
          <cell r="F60">
            <v>43</v>
          </cell>
          <cell r="G60" t="str">
            <v>2</v>
          </cell>
          <cell r="H60">
            <v>1</v>
          </cell>
        </row>
        <row r="61">
          <cell r="A61" t="str">
            <v>ASS</v>
          </cell>
          <cell r="B61" t="str">
            <v>ASS_admi</v>
          </cell>
          <cell r="C61" t="str">
            <v>A</v>
          </cell>
          <cell r="D61" t="str">
            <v>Categorie A</v>
          </cell>
          <cell r="E61" t="str">
            <v>Admteur_EN</v>
          </cell>
          <cell r="F61">
            <v>44</v>
          </cell>
          <cell r="G61" t="str">
            <v>1</v>
          </cell>
          <cell r="H61">
            <v>6</v>
          </cell>
        </row>
        <row r="62">
          <cell r="A62" t="str">
            <v>ASS</v>
          </cell>
          <cell r="B62" t="str">
            <v>ASS_admi</v>
          </cell>
          <cell r="C62" t="str">
            <v>A</v>
          </cell>
          <cell r="D62" t="str">
            <v>Categorie A</v>
          </cell>
          <cell r="E62" t="str">
            <v>Admteur_EN</v>
          </cell>
          <cell r="F62">
            <v>44</v>
          </cell>
          <cell r="G62" t="str">
            <v>2</v>
          </cell>
          <cell r="H62">
            <v>7</v>
          </cell>
        </row>
        <row r="63">
          <cell r="A63" t="str">
            <v>ASS</v>
          </cell>
          <cell r="B63" t="str">
            <v>ASS_admi</v>
          </cell>
          <cell r="C63" t="str">
            <v>A</v>
          </cell>
          <cell r="D63" t="str">
            <v>Categorie A</v>
          </cell>
          <cell r="E63" t="str">
            <v>Admteur_EN</v>
          </cell>
          <cell r="F63">
            <v>45</v>
          </cell>
          <cell r="G63" t="str">
            <v>1</v>
          </cell>
          <cell r="H63">
            <v>1</v>
          </cell>
        </row>
        <row r="64">
          <cell r="A64" t="str">
            <v>ASS</v>
          </cell>
          <cell r="B64" t="str">
            <v>ASS_admi</v>
          </cell>
          <cell r="C64" t="str">
            <v>A</v>
          </cell>
          <cell r="D64" t="str">
            <v>Categorie A</v>
          </cell>
          <cell r="E64" t="str">
            <v>Admteur_EN</v>
          </cell>
          <cell r="F64">
            <v>45</v>
          </cell>
          <cell r="G64" t="str">
            <v>2</v>
          </cell>
          <cell r="H64">
            <v>7</v>
          </cell>
        </row>
        <row r="65">
          <cell r="A65" t="str">
            <v>ASS</v>
          </cell>
          <cell r="B65" t="str">
            <v>ASS_admi</v>
          </cell>
          <cell r="C65" t="str">
            <v>A</v>
          </cell>
          <cell r="D65" t="str">
            <v>Categorie A</v>
          </cell>
          <cell r="E65" t="str">
            <v>Admteur_EN</v>
          </cell>
          <cell r="F65">
            <v>46</v>
          </cell>
          <cell r="G65" t="str">
            <v>1</v>
          </cell>
          <cell r="H65">
            <v>8</v>
          </cell>
        </row>
        <row r="66">
          <cell r="A66" t="str">
            <v>ASS</v>
          </cell>
          <cell r="B66" t="str">
            <v>ASS_admi</v>
          </cell>
          <cell r="C66" t="str">
            <v>A</v>
          </cell>
          <cell r="D66" t="str">
            <v>Categorie A</v>
          </cell>
          <cell r="E66" t="str">
            <v>Admteur_EN</v>
          </cell>
          <cell r="F66">
            <v>46</v>
          </cell>
          <cell r="G66" t="str">
            <v>2</v>
          </cell>
          <cell r="H66">
            <v>5</v>
          </cell>
        </row>
        <row r="67">
          <cell r="A67" t="str">
            <v>ASS</v>
          </cell>
          <cell r="B67" t="str">
            <v>ASS_admi</v>
          </cell>
          <cell r="C67" t="str">
            <v>A</v>
          </cell>
          <cell r="D67" t="str">
            <v>Categorie A</v>
          </cell>
          <cell r="E67" t="str">
            <v>Admteur_EN</v>
          </cell>
          <cell r="F67">
            <v>47</v>
          </cell>
          <cell r="G67" t="str">
            <v>1</v>
          </cell>
          <cell r="H67">
            <v>3</v>
          </cell>
        </row>
        <row r="68">
          <cell r="A68" t="str">
            <v>ASS</v>
          </cell>
          <cell r="B68" t="str">
            <v>ASS_admi</v>
          </cell>
          <cell r="C68" t="str">
            <v>A</v>
          </cell>
          <cell r="D68" t="str">
            <v>Categorie A</v>
          </cell>
          <cell r="E68" t="str">
            <v>Admteur_EN</v>
          </cell>
          <cell r="F68">
            <v>47</v>
          </cell>
          <cell r="G68" t="str">
            <v>2</v>
          </cell>
          <cell r="H68">
            <v>4</v>
          </cell>
        </row>
        <row r="69">
          <cell r="A69" t="str">
            <v>ASS</v>
          </cell>
          <cell r="B69" t="str">
            <v>ASS_admi</v>
          </cell>
          <cell r="C69" t="str">
            <v>A</v>
          </cell>
          <cell r="D69" t="str">
            <v>Categorie A</v>
          </cell>
          <cell r="E69" t="str">
            <v>Admteur_EN</v>
          </cell>
          <cell r="F69">
            <v>48</v>
          </cell>
          <cell r="G69" t="str">
            <v>1</v>
          </cell>
          <cell r="H69">
            <v>7</v>
          </cell>
        </row>
        <row r="70">
          <cell r="A70" t="str">
            <v>ASS</v>
          </cell>
          <cell r="B70" t="str">
            <v>ASS_admi</v>
          </cell>
          <cell r="C70" t="str">
            <v>A</v>
          </cell>
          <cell r="D70" t="str">
            <v>Categorie A</v>
          </cell>
          <cell r="E70" t="str">
            <v>Admteur_EN</v>
          </cell>
          <cell r="F70">
            <v>48</v>
          </cell>
          <cell r="G70" t="str">
            <v>2</v>
          </cell>
          <cell r="H70">
            <v>9</v>
          </cell>
        </row>
        <row r="71">
          <cell r="A71" t="str">
            <v>ASS</v>
          </cell>
          <cell r="B71" t="str">
            <v>ASS_admi</v>
          </cell>
          <cell r="C71" t="str">
            <v>A</v>
          </cell>
          <cell r="D71" t="str">
            <v>Categorie A</v>
          </cell>
          <cell r="E71" t="str">
            <v>Admteur_EN</v>
          </cell>
          <cell r="F71">
            <v>49</v>
          </cell>
          <cell r="G71" t="str">
            <v>1</v>
          </cell>
          <cell r="H71">
            <v>7</v>
          </cell>
        </row>
        <row r="72">
          <cell r="A72" t="str">
            <v>ASS</v>
          </cell>
          <cell r="B72" t="str">
            <v>ASS_admi</v>
          </cell>
          <cell r="C72" t="str">
            <v>A</v>
          </cell>
          <cell r="D72" t="str">
            <v>Categorie A</v>
          </cell>
          <cell r="E72" t="str">
            <v>Admteur_EN</v>
          </cell>
          <cell r="F72">
            <v>49</v>
          </cell>
          <cell r="G72" t="str">
            <v>2</v>
          </cell>
          <cell r="H72">
            <v>6</v>
          </cell>
        </row>
        <row r="73">
          <cell r="A73" t="str">
            <v>ASS</v>
          </cell>
          <cell r="B73" t="str">
            <v>ASS_admi</v>
          </cell>
          <cell r="C73" t="str">
            <v>A</v>
          </cell>
          <cell r="D73" t="str">
            <v>Categorie A</v>
          </cell>
          <cell r="E73" t="str">
            <v>Admteur_EN</v>
          </cell>
          <cell r="F73">
            <v>50</v>
          </cell>
          <cell r="G73" t="str">
            <v>1</v>
          </cell>
          <cell r="H73">
            <v>7</v>
          </cell>
        </row>
        <row r="74">
          <cell r="A74" t="str">
            <v>ASS</v>
          </cell>
          <cell r="B74" t="str">
            <v>ASS_admi</v>
          </cell>
          <cell r="C74" t="str">
            <v>A</v>
          </cell>
          <cell r="D74" t="str">
            <v>Categorie A</v>
          </cell>
          <cell r="E74" t="str">
            <v>Admteur_EN</v>
          </cell>
          <cell r="F74">
            <v>50</v>
          </cell>
          <cell r="G74" t="str">
            <v>2</v>
          </cell>
          <cell r="H74">
            <v>2</v>
          </cell>
        </row>
        <row r="75">
          <cell r="A75" t="str">
            <v>ASS</v>
          </cell>
          <cell r="B75" t="str">
            <v>ASS_admi</v>
          </cell>
          <cell r="C75" t="str">
            <v>A</v>
          </cell>
          <cell r="D75" t="str">
            <v>Categorie A</v>
          </cell>
          <cell r="E75" t="str">
            <v>Admteur_EN</v>
          </cell>
          <cell r="F75">
            <v>51</v>
          </cell>
          <cell r="G75" t="str">
            <v>1</v>
          </cell>
          <cell r="H75">
            <v>4</v>
          </cell>
        </row>
        <row r="76">
          <cell r="A76" t="str">
            <v>ASS</v>
          </cell>
          <cell r="B76" t="str">
            <v>ASS_admi</v>
          </cell>
          <cell r="C76" t="str">
            <v>A</v>
          </cell>
          <cell r="D76" t="str">
            <v>Categorie A</v>
          </cell>
          <cell r="E76" t="str">
            <v>Admteur_EN</v>
          </cell>
          <cell r="F76">
            <v>51</v>
          </cell>
          <cell r="G76" t="str">
            <v>2</v>
          </cell>
          <cell r="H76">
            <v>2</v>
          </cell>
        </row>
        <row r="77">
          <cell r="A77" t="str">
            <v>ASS</v>
          </cell>
          <cell r="B77" t="str">
            <v>ASS_admi</v>
          </cell>
          <cell r="C77" t="str">
            <v>A</v>
          </cell>
          <cell r="D77" t="str">
            <v>Categorie A</v>
          </cell>
          <cell r="E77" t="str">
            <v>Admteur_EN</v>
          </cell>
          <cell r="F77">
            <v>52</v>
          </cell>
          <cell r="G77" t="str">
            <v>1</v>
          </cell>
          <cell r="H77">
            <v>8</v>
          </cell>
        </row>
        <row r="78">
          <cell r="A78" t="str">
            <v>ASS</v>
          </cell>
          <cell r="B78" t="str">
            <v>ASS_admi</v>
          </cell>
          <cell r="C78" t="str">
            <v>A</v>
          </cell>
          <cell r="D78" t="str">
            <v>Categorie A</v>
          </cell>
          <cell r="E78" t="str">
            <v>Admteur_EN</v>
          </cell>
          <cell r="F78">
            <v>52</v>
          </cell>
          <cell r="G78" t="str">
            <v>2</v>
          </cell>
          <cell r="H78">
            <v>11</v>
          </cell>
        </row>
        <row r="79">
          <cell r="A79" t="str">
            <v>ASS</v>
          </cell>
          <cell r="B79" t="str">
            <v>ASS_admi</v>
          </cell>
          <cell r="C79" t="str">
            <v>A</v>
          </cell>
          <cell r="D79" t="str">
            <v>Categorie A</v>
          </cell>
          <cell r="E79" t="str">
            <v>Admteur_EN</v>
          </cell>
          <cell r="F79">
            <v>53</v>
          </cell>
          <cell r="G79" t="str">
            <v>1</v>
          </cell>
          <cell r="H79">
            <v>10</v>
          </cell>
        </row>
        <row r="80">
          <cell r="A80" t="str">
            <v>ASS</v>
          </cell>
          <cell r="B80" t="str">
            <v>ASS_admi</v>
          </cell>
          <cell r="C80" t="str">
            <v>A</v>
          </cell>
          <cell r="D80" t="str">
            <v>Categorie A</v>
          </cell>
          <cell r="E80" t="str">
            <v>Admteur_EN</v>
          </cell>
          <cell r="F80">
            <v>53</v>
          </cell>
          <cell r="G80" t="str">
            <v>2</v>
          </cell>
          <cell r="H80">
            <v>7</v>
          </cell>
        </row>
        <row r="81">
          <cell r="A81" t="str">
            <v>ASS</v>
          </cell>
          <cell r="B81" t="str">
            <v>ASS_admi</v>
          </cell>
          <cell r="C81" t="str">
            <v>A</v>
          </cell>
          <cell r="D81" t="str">
            <v>Categorie A</v>
          </cell>
          <cell r="E81" t="str">
            <v>Admteur_EN</v>
          </cell>
          <cell r="F81">
            <v>54</v>
          </cell>
          <cell r="G81" t="str">
            <v>1</v>
          </cell>
          <cell r="H81">
            <v>8</v>
          </cell>
        </row>
        <row r="82">
          <cell r="A82" t="str">
            <v>ASS</v>
          </cell>
          <cell r="B82" t="str">
            <v>ASS_admi</v>
          </cell>
          <cell r="C82" t="str">
            <v>A</v>
          </cell>
          <cell r="D82" t="str">
            <v>Categorie A</v>
          </cell>
          <cell r="E82" t="str">
            <v>Admteur_EN</v>
          </cell>
          <cell r="F82">
            <v>54</v>
          </cell>
          <cell r="G82" t="str">
            <v>2</v>
          </cell>
          <cell r="H82">
            <v>4</v>
          </cell>
        </row>
        <row r="83">
          <cell r="A83" t="str">
            <v>ASS</v>
          </cell>
          <cell r="B83" t="str">
            <v>ASS_admi</v>
          </cell>
          <cell r="C83" t="str">
            <v>A</v>
          </cell>
          <cell r="D83" t="str">
            <v>Categorie A</v>
          </cell>
          <cell r="E83" t="str">
            <v>Admteur_EN</v>
          </cell>
          <cell r="F83">
            <v>55</v>
          </cell>
          <cell r="G83" t="str">
            <v>1</v>
          </cell>
          <cell r="H83">
            <v>8</v>
          </cell>
        </row>
        <row r="84">
          <cell r="A84" t="str">
            <v>ASS</v>
          </cell>
          <cell r="B84" t="str">
            <v>ASS_admi</v>
          </cell>
          <cell r="C84" t="str">
            <v>A</v>
          </cell>
          <cell r="D84" t="str">
            <v>Categorie A</v>
          </cell>
          <cell r="E84" t="str">
            <v>Admteur_EN</v>
          </cell>
          <cell r="F84">
            <v>55</v>
          </cell>
          <cell r="G84" t="str">
            <v>2</v>
          </cell>
          <cell r="H84">
            <v>7</v>
          </cell>
        </row>
        <row r="85">
          <cell r="A85" t="str">
            <v>ASS</v>
          </cell>
          <cell r="B85" t="str">
            <v>ASS_admi</v>
          </cell>
          <cell r="C85" t="str">
            <v>A</v>
          </cell>
          <cell r="D85" t="str">
            <v>Categorie A</v>
          </cell>
          <cell r="E85" t="str">
            <v>Admteur_EN</v>
          </cell>
          <cell r="F85">
            <v>56</v>
          </cell>
          <cell r="G85" t="str">
            <v>1</v>
          </cell>
          <cell r="H85">
            <v>7</v>
          </cell>
        </row>
        <row r="86">
          <cell r="A86" t="str">
            <v>ASS</v>
          </cell>
          <cell r="B86" t="str">
            <v>ASS_admi</v>
          </cell>
          <cell r="C86" t="str">
            <v>A</v>
          </cell>
          <cell r="D86" t="str">
            <v>Categorie A</v>
          </cell>
          <cell r="E86" t="str">
            <v>Admteur_EN</v>
          </cell>
          <cell r="F86">
            <v>56</v>
          </cell>
          <cell r="G86" t="str">
            <v>2</v>
          </cell>
          <cell r="H86">
            <v>12</v>
          </cell>
        </row>
        <row r="87">
          <cell r="A87" t="str">
            <v>ASS</v>
          </cell>
          <cell r="B87" t="str">
            <v>ASS_admi</v>
          </cell>
          <cell r="C87" t="str">
            <v>A</v>
          </cell>
          <cell r="D87" t="str">
            <v>Categorie A</v>
          </cell>
          <cell r="E87" t="str">
            <v>Admteur_EN</v>
          </cell>
          <cell r="F87">
            <v>57</v>
          </cell>
          <cell r="G87" t="str">
            <v>1</v>
          </cell>
          <cell r="H87">
            <v>9</v>
          </cell>
        </row>
        <row r="88">
          <cell r="A88" t="str">
            <v>ASS</v>
          </cell>
          <cell r="B88" t="str">
            <v>ASS_admi</v>
          </cell>
          <cell r="C88" t="str">
            <v>A</v>
          </cell>
          <cell r="D88" t="str">
            <v>Categorie A</v>
          </cell>
          <cell r="E88" t="str">
            <v>Admteur_EN</v>
          </cell>
          <cell r="F88">
            <v>57</v>
          </cell>
          <cell r="G88" t="str">
            <v>2</v>
          </cell>
          <cell r="H88">
            <v>10</v>
          </cell>
        </row>
        <row r="89">
          <cell r="A89" t="str">
            <v>ASS</v>
          </cell>
          <cell r="B89" t="str">
            <v>ASS_admi</v>
          </cell>
          <cell r="C89" t="str">
            <v>A</v>
          </cell>
          <cell r="D89" t="str">
            <v>Categorie A</v>
          </cell>
          <cell r="E89" t="str">
            <v>Admteur_EN</v>
          </cell>
          <cell r="F89">
            <v>58</v>
          </cell>
          <cell r="G89" t="str">
            <v>1</v>
          </cell>
          <cell r="H89">
            <v>11</v>
          </cell>
        </row>
        <row r="90">
          <cell r="A90" t="str">
            <v>ASS</v>
          </cell>
          <cell r="B90" t="str">
            <v>ASS_admi</v>
          </cell>
          <cell r="C90" t="str">
            <v>A</v>
          </cell>
          <cell r="D90" t="str">
            <v>Categorie A</v>
          </cell>
          <cell r="E90" t="str">
            <v>Admteur_EN</v>
          </cell>
          <cell r="F90">
            <v>58</v>
          </cell>
          <cell r="G90" t="str">
            <v>2</v>
          </cell>
          <cell r="H90">
            <v>10</v>
          </cell>
        </row>
        <row r="91">
          <cell r="A91" t="str">
            <v>ASS</v>
          </cell>
          <cell r="B91" t="str">
            <v>ASS_admi</v>
          </cell>
          <cell r="C91" t="str">
            <v>A</v>
          </cell>
          <cell r="D91" t="str">
            <v>Categorie A</v>
          </cell>
          <cell r="E91" t="str">
            <v>Admteur_EN</v>
          </cell>
          <cell r="F91">
            <v>59</v>
          </cell>
          <cell r="G91" t="str">
            <v>1</v>
          </cell>
          <cell r="H91">
            <v>15</v>
          </cell>
        </row>
        <row r="92">
          <cell r="A92" t="str">
            <v>ASS</v>
          </cell>
          <cell r="B92" t="str">
            <v>ASS_admi</v>
          </cell>
          <cell r="C92" t="str">
            <v>A</v>
          </cell>
          <cell r="D92" t="str">
            <v>Categorie A</v>
          </cell>
          <cell r="E92" t="str">
            <v>Admteur_EN</v>
          </cell>
          <cell r="F92">
            <v>59</v>
          </cell>
          <cell r="G92" t="str">
            <v>2</v>
          </cell>
          <cell r="H92">
            <v>11</v>
          </cell>
        </row>
        <row r="93">
          <cell r="A93" t="str">
            <v>ASS</v>
          </cell>
          <cell r="B93" t="str">
            <v>ASS_admi</v>
          </cell>
          <cell r="C93" t="str">
            <v>A</v>
          </cell>
          <cell r="D93" t="str">
            <v>Categorie A</v>
          </cell>
          <cell r="E93" t="str">
            <v>Admteur_EN</v>
          </cell>
          <cell r="F93">
            <v>60</v>
          </cell>
          <cell r="G93" t="str">
            <v>1</v>
          </cell>
          <cell r="H93">
            <v>9</v>
          </cell>
        </row>
        <row r="94">
          <cell r="A94" t="str">
            <v>ASS</v>
          </cell>
          <cell r="B94" t="str">
            <v>ASS_admi</v>
          </cell>
          <cell r="C94" t="str">
            <v>A</v>
          </cell>
          <cell r="D94" t="str">
            <v>Categorie A</v>
          </cell>
          <cell r="E94" t="str">
            <v>Admteur_EN</v>
          </cell>
          <cell r="F94">
            <v>60</v>
          </cell>
          <cell r="G94" t="str">
            <v>2</v>
          </cell>
          <cell r="H94">
            <v>9</v>
          </cell>
        </row>
        <row r="95">
          <cell r="A95" t="str">
            <v>ASS</v>
          </cell>
          <cell r="B95" t="str">
            <v>ASS_admi</v>
          </cell>
          <cell r="C95" t="str">
            <v>A</v>
          </cell>
          <cell r="D95" t="str">
            <v>Categorie A</v>
          </cell>
          <cell r="E95" t="str">
            <v>Admteur_EN</v>
          </cell>
          <cell r="F95">
            <v>61</v>
          </cell>
          <cell r="G95" t="str">
            <v>1</v>
          </cell>
          <cell r="H95">
            <v>15</v>
          </cell>
        </row>
        <row r="96">
          <cell r="A96" t="str">
            <v>ASS</v>
          </cell>
          <cell r="B96" t="str">
            <v>ASS_admi</v>
          </cell>
          <cell r="C96" t="str">
            <v>A</v>
          </cell>
          <cell r="D96" t="str">
            <v>Categorie A</v>
          </cell>
          <cell r="E96" t="str">
            <v>Admteur_EN</v>
          </cell>
          <cell r="F96">
            <v>61</v>
          </cell>
          <cell r="G96" t="str">
            <v>2</v>
          </cell>
          <cell r="H96">
            <v>11</v>
          </cell>
        </row>
        <row r="97">
          <cell r="A97" t="str">
            <v>ASS</v>
          </cell>
          <cell r="B97" t="str">
            <v>ASS_admi</v>
          </cell>
          <cell r="C97" t="str">
            <v>A</v>
          </cell>
          <cell r="D97" t="str">
            <v>Categorie A</v>
          </cell>
          <cell r="E97" t="str">
            <v>Admteur_EN</v>
          </cell>
          <cell r="F97">
            <v>62</v>
          </cell>
          <cell r="G97" t="str">
            <v>1</v>
          </cell>
          <cell r="H97">
            <v>6</v>
          </cell>
        </row>
        <row r="98">
          <cell r="A98" t="str">
            <v>ASS</v>
          </cell>
          <cell r="B98" t="str">
            <v>ASS_admi</v>
          </cell>
          <cell r="C98" t="str">
            <v>A</v>
          </cell>
          <cell r="D98" t="str">
            <v>Categorie A</v>
          </cell>
          <cell r="E98" t="str">
            <v>Admteur_EN</v>
          </cell>
          <cell r="F98">
            <v>62</v>
          </cell>
          <cell r="G98" t="str">
            <v>2</v>
          </cell>
          <cell r="H98">
            <v>6</v>
          </cell>
        </row>
        <row r="99">
          <cell r="A99" t="str">
            <v>ASS</v>
          </cell>
          <cell r="B99" t="str">
            <v>ASS_admi</v>
          </cell>
          <cell r="C99" t="str">
            <v>A</v>
          </cell>
          <cell r="D99" t="str">
            <v>Categorie A</v>
          </cell>
          <cell r="E99" t="str">
            <v>Admteur_EN</v>
          </cell>
          <cell r="F99">
            <v>63</v>
          </cell>
          <cell r="G99" t="str">
            <v>1</v>
          </cell>
          <cell r="H99">
            <v>8</v>
          </cell>
        </row>
        <row r="100">
          <cell r="A100" t="str">
            <v>ASS</v>
          </cell>
          <cell r="B100" t="str">
            <v>ASS_admi</v>
          </cell>
          <cell r="C100" t="str">
            <v>A</v>
          </cell>
          <cell r="D100" t="str">
            <v>Categorie A</v>
          </cell>
          <cell r="E100" t="str">
            <v>Admteur_EN</v>
          </cell>
          <cell r="F100">
            <v>63</v>
          </cell>
          <cell r="G100" t="str">
            <v>2</v>
          </cell>
          <cell r="H100">
            <v>4</v>
          </cell>
        </row>
        <row r="101">
          <cell r="A101" t="str">
            <v>ASS</v>
          </cell>
          <cell r="B101" t="str">
            <v>ASS_admi</v>
          </cell>
          <cell r="C101" t="str">
            <v>A</v>
          </cell>
          <cell r="D101" t="str">
            <v>Categorie A</v>
          </cell>
          <cell r="E101" t="str">
            <v>Admteur_EN</v>
          </cell>
          <cell r="F101">
            <v>64</v>
          </cell>
          <cell r="G101" t="str">
            <v>1</v>
          </cell>
          <cell r="H101">
            <v>1</v>
          </cell>
        </row>
        <row r="102">
          <cell r="A102" t="str">
            <v>ASS</v>
          </cell>
          <cell r="B102" t="str">
            <v>ASS_admi</v>
          </cell>
          <cell r="C102" t="str">
            <v>A</v>
          </cell>
          <cell r="D102" t="str">
            <v>Categorie A</v>
          </cell>
          <cell r="E102" t="str">
            <v>Admteur_EN</v>
          </cell>
          <cell r="F102">
            <v>65</v>
          </cell>
          <cell r="G102" t="str">
            <v>1</v>
          </cell>
          <cell r="H102">
            <v>1</v>
          </cell>
        </row>
        <row r="103">
          <cell r="A103" t="str">
            <v>ASS</v>
          </cell>
          <cell r="B103" t="str">
            <v>ASS_admi</v>
          </cell>
          <cell r="C103" t="str">
            <v>A</v>
          </cell>
          <cell r="D103" t="str">
            <v>Categorie A</v>
          </cell>
          <cell r="E103" t="str">
            <v>Admteur_EN</v>
          </cell>
          <cell r="F103">
            <v>65</v>
          </cell>
          <cell r="G103" t="str">
            <v>2</v>
          </cell>
          <cell r="H103">
            <v>1</v>
          </cell>
        </row>
        <row r="104">
          <cell r="A104" t="str">
            <v>ASS</v>
          </cell>
          <cell r="B104" t="str">
            <v>ASS_admi</v>
          </cell>
          <cell r="C104" t="str">
            <v>A</v>
          </cell>
          <cell r="D104" t="str">
            <v>Categorie A</v>
          </cell>
          <cell r="E104" t="str">
            <v>Admteur_EN</v>
          </cell>
          <cell r="F104">
            <v>66</v>
          </cell>
          <cell r="G104" t="str">
            <v>1</v>
          </cell>
          <cell r="H104">
            <v>1</v>
          </cell>
        </row>
        <row r="105">
          <cell r="A105" t="str">
            <v>ASS</v>
          </cell>
          <cell r="B105" t="str">
            <v>ASS_admi</v>
          </cell>
          <cell r="C105" t="str">
            <v>A</v>
          </cell>
          <cell r="D105" t="str">
            <v>Categorie A</v>
          </cell>
          <cell r="E105" t="str">
            <v>Attache adm</v>
          </cell>
          <cell r="F105">
            <v>23</v>
          </cell>
          <cell r="G105" t="str">
            <v>1</v>
          </cell>
          <cell r="H105">
            <v>1</v>
          </cell>
        </row>
        <row r="106">
          <cell r="A106" t="str">
            <v>ASS</v>
          </cell>
          <cell r="B106" t="str">
            <v>ASS_admi</v>
          </cell>
          <cell r="C106" t="str">
            <v>A</v>
          </cell>
          <cell r="D106" t="str">
            <v>Categorie A</v>
          </cell>
          <cell r="E106" t="str">
            <v>Attache adm</v>
          </cell>
          <cell r="F106">
            <v>23</v>
          </cell>
          <cell r="G106" t="str">
            <v>2</v>
          </cell>
          <cell r="H106">
            <v>2</v>
          </cell>
        </row>
        <row r="107">
          <cell r="A107" t="str">
            <v>ASS</v>
          </cell>
          <cell r="B107" t="str">
            <v>ASS_admi</v>
          </cell>
          <cell r="C107" t="str">
            <v>A</v>
          </cell>
          <cell r="D107" t="str">
            <v>Categorie A</v>
          </cell>
          <cell r="E107" t="str">
            <v>Attache adm</v>
          </cell>
          <cell r="F107">
            <v>24</v>
          </cell>
          <cell r="G107" t="str">
            <v>1</v>
          </cell>
          <cell r="H107">
            <v>7</v>
          </cell>
        </row>
        <row r="108">
          <cell r="A108" t="str">
            <v>ASS</v>
          </cell>
          <cell r="B108" t="str">
            <v>ASS_admi</v>
          </cell>
          <cell r="C108" t="str">
            <v>A</v>
          </cell>
          <cell r="D108" t="str">
            <v>Categorie A</v>
          </cell>
          <cell r="E108" t="str">
            <v>Attache adm</v>
          </cell>
          <cell r="F108">
            <v>24</v>
          </cell>
          <cell r="G108" t="str">
            <v>2</v>
          </cell>
          <cell r="H108">
            <v>5</v>
          </cell>
        </row>
        <row r="109">
          <cell r="A109" t="str">
            <v>ASS</v>
          </cell>
          <cell r="B109" t="str">
            <v>ASS_admi</v>
          </cell>
          <cell r="C109" t="str">
            <v>A</v>
          </cell>
          <cell r="D109" t="str">
            <v>Categorie A</v>
          </cell>
          <cell r="E109" t="str">
            <v>Attache adm</v>
          </cell>
          <cell r="F109">
            <v>25</v>
          </cell>
          <cell r="G109" t="str">
            <v>1</v>
          </cell>
          <cell r="H109">
            <v>17</v>
          </cell>
        </row>
        <row r="110">
          <cell r="A110" t="str">
            <v>ASS</v>
          </cell>
          <cell r="B110" t="str">
            <v>ASS_admi</v>
          </cell>
          <cell r="C110" t="str">
            <v>A</v>
          </cell>
          <cell r="D110" t="str">
            <v>Categorie A</v>
          </cell>
          <cell r="E110" t="str">
            <v>Attache adm</v>
          </cell>
          <cell r="F110">
            <v>25</v>
          </cell>
          <cell r="G110" t="str">
            <v>2</v>
          </cell>
          <cell r="H110">
            <v>15</v>
          </cell>
        </row>
        <row r="111">
          <cell r="A111" t="str">
            <v>ASS</v>
          </cell>
          <cell r="B111" t="str">
            <v>ASS_admi</v>
          </cell>
          <cell r="C111" t="str">
            <v>A</v>
          </cell>
          <cell r="D111" t="str">
            <v>Categorie A</v>
          </cell>
          <cell r="E111" t="str">
            <v>Attache adm</v>
          </cell>
          <cell r="F111">
            <v>26</v>
          </cell>
          <cell r="G111" t="str">
            <v>1</v>
          </cell>
          <cell r="H111">
            <v>10</v>
          </cell>
        </row>
        <row r="112">
          <cell r="A112" t="str">
            <v>ASS</v>
          </cell>
          <cell r="B112" t="str">
            <v>ASS_admi</v>
          </cell>
          <cell r="C112" t="str">
            <v>A</v>
          </cell>
          <cell r="D112" t="str">
            <v>Categorie A</v>
          </cell>
          <cell r="E112" t="str">
            <v>Attache adm</v>
          </cell>
          <cell r="F112">
            <v>26</v>
          </cell>
          <cell r="G112" t="str">
            <v>2</v>
          </cell>
          <cell r="H112">
            <v>23</v>
          </cell>
        </row>
        <row r="113">
          <cell r="A113" t="str">
            <v>ASS</v>
          </cell>
          <cell r="B113" t="str">
            <v>ASS_admi</v>
          </cell>
          <cell r="C113" t="str">
            <v>A</v>
          </cell>
          <cell r="D113" t="str">
            <v>Categorie A</v>
          </cell>
          <cell r="E113" t="str">
            <v>Attache adm</v>
          </cell>
          <cell r="F113">
            <v>27</v>
          </cell>
          <cell r="G113" t="str">
            <v>1</v>
          </cell>
          <cell r="H113">
            <v>24</v>
          </cell>
        </row>
        <row r="114">
          <cell r="A114" t="str">
            <v>ASS</v>
          </cell>
          <cell r="B114" t="str">
            <v>ASS_admi</v>
          </cell>
          <cell r="C114" t="str">
            <v>A</v>
          </cell>
          <cell r="D114" t="str">
            <v>Categorie A</v>
          </cell>
          <cell r="E114" t="str">
            <v>Attache adm</v>
          </cell>
          <cell r="F114">
            <v>27</v>
          </cell>
          <cell r="G114" t="str">
            <v>2</v>
          </cell>
          <cell r="H114">
            <v>31</v>
          </cell>
        </row>
        <row r="115">
          <cell r="A115" t="str">
            <v>ASS</v>
          </cell>
          <cell r="B115" t="str">
            <v>ASS_admi</v>
          </cell>
          <cell r="C115" t="str">
            <v>A</v>
          </cell>
          <cell r="D115" t="str">
            <v>Categorie A</v>
          </cell>
          <cell r="E115" t="str">
            <v>Attache adm</v>
          </cell>
          <cell r="F115">
            <v>28</v>
          </cell>
          <cell r="G115" t="str">
            <v>1</v>
          </cell>
          <cell r="H115">
            <v>26</v>
          </cell>
        </row>
        <row r="116">
          <cell r="A116" t="str">
            <v>ASS</v>
          </cell>
          <cell r="B116" t="str">
            <v>ASS_admi</v>
          </cell>
          <cell r="C116" t="str">
            <v>A</v>
          </cell>
          <cell r="D116" t="str">
            <v>Categorie A</v>
          </cell>
          <cell r="E116" t="str">
            <v>Attache adm</v>
          </cell>
          <cell r="F116">
            <v>28</v>
          </cell>
          <cell r="G116" t="str">
            <v>2</v>
          </cell>
          <cell r="H116">
            <v>36</v>
          </cell>
        </row>
        <row r="117">
          <cell r="A117" t="str">
            <v>ASS</v>
          </cell>
          <cell r="B117" t="str">
            <v>ASS_admi</v>
          </cell>
          <cell r="C117" t="str">
            <v>A</v>
          </cell>
          <cell r="D117" t="str">
            <v>Categorie A</v>
          </cell>
          <cell r="E117" t="str">
            <v>Attache adm</v>
          </cell>
          <cell r="F117">
            <v>29</v>
          </cell>
          <cell r="G117" t="str">
            <v>1</v>
          </cell>
          <cell r="H117">
            <v>33</v>
          </cell>
        </row>
        <row r="118">
          <cell r="A118" t="str">
            <v>ASS</v>
          </cell>
          <cell r="B118" t="str">
            <v>ASS_admi</v>
          </cell>
          <cell r="C118" t="str">
            <v>A</v>
          </cell>
          <cell r="D118" t="str">
            <v>Categorie A</v>
          </cell>
          <cell r="E118" t="str">
            <v>Attache adm</v>
          </cell>
          <cell r="F118">
            <v>29</v>
          </cell>
          <cell r="G118" t="str">
            <v>2</v>
          </cell>
          <cell r="H118">
            <v>40</v>
          </cell>
        </row>
        <row r="119">
          <cell r="A119" t="str">
            <v>ASS</v>
          </cell>
          <cell r="B119" t="str">
            <v>ASS_admi</v>
          </cell>
          <cell r="C119" t="str">
            <v>A</v>
          </cell>
          <cell r="D119" t="str">
            <v>Categorie A</v>
          </cell>
          <cell r="E119" t="str">
            <v>Attache adm</v>
          </cell>
          <cell r="F119">
            <v>30</v>
          </cell>
          <cell r="G119" t="str">
            <v>1</v>
          </cell>
          <cell r="H119">
            <v>37</v>
          </cell>
        </row>
        <row r="120">
          <cell r="A120" t="str">
            <v>ASS</v>
          </cell>
          <cell r="B120" t="str">
            <v>ASS_admi</v>
          </cell>
          <cell r="C120" t="str">
            <v>A</v>
          </cell>
          <cell r="D120" t="str">
            <v>Categorie A</v>
          </cell>
          <cell r="E120" t="str">
            <v>Attache adm</v>
          </cell>
          <cell r="F120">
            <v>30</v>
          </cell>
          <cell r="G120" t="str">
            <v>2</v>
          </cell>
          <cell r="H120">
            <v>55</v>
          </cell>
        </row>
        <row r="121">
          <cell r="A121" t="str">
            <v>ASS</v>
          </cell>
          <cell r="B121" t="str">
            <v>ASS_admi</v>
          </cell>
          <cell r="C121" t="str">
            <v>A</v>
          </cell>
          <cell r="D121" t="str">
            <v>Categorie A</v>
          </cell>
          <cell r="E121" t="str">
            <v>Attache adm</v>
          </cell>
          <cell r="F121">
            <v>31</v>
          </cell>
          <cell r="G121" t="str">
            <v>1</v>
          </cell>
          <cell r="H121">
            <v>47</v>
          </cell>
        </row>
        <row r="122">
          <cell r="A122" t="str">
            <v>ASS</v>
          </cell>
          <cell r="B122" t="str">
            <v>ASS_admi</v>
          </cell>
          <cell r="C122" t="str">
            <v>A</v>
          </cell>
          <cell r="D122" t="str">
            <v>Categorie A</v>
          </cell>
          <cell r="E122" t="str">
            <v>Attache adm</v>
          </cell>
          <cell r="F122">
            <v>31</v>
          </cell>
          <cell r="G122" t="str">
            <v>2</v>
          </cell>
          <cell r="H122">
            <v>59</v>
          </cell>
        </row>
        <row r="123">
          <cell r="A123" t="str">
            <v>ASS</v>
          </cell>
          <cell r="B123" t="str">
            <v>ASS_admi</v>
          </cell>
          <cell r="C123" t="str">
            <v>A</v>
          </cell>
          <cell r="D123" t="str">
            <v>Categorie A</v>
          </cell>
          <cell r="E123" t="str">
            <v>Attache adm</v>
          </cell>
          <cell r="F123">
            <v>32</v>
          </cell>
          <cell r="G123" t="str">
            <v>1</v>
          </cell>
          <cell r="H123">
            <v>60</v>
          </cell>
        </row>
        <row r="124">
          <cell r="A124" t="str">
            <v>ASS</v>
          </cell>
          <cell r="B124" t="str">
            <v>ASS_admi</v>
          </cell>
          <cell r="C124" t="str">
            <v>A</v>
          </cell>
          <cell r="D124" t="str">
            <v>Categorie A</v>
          </cell>
          <cell r="E124" t="str">
            <v>Attache adm</v>
          </cell>
          <cell r="F124">
            <v>32</v>
          </cell>
          <cell r="G124" t="str">
            <v>2</v>
          </cell>
          <cell r="H124">
            <v>69</v>
          </cell>
        </row>
        <row r="125">
          <cell r="A125" t="str">
            <v>ASS</v>
          </cell>
          <cell r="B125" t="str">
            <v>ASS_admi</v>
          </cell>
          <cell r="C125" t="str">
            <v>A</v>
          </cell>
          <cell r="D125" t="str">
            <v>Categorie A</v>
          </cell>
          <cell r="E125" t="str">
            <v>Attache adm</v>
          </cell>
          <cell r="F125">
            <v>33</v>
          </cell>
          <cell r="G125" t="str">
            <v>1</v>
          </cell>
          <cell r="H125">
            <v>62</v>
          </cell>
        </row>
        <row r="126">
          <cell r="A126" t="str">
            <v>ASS</v>
          </cell>
          <cell r="B126" t="str">
            <v>ASS_admi</v>
          </cell>
          <cell r="C126" t="str">
            <v>A</v>
          </cell>
          <cell r="D126" t="str">
            <v>Categorie A</v>
          </cell>
          <cell r="E126" t="str">
            <v>Attache adm</v>
          </cell>
          <cell r="F126">
            <v>33</v>
          </cell>
          <cell r="G126" t="str">
            <v>2</v>
          </cell>
          <cell r="H126">
            <v>72</v>
          </cell>
        </row>
        <row r="127">
          <cell r="A127" t="str">
            <v>ASS</v>
          </cell>
          <cell r="B127" t="str">
            <v>ASS_admi</v>
          </cell>
          <cell r="C127" t="str">
            <v>A</v>
          </cell>
          <cell r="D127" t="str">
            <v>Categorie A</v>
          </cell>
          <cell r="E127" t="str">
            <v>Attache adm</v>
          </cell>
          <cell r="F127">
            <v>34</v>
          </cell>
          <cell r="G127" t="str">
            <v>1</v>
          </cell>
          <cell r="H127">
            <v>48</v>
          </cell>
        </row>
        <row r="128">
          <cell r="A128" t="str">
            <v>ASS</v>
          </cell>
          <cell r="B128" t="str">
            <v>ASS_admi</v>
          </cell>
          <cell r="C128" t="str">
            <v>A</v>
          </cell>
          <cell r="D128" t="str">
            <v>Categorie A</v>
          </cell>
          <cell r="E128" t="str">
            <v>Attache adm</v>
          </cell>
          <cell r="F128">
            <v>34</v>
          </cell>
          <cell r="G128" t="str">
            <v>2</v>
          </cell>
          <cell r="H128">
            <v>69</v>
          </cell>
        </row>
        <row r="129">
          <cell r="A129" t="str">
            <v>ASS</v>
          </cell>
          <cell r="B129" t="str">
            <v>ASS_admi</v>
          </cell>
          <cell r="C129" t="str">
            <v>A</v>
          </cell>
          <cell r="D129" t="str">
            <v>Categorie A</v>
          </cell>
          <cell r="E129" t="str">
            <v>Attache adm</v>
          </cell>
          <cell r="F129">
            <v>35</v>
          </cell>
          <cell r="G129" t="str">
            <v>1</v>
          </cell>
          <cell r="H129">
            <v>56</v>
          </cell>
        </row>
        <row r="130">
          <cell r="A130" t="str">
            <v>ASS</v>
          </cell>
          <cell r="B130" t="str">
            <v>ASS_admi</v>
          </cell>
          <cell r="C130" t="str">
            <v>A</v>
          </cell>
          <cell r="D130" t="str">
            <v>Categorie A</v>
          </cell>
          <cell r="E130" t="str">
            <v>Attache adm</v>
          </cell>
          <cell r="F130">
            <v>35</v>
          </cell>
          <cell r="G130" t="str">
            <v>2</v>
          </cell>
          <cell r="H130">
            <v>104</v>
          </cell>
        </row>
        <row r="131">
          <cell r="A131" t="str">
            <v>ASS</v>
          </cell>
          <cell r="B131" t="str">
            <v>ASS_admi</v>
          </cell>
          <cell r="C131" t="str">
            <v>A</v>
          </cell>
          <cell r="D131" t="str">
            <v>Categorie A</v>
          </cell>
          <cell r="E131" t="str">
            <v>Attache adm</v>
          </cell>
          <cell r="F131">
            <v>36</v>
          </cell>
          <cell r="G131" t="str">
            <v>1</v>
          </cell>
          <cell r="H131">
            <v>62</v>
          </cell>
        </row>
        <row r="132">
          <cell r="A132" t="str">
            <v>ASS</v>
          </cell>
          <cell r="B132" t="str">
            <v>ASS_admi</v>
          </cell>
          <cell r="C132" t="str">
            <v>A</v>
          </cell>
          <cell r="D132" t="str">
            <v>Categorie A</v>
          </cell>
          <cell r="E132" t="str">
            <v>Attache adm</v>
          </cell>
          <cell r="F132">
            <v>36</v>
          </cell>
          <cell r="G132" t="str">
            <v>2</v>
          </cell>
          <cell r="H132">
            <v>88</v>
          </cell>
        </row>
        <row r="133">
          <cell r="A133" t="str">
            <v>ASS</v>
          </cell>
          <cell r="B133" t="str">
            <v>ASS_admi</v>
          </cell>
          <cell r="C133" t="str">
            <v>A</v>
          </cell>
          <cell r="D133" t="str">
            <v>Categorie A</v>
          </cell>
          <cell r="E133" t="str">
            <v>Attache adm</v>
          </cell>
          <cell r="F133">
            <v>37</v>
          </cell>
          <cell r="G133" t="str">
            <v>1</v>
          </cell>
          <cell r="H133">
            <v>78</v>
          </cell>
        </row>
        <row r="134">
          <cell r="A134" t="str">
            <v>ASS</v>
          </cell>
          <cell r="B134" t="str">
            <v>ASS_admi</v>
          </cell>
          <cell r="C134" t="str">
            <v>A</v>
          </cell>
          <cell r="D134" t="str">
            <v>Categorie A</v>
          </cell>
          <cell r="E134" t="str">
            <v>Attache adm</v>
          </cell>
          <cell r="F134">
            <v>37</v>
          </cell>
          <cell r="G134" t="str">
            <v>2</v>
          </cell>
          <cell r="H134">
            <v>143</v>
          </cell>
        </row>
        <row r="135">
          <cell r="A135" t="str">
            <v>ASS</v>
          </cell>
          <cell r="B135" t="str">
            <v>ASS_admi</v>
          </cell>
          <cell r="C135" t="str">
            <v>A</v>
          </cell>
          <cell r="D135" t="str">
            <v>Categorie A</v>
          </cell>
          <cell r="E135" t="str">
            <v>Attache adm</v>
          </cell>
          <cell r="F135">
            <v>38</v>
          </cell>
          <cell r="G135" t="str">
            <v>1</v>
          </cell>
          <cell r="H135">
            <v>98</v>
          </cell>
        </row>
        <row r="136">
          <cell r="A136" t="str">
            <v>ASS</v>
          </cell>
          <cell r="B136" t="str">
            <v>ASS_admi</v>
          </cell>
          <cell r="C136" t="str">
            <v>A</v>
          </cell>
          <cell r="D136" t="str">
            <v>Categorie A</v>
          </cell>
          <cell r="E136" t="str">
            <v>Attache adm</v>
          </cell>
          <cell r="F136">
            <v>38</v>
          </cell>
          <cell r="G136" t="str">
            <v>2</v>
          </cell>
          <cell r="H136">
            <v>150</v>
          </cell>
        </row>
        <row r="137">
          <cell r="A137" t="str">
            <v>ASS</v>
          </cell>
          <cell r="B137" t="str">
            <v>ASS_admi</v>
          </cell>
          <cell r="C137" t="str">
            <v>A</v>
          </cell>
          <cell r="D137" t="str">
            <v>Categorie A</v>
          </cell>
          <cell r="E137" t="str">
            <v>Attache adm</v>
          </cell>
          <cell r="F137">
            <v>39</v>
          </cell>
          <cell r="G137" t="str">
            <v>1</v>
          </cell>
          <cell r="H137">
            <v>117</v>
          </cell>
        </row>
        <row r="138">
          <cell r="A138" t="str">
            <v>ASS</v>
          </cell>
          <cell r="B138" t="str">
            <v>ASS_admi</v>
          </cell>
          <cell r="C138" t="str">
            <v>A</v>
          </cell>
          <cell r="D138" t="str">
            <v>Categorie A</v>
          </cell>
          <cell r="E138" t="str">
            <v>Attache adm</v>
          </cell>
          <cell r="F138">
            <v>39</v>
          </cell>
          <cell r="G138" t="str">
            <v>2</v>
          </cell>
          <cell r="H138">
            <v>149</v>
          </cell>
        </row>
        <row r="139">
          <cell r="A139" t="str">
            <v>ASS</v>
          </cell>
          <cell r="B139" t="str">
            <v>ASS_admi</v>
          </cell>
          <cell r="C139" t="str">
            <v>A</v>
          </cell>
          <cell r="D139" t="str">
            <v>Categorie A</v>
          </cell>
          <cell r="E139" t="str">
            <v>Attache adm</v>
          </cell>
          <cell r="F139">
            <v>40</v>
          </cell>
          <cell r="G139" t="str">
            <v>1</v>
          </cell>
          <cell r="H139">
            <v>106</v>
          </cell>
        </row>
        <row r="140">
          <cell r="A140" t="str">
            <v>ASS</v>
          </cell>
          <cell r="B140" t="str">
            <v>ASS_admi</v>
          </cell>
          <cell r="C140" t="str">
            <v>A</v>
          </cell>
          <cell r="D140" t="str">
            <v>Categorie A</v>
          </cell>
          <cell r="E140" t="str">
            <v>Attache adm</v>
          </cell>
          <cell r="F140">
            <v>40</v>
          </cell>
          <cell r="G140" t="str">
            <v>2</v>
          </cell>
          <cell r="H140">
            <v>148</v>
          </cell>
        </row>
        <row r="141">
          <cell r="A141" t="str">
            <v>ASS</v>
          </cell>
          <cell r="B141" t="str">
            <v>ASS_admi</v>
          </cell>
          <cell r="C141" t="str">
            <v>A</v>
          </cell>
          <cell r="D141" t="str">
            <v>Categorie A</v>
          </cell>
          <cell r="E141" t="str">
            <v>Attache adm</v>
          </cell>
          <cell r="F141">
            <v>41</v>
          </cell>
          <cell r="G141" t="str">
            <v>1</v>
          </cell>
          <cell r="H141">
            <v>123</v>
          </cell>
        </row>
        <row r="142">
          <cell r="A142" t="str">
            <v>ASS</v>
          </cell>
          <cell r="B142" t="str">
            <v>ASS_admi</v>
          </cell>
          <cell r="C142" t="str">
            <v>A</v>
          </cell>
          <cell r="D142" t="str">
            <v>Categorie A</v>
          </cell>
          <cell r="E142" t="str">
            <v>Attache adm</v>
          </cell>
          <cell r="F142">
            <v>41</v>
          </cell>
          <cell r="G142" t="str">
            <v>2</v>
          </cell>
          <cell r="H142">
            <v>164</v>
          </cell>
        </row>
        <row r="143">
          <cell r="A143" t="str">
            <v>ASS</v>
          </cell>
          <cell r="B143" t="str">
            <v>ASS_admi</v>
          </cell>
          <cell r="C143" t="str">
            <v>A</v>
          </cell>
          <cell r="D143" t="str">
            <v>Categorie A</v>
          </cell>
          <cell r="E143" t="str">
            <v>Attache adm</v>
          </cell>
          <cell r="F143">
            <v>42</v>
          </cell>
          <cell r="G143" t="str">
            <v>1</v>
          </cell>
          <cell r="H143">
            <v>95</v>
          </cell>
        </row>
        <row r="144">
          <cell r="A144" t="str">
            <v>ASS</v>
          </cell>
          <cell r="B144" t="str">
            <v>ASS_admi</v>
          </cell>
          <cell r="C144" t="str">
            <v>A</v>
          </cell>
          <cell r="D144" t="str">
            <v>Categorie A</v>
          </cell>
          <cell r="E144" t="str">
            <v>Attache adm</v>
          </cell>
          <cell r="F144">
            <v>42</v>
          </cell>
          <cell r="G144" t="str">
            <v>2</v>
          </cell>
          <cell r="H144">
            <v>157</v>
          </cell>
        </row>
        <row r="145">
          <cell r="A145" t="str">
            <v>ASS</v>
          </cell>
          <cell r="B145" t="str">
            <v>ASS_admi</v>
          </cell>
          <cell r="C145" t="str">
            <v>A</v>
          </cell>
          <cell r="D145" t="str">
            <v>Categorie A</v>
          </cell>
          <cell r="E145" t="str">
            <v>Attache adm</v>
          </cell>
          <cell r="F145">
            <v>43</v>
          </cell>
          <cell r="G145" t="str">
            <v>1</v>
          </cell>
          <cell r="H145">
            <v>111</v>
          </cell>
        </row>
        <row r="146">
          <cell r="A146" t="str">
            <v>ASS</v>
          </cell>
          <cell r="B146" t="str">
            <v>ASS_admi</v>
          </cell>
          <cell r="C146" t="str">
            <v>A</v>
          </cell>
          <cell r="D146" t="str">
            <v>Categorie A</v>
          </cell>
          <cell r="E146" t="str">
            <v>Attache adm</v>
          </cell>
          <cell r="F146">
            <v>43</v>
          </cell>
          <cell r="G146" t="str">
            <v>2</v>
          </cell>
          <cell r="H146">
            <v>152</v>
          </cell>
        </row>
        <row r="147">
          <cell r="A147" t="str">
            <v>ASS</v>
          </cell>
          <cell r="B147" t="str">
            <v>ASS_admi</v>
          </cell>
          <cell r="C147" t="str">
            <v>A</v>
          </cell>
          <cell r="D147" t="str">
            <v>Categorie A</v>
          </cell>
          <cell r="E147" t="str">
            <v>Attache adm</v>
          </cell>
          <cell r="F147">
            <v>44</v>
          </cell>
          <cell r="G147" t="str">
            <v>1</v>
          </cell>
          <cell r="H147">
            <v>87</v>
          </cell>
        </row>
        <row r="148">
          <cell r="A148" t="str">
            <v>ASS</v>
          </cell>
          <cell r="B148" t="str">
            <v>ASS_admi</v>
          </cell>
          <cell r="C148" t="str">
            <v>A</v>
          </cell>
          <cell r="D148" t="str">
            <v>Categorie A</v>
          </cell>
          <cell r="E148" t="str">
            <v>Attache adm</v>
          </cell>
          <cell r="F148">
            <v>44</v>
          </cell>
          <cell r="G148" t="str">
            <v>2</v>
          </cell>
          <cell r="H148">
            <v>137</v>
          </cell>
        </row>
        <row r="149">
          <cell r="A149" t="str">
            <v>ASS</v>
          </cell>
          <cell r="B149" t="str">
            <v>ASS_admi</v>
          </cell>
          <cell r="C149" t="str">
            <v>A</v>
          </cell>
          <cell r="D149" t="str">
            <v>Categorie A</v>
          </cell>
          <cell r="E149" t="str">
            <v>Attache adm</v>
          </cell>
          <cell r="F149">
            <v>45</v>
          </cell>
          <cell r="G149" t="str">
            <v>1</v>
          </cell>
          <cell r="H149">
            <v>81</v>
          </cell>
        </row>
        <row r="150">
          <cell r="A150" t="str">
            <v>ASS</v>
          </cell>
          <cell r="B150" t="str">
            <v>ASS_admi</v>
          </cell>
          <cell r="C150" t="str">
            <v>A</v>
          </cell>
          <cell r="D150" t="str">
            <v>Categorie A</v>
          </cell>
          <cell r="E150" t="str">
            <v>Attache adm</v>
          </cell>
          <cell r="F150">
            <v>45</v>
          </cell>
          <cell r="G150" t="str">
            <v>2</v>
          </cell>
          <cell r="H150">
            <v>148</v>
          </cell>
        </row>
        <row r="151">
          <cell r="A151" t="str">
            <v>ASS</v>
          </cell>
          <cell r="B151" t="str">
            <v>ASS_admi</v>
          </cell>
          <cell r="C151" t="str">
            <v>A</v>
          </cell>
          <cell r="D151" t="str">
            <v>Categorie A</v>
          </cell>
          <cell r="E151" t="str">
            <v>Attache adm</v>
          </cell>
          <cell r="F151">
            <v>46</v>
          </cell>
          <cell r="G151" t="str">
            <v>1</v>
          </cell>
          <cell r="H151">
            <v>76</v>
          </cell>
        </row>
        <row r="152">
          <cell r="A152" t="str">
            <v>ASS</v>
          </cell>
          <cell r="B152" t="str">
            <v>ASS_admi</v>
          </cell>
          <cell r="C152" t="str">
            <v>A</v>
          </cell>
          <cell r="D152" t="str">
            <v>Categorie A</v>
          </cell>
          <cell r="E152" t="str">
            <v>Attache adm</v>
          </cell>
          <cell r="F152">
            <v>46</v>
          </cell>
          <cell r="G152" t="str">
            <v>2</v>
          </cell>
          <cell r="H152">
            <v>133</v>
          </cell>
        </row>
        <row r="153">
          <cell r="A153" t="str">
            <v>ASS</v>
          </cell>
          <cell r="B153" t="str">
            <v>ASS_admi</v>
          </cell>
          <cell r="C153" t="str">
            <v>A</v>
          </cell>
          <cell r="D153" t="str">
            <v>Categorie A</v>
          </cell>
          <cell r="E153" t="str">
            <v>Attache adm</v>
          </cell>
          <cell r="F153">
            <v>47</v>
          </cell>
          <cell r="G153" t="str">
            <v>1</v>
          </cell>
          <cell r="H153">
            <v>94</v>
          </cell>
        </row>
        <row r="154">
          <cell r="A154" t="str">
            <v>ASS</v>
          </cell>
          <cell r="B154" t="str">
            <v>ASS_admi</v>
          </cell>
          <cell r="C154" t="str">
            <v>A</v>
          </cell>
          <cell r="D154" t="str">
            <v>Categorie A</v>
          </cell>
          <cell r="E154" t="str">
            <v>Attache adm</v>
          </cell>
          <cell r="F154">
            <v>47</v>
          </cell>
          <cell r="G154" t="str">
            <v>2</v>
          </cell>
          <cell r="H154">
            <v>141</v>
          </cell>
        </row>
        <row r="155">
          <cell r="A155" t="str">
            <v>ASS</v>
          </cell>
          <cell r="B155" t="str">
            <v>ASS_admi</v>
          </cell>
          <cell r="C155" t="str">
            <v>A</v>
          </cell>
          <cell r="D155" t="str">
            <v>Categorie A</v>
          </cell>
          <cell r="E155" t="str">
            <v>Attache adm</v>
          </cell>
          <cell r="F155">
            <v>48</v>
          </cell>
          <cell r="G155" t="str">
            <v>1</v>
          </cell>
          <cell r="H155">
            <v>87</v>
          </cell>
        </row>
        <row r="156">
          <cell r="A156" t="str">
            <v>ASS</v>
          </cell>
          <cell r="B156" t="str">
            <v>ASS_admi</v>
          </cell>
          <cell r="C156" t="str">
            <v>A</v>
          </cell>
          <cell r="D156" t="str">
            <v>Categorie A</v>
          </cell>
          <cell r="E156" t="str">
            <v>Attache adm</v>
          </cell>
          <cell r="F156">
            <v>48</v>
          </cell>
          <cell r="G156" t="str">
            <v>2</v>
          </cell>
          <cell r="H156">
            <v>130</v>
          </cell>
        </row>
        <row r="157">
          <cell r="A157" t="str">
            <v>ASS</v>
          </cell>
          <cell r="B157" t="str">
            <v>ASS_admi</v>
          </cell>
          <cell r="C157" t="str">
            <v>A</v>
          </cell>
          <cell r="D157" t="str">
            <v>Categorie A</v>
          </cell>
          <cell r="E157" t="str">
            <v>Attache adm</v>
          </cell>
          <cell r="F157">
            <v>49</v>
          </cell>
          <cell r="G157" t="str">
            <v>1</v>
          </cell>
          <cell r="H157">
            <v>76</v>
          </cell>
        </row>
        <row r="158">
          <cell r="A158" t="str">
            <v>ASS</v>
          </cell>
          <cell r="B158" t="str">
            <v>ASS_admi</v>
          </cell>
          <cell r="C158" t="str">
            <v>A</v>
          </cell>
          <cell r="D158" t="str">
            <v>Categorie A</v>
          </cell>
          <cell r="E158" t="str">
            <v>Attache adm</v>
          </cell>
          <cell r="F158">
            <v>49</v>
          </cell>
          <cell r="G158" t="str">
            <v>2</v>
          </cell>
          <cell r="H158">
            <v>112</v>
          </cell>
        </row>
        <row r="159">
          <cell r="A159" t="str">
            <v>ASS</v>
          </cell>
          <cell r="B159" t="str">
            <v>ASS_admi</v>
          </cell>
          <cell r="C159" t="str">
            <v>A</v>
          </cell>
          <cell r="D159" t="str">
            <v>Categorie A</v>
          </cell>
          <cell r="E159" t="str">
            <v>Attache adm</v>
          </cell>
          <cell r="F159">
            <v>50</v>
          </cell>
          <cell r="G159" t="str">
            <v>1</v>
          </cell>
          <cell r="H159">
            <v>84</v>
          </cell>
        </row>
        <row r="160">
          <cell r="A160" t="str">
            <v>ASS</v>
          </cell>
          <cell r="B160" t="str">
            <v>ASS_admi</v>
          </cell>
          <cell r="C160" t="str">
            <v>A</v>
          </cell>
          <cell r="D160" t="str">
            <v>Categorie A</v>
          </cell>
          <cell r="E160" t="str">
            <v>Attache adm</v>
          </cell>
          <cell r="F160">
            <v>50</v>
          </cell>
          <cell r="G160" t="str">
            <v>2</v>
          </cell>
          <cell r="H160">
            <v>107</v>
          </cell>
        </row>
        <row r="161">
          <cell r="A161" t="str">
            <v>ASS</v>
          </cell>
          <cell r="B161" t="str">
            <v>ASS_admi</v>
          </cell>
          <cell r="C161" t="str">
            <v>A</v>
          </cell>
          <cell r="D161" t="str">
            <v>Categorie A</v>
          </cell>
          <cell r="E161" t="str">
            <v>Attache adm</v>
          </cell>
          <cell r="F161">
            <v>51</v>
          </cell>
          <cell r="G161" t="str">
            <v>1</v>
          </cell>
          <cell r="H161">
            <v>63</v>
          </cell>
        </row>
        <row r="162">
          <cell r="A162" t="str">
            <v>ASS</v>
          </cell>
          <cell r="B162" t="str">
            <v>ASS_admi</v>
          </cell>
          <cell r="C162" t="str">
            <v>A</v>
          </cell>
          <cell r="D162" t="str">
            <v>Categorie A</v>
          </cell>
          <cell r="E162" t="str">
            <v>Attache adm</v>
          </cell>
          <cell r="F162">
            <v>51</v>
          </cell>
          <cell r="G162" t="str">
            <v>2</v>
          </cell>
          <cell r="H162">
            <v>138</v>
          </cell>
        </row>
        <row r="163">
          <cell r="A163" t="str">
            <v>ASS</v>
          </cell>
          <cell r="B163" t="str">
            <v>ASS_admi</v>
          </cell>
          <cell r="C163" t="str">
            <v>A</v>
          </cell>
          <cell r="D163" t="str">
            <v>Categorie A</v>
          </cell>
          <cell r="E163" t="str">
            <v>Attache adm</v>
          </cell>
          <cell r="F163">
            <v>52</v>
          </cell>
          <cell r="G163" t="str">
            <v>1</v>
          </cell>
          <cell r="H163">
            <v>89</v>
          </cell>
        </row>
        <row r="164">
          <cell r="A164" t="str">
            <v>ASS</v>
          </cell>
          <cell r="B164" t="str">
            <v>ASS_admi</v>
          </cell>
          <cell r="C164" t="str">
            <v>A</v>
          </cell>
          <cell r="D164" t="str">
            <v>Categorie A</v>
          </cell>
          <cell r="E164" t="str">
            <v>Attache adm</v>
          </cell>
          <cell r="F164">
            <v>52</v>
          </cell>
          <cell r="G164" t="str">
            <v>2</v>
          </cell>
          <cell r="H164">
            <v>143</v>
          </cell>
        </row>
        <row r="165">
          <cell r="A165" t="str">
            <v>ASS</v>
          </cell>
          <cell r="B165" t="str">
            <v>ASS_admi</v>
          </cell>
          <cell r="C165" t="str">
            <v>A</v>
          </cell>
          <cell r="D165" t="str">
            <v>Categorie A</v>
          </cell>
          <cell r="E165" t="str">
            <v>Attache adm</v>
          </cell>
          <cell r="F165">
            <v>53</v>
          </cell>
          <cell r="G165" t="str">
            <v>1</v>
          </cell>
          <cell r="H165">
            <v>72</v>
          </cell>
        </row>
        <row r="166">
          <cell r="A166" t="str">
            <v>ASS</v>
          </cell>
          <cell r="B166" t="str">
            <v>ASS_admi</v>
          </cell>
          <cell r="C166" t="str">
            <v>A</v>
          </cell>
          <cell r="D166" t="str">
            <v>Categorie A</v>
          </cell>
          <cell r="E166" t="str">
            <v>Attache adm</v>
          </cell>
          <cell r="F166">
            <v>53</v>
          </cell>
          <cell r="G166" t="str">
            <v>2</v>
          </cell>
          <cell r="H166">
            <v>158</v>
          </cell>
        </row>
        <row r="167">
          <cell r="A167" t="str">
            <v>ASS</v>
          </cell>
          <cell r="B167" t="str">
            <v>ASS_admi</v>
          </cell>
          <cell r="C167" t="str">
            <v>A</v>
          </cell>
          <cell r="D167" t="str">
            <v>Categorie A</v>
          </cell>
          <cell r="E167" t="str">
            <v>Attache adm</v>
          </cell>
          <cell r="F167">
            <v>54</v>
          </cell>
          <cell r="G167" t="str">
            <v>1</v>
          </cell>
          <cell r="H167">
            <v>68</v>
          </cell>
        </row>
        <row r="168">
          <cell r="A168" t="str">
            <v>ASS</v>
          </cell>
          <cell r="B168" t="str">
            <v>ASS_admi</v>
          </cell>
          <cell r="C168" t="str">
            <v>A</v>
          </cell>
          <cell r="D168" t="str">
            <v>Categorie A</v>
          </cell>
          <cell r="E168" t="str">
            <v>Attache adm</v>
          </cell>
          <cell r="F168">
            <v>54</v>
          </cell>
          <cell r="G168" t="str">
            <v>2</v>
          </cell>
          <cell r="H168">
            <v>169</v>
          </cell>
        </row>
        <row r="169">
          <cell r="A169" t="str">
            <v>ASS</v>
          </cell>
          <cell r="B169" t="str">
            <v>ASS_admi</v>
          </cell>
          <cell r="C169" t="str">
            <v>A</v>
          </cell>
          <cell r="D169" t="str">
            <v>Categorie A</v>
          </cell>
          <cell r="E169" t="str">
            <v>Attache adm</v>
          </cell>
          <cell r="F169">
            <v>55</v>
          </cell>
          <cell r="G169" t="str">
            <v>1</v>
          </cell>
          <cell r="H169">
            <v>86</v>
          </cell>
        </row>
        <row r="170">
          <cell r="A170" t="str">
            <v>ASS</v>
          </cell>
          <cell r="B170" t="str">
            <v>ASS_admi</v>
          </cell>
          <cell r="C170" t="str">
            <v>A</v>
          </cell>
          <cell r="D170" t="str">
            <v>Categorie A</v>
          </cell>
          <cell r="E170" t="str">
            <v>Attache adm</v>
          </cell>
          <cell r="F170">
            <v>55</v>
          </cell>
          <cell r="G170" t="str">
            <v>2</v>
          </cell>
          <cell r="H170">
            <v>182</v>
          </cell>
        </row>
        <row r="171">
          <cell r="A171" t="str">
            <v>ASS</v>
          </cell>
          <cell r="B171" t="str">
            <v>ASS_admi</v>
          </cell>
          <cell r="C171" t="str">
            <v>A</v>
          </cell>
          <cell r="D171" t="str">
            <v>Categorie A</v>
          </cell>
          <cell r="E171" t="str">
            <v>Attache adm</v>
          </cell>
          <cell r="F171">
            <v>56</v>
          </cell>
          <cell r="G171" t="str">
            <v>1</v>
          </cell>
          <cell r="H171">
            <v>84</v>
          </cell>
        </row>
        <row r="172">
          <cell r="A172" t="str">
            <v>ASS</v>
          </cell>
          <cell r="B172" t="str">
            <v>ASS_admi</v>
          </cell>
          <cell r="C172" t="str">
            <v>A</v>
          </cell>
          <cell r="D172" t="str">
            <v>Categorie A</v>
          </cell>
          <cell r="E172" t="str">
            <v>Attache adm</v>
          </cell>
          <cell r="F172">
            <v>56</v>
          </cell>
          <cell r="G172" t="str">
            <v>2</v>
          </cell>
          <cell r="H172">
            <v>177</v>
          </cell>
        </row>
        <row r="173">
          <cell r="A173" t="str">
            <v>ASS</v>
          </cell>
          <cell r="B173" t="str">
            <v>ASS_admi</v>
          </cell>
          <cell r="C173" t="str">
            <v>A</v>
          </cell>
          <cell r="D173" t="str">
            <v>Categorie A</v>
          </cell>
          <cell r="E173" t="str">
            <v>Attache adm</v>
          </cell>
          <cell r="F173">
            <v>57</v>
          </cell>
          <cell r="G173" t="str">
            <v>1</v>
          </cell>
          <cell r="H173">
            <v>78</v>
          </cell>
        </row>
        <row r="174">
          <cell r="A174" t="str">
            <v>ASS</v>
          </cell>
          <cell r="B174" t="str">
            <v>ASS_admi</v>
          </cell>
          <cell r="C174" t="str">
            <v>A</v>
          </cell>
          <cell r="D174" t="str">
            <v>Categorie A</v>
          </cell>
          <cell r="E174" t="str">
            <v>Attache adm</v>
          </cell>
          <cell r="F174">
            <v>57</v>
          </cell>
          <cell r="G174" t="str">
            <v>2</v>
          </cell>
          <cell r="H174">
            <v>178</v>
          </cell>
        </row>
        <row r="175">
          <cell r="A175" t="str">
            <v>ASS</v>
          </cell>
          <cell r="B175" t="str">
            <v>ASS_admi</v>
          </cell>
          <cell r="C175" t="str">
            <v>A</v>
          </cell>
          <cell r="D175" t="str">
            <v>Categorie A</v>
          </cell>
          <cell r="E175" t="str">
            <v>Attache adm</v>
          </cell>
          <cell r="F175">
            <v>58</v>
          </cell>
          <cell r="G175" t="str">
            <v>1</v>
          </cell>
          <cell r="H175">
            <v>88</v>
          </cell>
        </row>
        <row r="176">
          <cell r="A176" t="str">
            <v>ASS</v>
          </cell>
          <cell r="B176" t="str">
            <v>ASS_admi</v>
          </cell>
          <cell r="C176" t="str">
            <v>A</v>
          </cell>
          <cell r="D176" t="str">
            <v>Categorie A</v>
          </cell>
          <cell r="E176" t="str">
            <v>Attache adm</v>
          </cell>
          <cell r="F176">
            <v>58</v>
          </cell>
          <cell r="G176" t="str">
            <v>2</v>
          </cell>
          <cell r="H176">
            <v>236</v>
          </cell>
        </row>
        <row r="177">
          <cell r="A177" t="str">
            <v>ASS</v>
          </cell>
          <cell r="B177" t="str">
            <v>ASS_admi</v>
          </cell>
          <cell r="C177" t="str">
            <v>A</v>
          </cell>
          <cell r="D177" t="str">
            <v>Categorie A</v>
          </cell>
          <cell r="E177" t="str">
            <v>Attache adm</v>
          </cell>
          <cell r="F177">
            <v>59</v>
          </cell>
          <cell r="G177" t="str">
            <v>1</v>
          </cell>
          <cell r="H177">
            <v>91</v>
          </cell>
        </row>
        <row r="178">
          <cell r="A178" t="str">
            <v>ASS</v>
          </cell>
          <cell r="B178" t="str">
            <v>ASS_admi</v>
          </cell>
          <cell r="C178" t="str">
            <v>A</v>
          </cell>
          <cell r="D178" t="str">
            <v>Categorie A</v>
          </cell>
          <cell r="E178" t="str">
            <v>Attache adm</v>
          </cell>
          <cell r="F178">
            <v>59</v>
          </cell>
          <cell r="G178" t="str">
            <v>2</v>
          </cell>
          <cell r="H178">
            <v>233</v>
          </cell>
        </row>
        <row r="179">
          <cell r="A179" t="str">
            <v>ASS</v>
          </cell>
          <cell r="B179" t="str">
            <v>ASS_admi</v>
          </cell>
          <cell r="C179" t="str">
            <v>A</v>
          </cell>
          <cell r="D179" t="str">
            <v>Categorie A</v>
          </cell>
          <cell r="E179" t="str">
            <v>Attache adm</v>
          </cell>
          <cell r="F179">
            <v>60</v>
          </cell>
          <cell r="G179" t="str">
            <v>1</v>
          </cell>
          <cell r="H179">
            <v>84</v>
          </cell>
        </row>
        <row r="180">
          <cell r="A180" t="str">
            <v>ASS</v>
          </cell>
          <cell r="B180" t="str">
            <v>ASS_admi</v>
          </cell>
          <cell r="C180" t="str">
            <v>A</v>
          </cell>
          <cell r="D180" t="str">
            <v>Categorie A</v>
          </cell>
          <cell r="E180" t="str">
            <v>Attache adm</v>
          </cell>
          <cell r="F180">
            <v>60</v>
          </cell>
          <cell r="G180" t="str">
            <v>2</v>
          </cell>
          <cell r="H180">
            <v>188</v>
          </cell>
        </row>
        <row r="181">
          <cell r="A181" t="str">
            <v>ASS</v>
          </cell>
          <cell r="B181" t="str">
            <v>ASS_admi</v>
          </cell>
          <cell r="C181" t="str">
            <v>A</v>
          </cell>
          <cell r="D181" t="str">
            <v>Categorie A</v>
          </cell>
          <cell r="E181" t="str">
            <v>Attache adm</v>
          </cell>
          <cell r="F181">
            <v>61</v>
          </cell>
          <cell r="G181" t="str">
            <v>1</v>
          </cell>
          <cell r="H181">
            <v>67</v>
          </cell>
        </row>
        <row r="182">
          <cell r="A182" t="str">
            <v>ASS</v>
          </cell>
          <cell r="B182" t="str">
            <v>ASS_admi</v>
          </cell>
          <cell r="C182" t="str">
            <v>A</v>
          </cell>
          <cell r="D182" t="str">
            <v>Categorie A</v>
          </cell>
          <cell r="E182" t="str">
            <v>Attache adm</v>
          </cell>
          <cell r="F182">
            <v>61</v>
          </cell>
          <cell r="G182" t="str">
            <v>2</v>
          </cell>
          <cell r="H182">
            <v>133</v>
          </cell>
        </row>
        <row r="183">
          <cell r="A183" t="str">
            <v>ASS</v>
          </cell>
          <cell r="B183" t="str">
            <v>ASS_admi</v>
          </cell>
          <cell r="C183" t="str">
            <v>A</v>
          </cell>
          <cell r="D183" t="str">
            <v>Categorie A</v>
          </cell>
          <cell r="E183" t="str">
            <v>Attache adm</v>
          </cell>
          <cell r="F183">
            <v>62</v>
          </cell>
          <cell r="G183" t="str">
            <v>1</v>
          </cell>
          <cell r="H183">
            <v>46</v>
          </cell>
        </row>
        <row r="184">
          <cell r="A184" t="str">
            <v>ASS</v>
          </cell>
          <cell r="B184" t="str">
            <v>ASS_admi</v>
          </cell>
          <cell r="C184" t="str">
            <v>A</v>
          </cell>
          <cell r="D184" t="str">
            <v>Categorie A</v>
          </cell>
          <cell r="E184" t="str">
            <v>Attache adm</v>
          </cell>
          <cell r="F184">
            <v>62</v>
          </cell>
          <cell r="G184" t="str">
            <v>2</v>
          </cell>
          <cell r="H184">
            <v>81</v>
          </cell>
        </row>
        <row r="185">
          <cell r="A185" t="str">
            <v>ASS</v>
          </cell>
          <cell r="B185" t="str">
            <v>ASS_admi</v>
          </cell>
          <cell r="C185" t="str">
            <v>A</v>
          </cell>
          <cell r="D185" t="str">
            <v>Categorie A</v>
          </cell>
          <cell r="E185" t="str">
            <v>Attache adm</v>
          </cell>
          <cell r="F185">
            <v>63</v>
          </cell>
          <cell r="G185" t="str">
            <v>1</v>
          </cell>
          <cell r="H185">
            <v>17</v>
          </cell>
        </row>
        <row r="186">
          <cell r="A186" t="str">
            <v>ASS</v>
          </cell>
          <cell r="B186" t="str">
            <v>ASS_admi</v>
          </cell>
          <cell r="C186" t="str">
            <v>A</v>
          </cell>
          <cell r="D186" t="str">
            <v>Categorie A</v>
          </cell>
          <cell r="E186" t="str">
            <v>Attache adm</v>
          </cell>
          <cell r="F186">
            <v>63</v>
          </cell>
          <cell r="G186" t="str">
            <v>2</v>
          </cell>
          <cell r="H186">
            <v>61</v>
          </cell>
        </row>
        <row r="187">
          <cell r="A187" t="str">
            <v>ASS</v>
          </cell>
          <cell r="B187" t="str">
            <v>ASS_admi</v>
          </cell>
          <cell r="C187" t="str">
            <v>A</v>
          </cell>
          <cell r="D187" t="str">
            <v>Categorie A</v>
          </cell>
          <cell r="E187" t="str">
            <v>Attache adm</v>
          </cell>
          <cell r="F187">
            <v>64</v>
          </cell>
          <cell r="G187" t="str">
            <v>1</v>
          </cell>
          <cell r="H187">
            <v>17</v>
          </cell>
        </row>
        <row r="188">
          <cell r="A188" t="str">
            <v>ASS</v>
          </cell>
          <cell r="B188" t="str">
            <v>ASS_admi</v>
          </cell>
          <cell r="C188" t="str">
            <v>A</v>
          </cell>
          <cell r="D188" t="str">
            <v>Categorie A</v>
          </cell>
          <cell r="E188" t="str">
            <v>Attache adm</v>
          </cell>
          <cell r="F188">
            <v>64</v>
          </cell>
          <cell r="G188" t="str">
            <v>2</v>
          </cell>
          <cell r="H188">
            <v>28</v>
          </cell>
        </row>
        <row r="189">
          <cell r="A189" t="str">
            <v>ASS</v>
          </cell>
          <cell r="B189" t="str">
            <v>ASS_admi</v>
          </cell>
          <cell r="C189" t="str">
            <v>A</v>
          </cell>
          <cell r="D189" t="str">
            <v>Categorie A</v>
          </cell>
          <cell r="E189" t="str">
            <v>Attache adm</v>
          </cell>
          <cell r="F189">
            <v>65</v>
          </cell>
          <cell r="G189" t="str">
            <v>1</v>
          </cell>
          <cell r="H189">
            <v>7</v>
          </cell>
        </row>
        <row r="190">
          <cell r="A190" t="str">
            <v>ASS</v>
          </cell>
          <cell r="B190" t="str">
            <v>ASS_admi</v>
          </cell>
          <cell r="C190" t="str">
            <v>A</v>
          </cell>
          <cell r="D190" t="str">
            <v>Categorie A</v>
          </cell>
          <cell r="E190" t="str">
            <v>Attache adm</v>
          </cell>
          <cell r="F190">
            <v>65</v>
          </cell>
          <cell r="G190" t="str">
            <v>2</v>
          </cell>
          <cell r="H190">
            <v>7</v>
          </cell>
        </row>
        <row r="191">
          <cell r="A191" t="str">
            <v>ASS</v>
          </cell>
          <cell r="B191" t="str">
            <v>ASS_admi</v>
          </cell>
          <cell r="C191" t="str">
            <v>A</v>
          </cell>
          <cell r="D191" t="str">
            <v>Categorie A</v>
          </cell>
          <cell r="E191" t="str">
            <v>Attache adm</v>
          </cell>
          <cell r="F191">
            <v>66</v>
          </cell>
          <cell r="G191" t="str">
            <v>2</v>
          </cell>
          <cell r="H191">
            <v>2</v>
          </cell>
        </row>
        <row r="192">
          <cell r="A192" t="str">
            <v>ASS</v>
          </cell>
          <cell r="B192" t="str">
            <v>ASS_admi</v>
          </cell>
          <cell r="C192" t="str">
            <v>A</v>
          </cell>
          <cell r="D192" t="str">
            <v>Categorie A</v>
          </cell>
          <cell r="E192" t="str">
            <v>Attache adm</v>
          </cell>
          <cell r="F192">
            <v>67</v>
          </cell>
          <cell r="G192" t="str">
            <v>2</v>
          </cell>
          <cell r="H192">
            <v>1</v>
          </cell>
        </row>
        <row r="193">
          <cell r="A193" t="str">
            <v>ASS</v>
          </cell>
          <cell r="B193" t="str">
            <v>ASS_admi</v>
          </cell>
          <cell r="C193" t="str">
            <v>A</v>
          </cell>
          <cell r="D193" t="str">
            <v>Categorie A</v>
          </cell>
          <cell r="E193" t="str">
            <v>CASU</v>
          </cell>
          <cell r="F193">
            <v>34</v>
          </cell>
          <cell r="G193" t="str">
            <v>2</v>
          </cell>
          <cell r="H193">
            <v>1</v>
          </cell>
        </row>
        <row r="194">
          <cell r="A194" t="str">
            <v>ASS</v>
          </cell>
          <cell r="B194" t="str">
            <v>ASS_admi</v>
          </cell>
          <cell r="C194" t="str">
            <v>A</v>
          </cell>
          <cell r="D194" t="str">
            <v>Categorie A</v>
          </cell>
          <cell r="E194" t="str">
            <v>CASU</v>
          </cell>
          <cell r="F194">
            <v>35</v>
          </cell>
          <cell r="G194" t="str">
            <v>1</v>
          </cell>
          <cell r="H194">
            <v>1</v>
          </cell>
        </row>
        <row r="195">
          <cell r="A195" t="str">
            <v>ASS</v>
          </cell>
          <cell r="B195" t="str">
            <v>ASS_admi</v>
          </cell>
          <cell r="C195" t="str">
            <v>A</v>
          </cell>
          <cell r="D195" t="str">
            <v>Categorie A</v>
          </cell>
          <cell r="E195" t="str">
            <v>CASU</v>
          </cell>
          <cell r="F195">
            <v>35</v>
          </cell>
          <cell r="G195" t="str">
            <v>2</v>
          </cell>
          <cell r="H195">
            <v>4</v>
          </cell>
        </row>
        <row r="196">
          <cell r="A196" t="str">
            <v>ASS</v>
          </cell>
          <cell r="B196" t="str">
            <v>ASS_admi</v>
          </cell>
          <cell r="C196" t="str">
            <v>A</v>
          </cell>
          <cell r="D196" t="str">
            <v>Categorie A</v>
          </cell>
          <cell r="E196" t="str">
            <v>CASU</v>
          </cell>
          <cell r="F196">
            <v>36</v>
          </cell>
          <cell r="G196" t="str">
            <v>1</v>
          </cell>
          <cell r="H196">
            <v>3</v>
          </cell>
        </row>
        <row r="197">
          <cell r="A197" t="str">
            <v>ASS</v>
          </cell>
          <cell r="B197" t="str">
            <v>ASS_admi</v>
          </cell>
          <cell r="C197" t="str">
            <v>A</v>
          </cell>
          <cell r="D197" t="str">
            <v>Categorie A</v>
          </cell>
          <cell r="E197" t="str">
            <v>CASU</v>
          </cell>
          <cell r="F197">
            <v>36</v>
          </cell>
          <cell r="G197" t="str">
            <v>2</v>
          </cell>
          <cell r="H197">
            <v>3</v>
          </cell>
        </row>
        <row r="198">
          <cell r="A198" t="str">
            <v>ASS</v>
          </cell>
          <cell r="B198" t="str">
            <v>ASS_admi</v>
          </cell>
          <cell r="C198" t="str">
            <v>A</v>
          </cell>
          <cell r="D198" t="str">
            <v>Categorie A</v>
          </cell>
          <cell r="E198" t="str">
            <v>CASU</v>
          </cell>
          <cell r="F198">
            <v>37</v>
          </cell>
          <cell r="G198" t="str">
            <v>1</v>
          </cell>
          <cell r="H198">
            <v>4</v>
          </cell>
        </row>
        <row r="199">
          <cell r="A199" t="str">
            <v>ASS</v>
          </cell>
          <cell r="B199" t="str">
            <v>ASS_admi</v>
          </cell>
          <cell r="C199" t="str">
            <v>A</v>
          </cell>
          <cell r="D199" t="str">
            <v>Categorie A</v>
          </cell>
          <cell r="E199" t="str">
            <v>CASU</v>
          </cell>
          <cell r="F199">
            <v>37</v>
          </cell>
          <cell r="G199" t="str">
            <v>2</v>
          </cell>
          <cell r="H199">
            <v>5</v>
          </cell>
        </row>
        <row r="200">
          <cell r="A200" t="str">
            <v>ASS</v>
          </cell>
          <cell r="B200" t="str">
            <v>ASS_admi</v>
          </cell>
          <cell r="C200" t="str">
            <v>A</v>
          </cell>
          <cell r="D200" t="str">
            <v>Categorie A</v>
          </cell>
          <cell r="E200" t="str">
            <v>CASU</v>
          </cell>
          <cell r="F200">
            <v>38</v>
          </cell>
          <cell r="G200" t="str">
            <v>1</v>
          </cell>
          <cell r="H200">
            <v>6</v>
          </cell>
        </row>
        <row r="201">
          <cell r="A201" t="str">
            <v>ASS</v>
          </cell>
          <cell r="B201" t="str">
            <v>ASS_admi</v>
          </cell>
          <cell r="C201" t="str">
            <v>A</v>
          </cell>
          <cell r="D201" t="str">
            <v>Categorie A</v>
          </cell>
          <cell r="E201" t="str">
            <v>CASU</v>
          </cell>
          <cell r="F201">
            <v>38</v>
          </cell>
          <cell r="G201" t="str">
            <v>2</v>
          </cell>
          <cell r="H201">
            <v>8</v>
          </cell>
        </row>
        <row r="202">
          <cell r="A202" t="str">
            <v>ASS</v>
          </cell>
          <cell r="B202" t="str">
            <v>ASS_admi</v>
          </cell>
          <cell r="C202" t="str">
            <v>A</v>
          </cell>
          <cell r="D202" t="str">
            <v>Categorie A</v>
          </cell>
          <cell r="E202" t="str">
            <v>CASU</v>
          </cell>
          <cell r="F202">
            <v>39</v>
          </cell>
          <cell r="G202" t="str">
            <v>1</v>
          </cell>
          <cell r="H202">
            <v>5</v>
          </cell>
        </row>
        <row r="203">
          <cell r="A203" t="str">
            <v>ASS</v>
          </cell>
          <cell r="B203" t="str">
            <v>ASS_admi</v>
          </cell>
          <cell r="C203" t="str">
            <v>A</v>
          </cell>
          <cell r="D203" t="str">
            <v>Categorie A</v>
          </cell>
          <cell r="E203" t="str">
            <v>CASU</v>
          </cell>
          <cell r="F203">
            <v>39</v>
          </cell>
          <cell r="G203" t="str">
            <v>2</v>
          </cell>
          <cell r="H203">
            <v>5</v>
          </cell>
        </row>
        <row r="204">
          <cell r="A204" t="str">
            <v>ASS</v>
          </cell>
          <cell r="B204" t="str">
            <v>ASS_admi</v>
          </cell>
          <cell r="C204" t="str">
            <v>A</v>
          </cell>
          <cell r="D204" t="str">
            <v>Categorie A</v>
          </cell>
          <cell r="E204" t="str">
            <v>CASU</v>
          </cell>
          <cell r="F204">
            <v>40</v>
          </cell>
          <cell r="G204" t="str">
            <v>1</v>
          </cell>
          <cell r="H204">
            <v>11</v>
          </cell>
        </row>
        <row r="205">
          <cell r="A205" t="str">
            <v>ASS</v>
          </cell>
          <cell r="B205" t="str">
            <v>ASS_admi</v>
          </cell>
          <cell r="C205" t="str">
            <v>A</v>
          </cell>
          <cell r="D205" t="str">
            <v>Categorie A</v>
          </cell>
          <cell r="E205" t="str">
            <v>CASU</v>
          </cell>
          <cell r="F205">
            <v>40</v>
          </cell>
          <cell r="G205" t="str">
            <v>2</v>
          </cell>
          <cell r="H205">
            <v>8</v>
          </cell>
        </row>
        <row r="206">
          <cell r="A206" t="str">
            <v>ASS</v>
          </cell>
          <cell r="B206" t="str">
            <v>ASS_admi</v>
          </cell>
          <cell r="C206" t="str">
            <v>A</v>
          </cell>
          <cell r="D206" t="str">
            <v>Categorie A</v>
          </cell>
          <cell r="E206" t="str">
            <v>CASU</v>
          </cell>
          <cell r="F206">
            <v>41</v>
          </cell>
          <cell r="G206" t="str">
            <v>1</v>
          </cell>
          <cell r="H206">
            <v>11</v>
          </cell>
        </row>
        <row r="207">
          <cell r="A207" t="str">
            <v>ASS</v>
          </cell>
          <cell r="B207" t="str">
            <v>ASS_admi</v>
          </cell>
          <cell r="C207" t="str">
            <v>A</v>
          </cell>
          <cell r="D207" t="str">
            <v>Categorie A</v>
          </cell>
          <cell r="E207" t="str">
            <v>CASU</v>
          </cell>
          <cell r="F207">
            <v>41</v>
          </cell>
          <cell r="G207" t="str">
            <v>2</v>
          </cell>
          <cell r="H207">
            <v>7</v>
          </cell>
        </row>
        <row r="208">
          <cell r="A208" t="str">
            <v>ASS</v>
          </cell>
          <cell r="B208" t="str">
            <v>ASS_admi</v>
          </cell>
          <cell r="C208" t="str">
            <v>A</v>
          </cell>
          <cell r="D208" t="str">
            <v>Categorie A</v>
          </cell>
          <cell r="E208" t="str">
            <v>CASU</v>
          </cell>
          <cell r="F208">
            <v>42</v>
          </cell>
          <cell r="G208" t="str">
            <v>1</v>
          </cell>
          <cell r="H208">
            <v>10</v>
          </cell>
        </row>
        <row r="209">
          <cell r="A209" t="str">
            <v>ASS</v>
          </cell>
          <cell r="B209" t="str">
            <v>ASS_admi</v>
          </cell>
          <cell r="C209" t="str">
            <v>A</v>
          </cell>
          <cell r="D209" t="str">
            <v>Categorie A</v>
          </cell>
          <cell r="E209" t="str">
            <v>CASU</v>
          </cell>
          <cell r="F209">
            <v>42</v>
          </cell>
          <cell r="G209" t="str">
            <v>2</v>
          </cell>
          <cell r="H209">
            <v>3</v>
          </cell>
        </row>
        <row r="210">
          <cell r="A210" t="str">
            <v>ASS</v>
          </cell>
          <cell r="B210" t="str">
            <v>ASS_admi</v>
          </cell>
          <cell r="C210" t="str">
            <v>A</v>
          </cell>
          <cell r="D210" t="str">
            <v>Categorie A</v>
          </cell>
          <cell r="E210" t="str">
            <v>CASU</v>
          </cell>
          <cell r="F210">
            <v>43</v>
          </cell>
          <cell r="G210" t="str">
            <v>1</v>
          </cell>
          <cell r="H210">
            <v>10</v>
          </cell>
        </row>
        <row r="211">
          <cell r="A211" t="str">
            <v>ASS</v>
          </cell>
          <cell r="B211" t="str">
            <v>ASS_admi</v>
          </cell>
          <cell r="C211" t="str">
            <v>A</v>
          </cell>
          <cell r="D211" t="str">
            <v>Categorie A</v>
          </cell>
          <cell r="E211" t="str">
            <v>CASU</v>
          </cell>
          <cell r="F211">
            <v>43</v>
          </cell>
          <cell r="G211" t="str">
            <v>2</v>
          </cell>
          <cell r="H211">
            <v>3</v>
          </cell>
        </row>
        <row r="212">
          <cell r="A212" t="str">
            <v>ASS</v>
          </cell>
          <cell r="B212" t="str">
            <v>ASS_admi</v>
          </cell>
          <cell r="C212" t="str">
            <v>A</v>
          </cell>
          <cell r="D212" t="str">
            <v>Categorie A</v>
          </cell>
          <cell r="E212" t="str">
            <v>CASU</v>
          </cell>
          <cell r="F212">
            <v>44</v>
          </cell>
          <cell r="G212" t="str">
            <v>1</v>
          </cell>
          <cell r="H212">
            <v>6</v>
          </cell>
        </row>
        <row r="213">
          <cell r="A213" t="str">
            <v>ASS</v>
          </cell>
          <cell r="B213" t="str">
            <v>ASS_admi</v>
          </cell>
          <cell r="C213" t="str">
            <v>A</v>
          </cell>
          <cell r="D213" t="str">
            <v>Categorie A</v>
          </cell>
          <cell r="E213" t="str">
            <v>CASU</v>
          </cell>
          <cell r="F213">
            <v>44</v>
          </cell>
          <cell r="G213" t="str">
            <v>2</v>
          </cell>
          <cell r="H213">
            <v>4</v>
          </cell>
        </row>
        <row r="214">
          <cell r="A214" t="str">
            <v>ASS</v>
          </cell>
          <cell r="B214" t="str">
            <v>ASS_admi</v>
          </cell>
          <cell r="C214" t="str">
            <v>A</v>
          </cell>
          <cell r="D214" t="str">
            <v>Categorie A</v>
          </cell>
          <cell r="E214" t="str">
            <v>CASU</v>
          </cell>
          <cell r="F214">
            <v>45</v>
          </cell>
          <cell r="G214" t="str">
            <v>1</v>
          </cell>
          <cell r="H214">
            <v>7</v>
          </cell>
        </row>
        <row r="215">
          <cell r="A215" t="str">
            <v>ASS</v>
          </cell>
          <cell r="B215" t="str">
            <v>ASS_admi</v>
          </cell>
          <cell r="C215" t="str">
            <v>A</v>
          </cell>
          <cell r="D215" t="str">
            <v>Categorie A</v>
          </cell>
          <cell r="E215" t="str">
            <v>CASU</v>
          </cell>
          <cell r="F215">
            <v>45</v>
          </cell>
          <cell r="G215" t="str">
            <v>2</v>
          </cell>
          <cell r="H215">
            <v>5</v>
          </cell>
        </row>
        <row r="216">
          <cell r="A216" t="str">
            <v>ASS</v>
          </cell>
          <cell r="B216" t="str">
            <v>ASS_admi</v>
          </cell>
          <cell r="C216" t="str">
            <v>A</v>
          </cell>
          <cell r="D216" t="str">
            <v>Categorie A</v>
          </cell>
          <cell r="E216" t="str">
            <v>CASU</v>
          </cell>
          <cell r="F216">
            <v>46</v>
          </cell>
          <cell r="G216" t="str">
            <v>1</v>
          </cell>
          <cell r="H216">
            <v>8</v>
          </cell>
        </row>
        <row r="217">
          <cell r="A217" t="str">
            <v>ASS</v>
          </cell>
          <cell r="B217" t="str">
            <v>ASS_admi</v>
          </cell>
          <cell r="C217" t="str">
            <v>A</v>
          </cell>
          <cell r="D217" t="str">
            <v>Categorie A</v>
          </cell>
          <cell r="E217" t="str">
            <v>CASU</v>
          </cell>
          <cell r="F217">
            <v>46</v>
          </cell>
          <cell r="G217" t="str">
            <v>2</v>
          </cell>
          <cell r="H217">
            <v>5</v>
          </cell>
        </row>
        <row r="218">
          <cell r="A218" t="str">
            <v>ASS</v>
          </cell>
          <cell r="B218" t="str">
            <v>ASS_admi</v>
          </cell>
          <cell r="C218" t="str">
            <v>A</v>
          </cell>
          <cell r="D218" t="str">
            <v>Categorie A</v>
          </cell>
          <cell r="E218" t="str">
            <v>CASU</v>
          </cell>
          <cell r="F218">
            <v>47</v>
          </cell>
          <cell r="G218" t="str">
            <v>1</v>
          </cell>
          <cell r="H218">
            <v>9</v>
          </cell>
        </row>
        <row r="219">
          <cell r="A219" t="str">
            <v>ASS</v>
          </cell>
          <cell r="B219" t="str">
            <v>ASS_admi</v>
          </cell>
          <cell r="C219" t="str">
            <v>A</v>
          </cell>
          <cell r="D219" t="str">
            <v>Categorie A</v>
          </cell>
          <cell r="E219" t="str">
            <v>CASU</v>
          </cell>
          <cell r="F219">
            <v>47</v>
          </cell>
          <cell r="G219" t="str">
            <v>2</v>
          </cell>
          <cell r="H219">
            <v>3</v>
          </cell>
        </row>
        <row r="220">
          <cell r="A220" t="str">
            <v>ASS</v>
          </cell>
          <cell r="B220" t="str">
            <v>ASS_admi</v>
          </cell>
          <cell r="C220" t="str">
            <v>A</v>
          </cell>
          <cell r="D220" t="str">
            <v>Categorie A</v>
          </cell>
          <cell r="E220" t="str">
            <v>CASU</v>
          </cell>
          <cell r="F220">
            <v>48</v>
          </cell>
          <cell r="G220" t="str">
            <v>1</v>
          </cell>
          <cell r="H220">
            <v>5</v>
          </cell>
        </row>
        <row r="221">
          <cell r="A221" t="str">
            <v>ASS</v>
          </cell>
          <cell r="B221" t="str">
            <v>ASS_admi</v>
          </cell>
          <cell r="C221" t="str">
            <v>A</v>
          </cell>
          <cell r="D221" t="str">
            <v>Categorie A</v>
          </cell>
          <cell r="E221" t="str">
            <v>CASU</v>
          </cell>
          <cell r="F221">
            <v>48</v>
          </cell>
          <cell r="G221" t="str">
            <v>2</v>
          </cell>
          <cell r="H221">
            <v>2</v>
          </cell>
        </row>
        <row r="222">
          <cell r="A222" t="str">
            <v>ASS</v>
          </cell>
          <cell r="B222" t="str">
            <v>ASS_admi</v>
          </cell>
          <cell r="C222" t="str">
            <v>A</v>
          </cell>
          <cell r="D222" t="str">
            <v>Categorie A</v>
          </cell>
          <cell r="E222" t="str">
            <v>CASU</v>
          </cell>
          <cell r="F222">
            <v>49</v>
          </cell>
          <cell r="G222" t="str">
            <v>1</v>
          </cell>
          <cell r="H222">
            <v>7</v>
          </cell>
        </row>
        <row r="223">
          <cell r="A223" t="str">
            <v>ASS</v>
          </cell>
          <cell r="B223" t="str">
            <v>ASS_admi</v>
          </cell>
          <cell r="C223" t="str">
            <v>A</v>
          </cell>
          <cell r="D223" t="str">
            <v>Categorie A</v>
          </cell>
          <cell r="E223" t="str">
            <v>CASU</v>
          </cell>
          <cell r="F223">
            <v>49</v>
          </cell>
          <cell r="G223" t="str">
            <v>2</v>
          </cell>
          <cell r="H223">
            <v>5</v>
          </cell>
        </row>
        <row r="224">
          <cell r="A224" t="str">
            <v>ASS</v>
          </cell>
          <cell r="B224" t="str">
            <v>ASS_admi</v>
          </cell>
          <cell r="C224" t="str">
            <v>A</v>
          </cell>
          <cell r="D224" t="str">
            <v>Categorie A</v>
          </cell>
          <cell r="E224" t="str">
            <v>CASU</v>
          </cell>
          <cell r="F224">
            <v>50</v>
          </cell>
          <cell r="G224" t="str">
            <v>1</v>
          </cell>
          <cell r="H224">
            <v>6</v>
          </cell>
        </row>
        <row r="225">
          <cell r="A225" t="str">
            <v>ASS</v>
          </cell>
          <cell r="B225" t="str">
            <v>ASS_admi</v>
          </cell>
          <cell r="C225" t="str">
            <v>A</v>
          </cell>
          <cell r="D225" t="str">
            <v>Categorie A</v>
          </cell>
          <cell r="E225" t="str">
            <v>CASU</v>
          </cell>
          <cell r="F225">
            <v>50</v>
          </cell>
          <cell r="G225" t="str">
            <v>2</v>
          </cell>
          <cell r="H225">
            <v>3</v>
          </cell>
        </row>
        <row r="226">
          <cell r="A226" t="str">
            <v>ASS</v>
          </cell>
          <cell r="B226" t="str">
            <v>ASS_admi</v>
          </cell>
          <cell r="C226" t="str">
            <v>A</v>
          </cell>
          <cell r="D226" t="str">
            <v>Categorie A</v>
          </cell>
          <cell r="E226" t="str">
            <v>CASU</v>
          </cell>
          <cell r="F226">
            <v>51</v>
          </cell>
          <cell r="G226" t="str">
            <v>1</v>
          </cell>
          <cell r="H226">
            <v>10</v>
          </cell>
        </row>
        <row r="227">
          <cell r="A227" t="str">
            <v>ASS</v>
          </cell>
          <cell r="B227" t="str">
            <v>ASS_admi</v>
          </cell>
          <cell r="C227" t="str">
            <v>A</v>
          </cell>
          <cell r="D227" t="str">
            <v>Categorie A</v>
          </cell>
          <cell r="E227" t="str">
            <v>CASU</v>
          </cell>
          <cell r="F227">
            <v>51</v>
          </cell>
          <cell r="G227" t="str">
            <v>2</v>
          </cell>
          <cell r="H227">
            <v>10</v>
          </cell>
        </row>
        <row r="228">
          <cell r="A228" t="str">
            <v>ASS</v>
          </cell>
          <cell r="B228" t="str">
            <v>ASS_admi</v>
          </cell>
          <cell r="C228" t="str">
            <v>A</v>
          </cell>
          <cell r="D228" t="str">
            <v>Categorie A</v>
          </cell>
          <cell r="E228" t="str">
            <v>CASU</v>
          </cell>
          <cell r="F228">
            <v>52</v>
          </cell>
          <cell r="G228" t="str">
            <v>1</v>
          </cell>
          <cell r="H228">
            <v>10</v>
          </cell>
        </row>
        <row r="229">
          <cell r="A229" t="str">
            <v>ASS</v>
          </cell>
          <cell r="B229" t="str">
            <v>ASS_admi</v>
          </cell>
          <cell r="C229" t="str">
            <v>A</v>
          </cell>
          <cell r="D229" t="str">
            <v>Categorie A</v>
          </cell>
          <cell r="E229" t="str">
            <v>CASU</v>
          </cell>
          <cell r="F229">
            <v>52</v>
          </cell>
          <cell r="G229" t="str">
            <v>2</v>
          </cell>
          <cell r="H229">
            <v>12</v>
          </cell>
        </row>
        <row r="230">
          <cell r="A230" t="str">
            <v>ASS</v>
          </cell>
          <cell r="B230" t="str">
            <v>ASS_admi</v>
          </cell>
          <cell r="C230" t="str">
            <v>A</v>
          </cell>
          <cell r="D230" t="str">
            <v>Categorie A</v>
          </cell>
          <cell r="E230" t="str">
            <v>CASU</v>
          </cell>
          <cell r="F230">
            <v>53</v>
          </cell>
          <cell r="G230" t="str">
            <v>1</v>
          </cell>
          <cell r="H230">
            <v>9</v>
          </cell>
        </row>
        <row r="231">
          <cell r="A231" t="str">
            <v>ASS</v>
          </cell>
          <cell r="B231" t="str">
            <v>ASS_admi</v>
          </cell>
          <cell r="C231" t="str">
            <v>A</v>
          </cell>
          <cell r="D231" t="str">
            <v>Categorie A</v>
          </cell>
          <cell r="E231" t="str">
            <v>CASU</v>
          </cell>
          <cell r="F231">
            <v>53</v>
          </cell>
          <cell r="G231" t="str">
            <v>2</v>
          </cell>
          <cell r="H231">
            <v>6</v>
          </cell>
        </row>
        <row r="232">
          <cell r="A232" t="str">
            <v>ASS</v>
          </cell>
          <cell r="B232" t="str">
            <v>ASS_admi</v>
          </cell>
          <cell r="C232" t="str">
            <v>A</v>
          </cell>
          <cell r="D232" t="str">
            <v>Categorie A</v>
          </cell>
          <cell r="E232" t="str">
            <v>CASU</v>
          </cell>
          <cell r="F232">
            <v>54</v>
          </cell>
          <cell r="G232" t="str">
            <v>1</v>
          </cell>
          <cell r="H232">
            <v>14</v>
          </cell>
        </row>
        <row r="233">
          <cell r="A233" t="str">
            <v>ASS</v>
          </cell>
          <cell r="B233" t="str">
            <v>ASS_admi</v>
          </cell>
          <cell r="C233" t="str">
            <v>A</v>
          </cell>
          <cell r="D233" t="str">
            <v>Categorie A</v>
          </cell>
          <cell r="E233" t="str">
            <v>CASU</v>
          </cell>
          <cell r="F233">
            <v>54</v>
          </cell>
          <cell r="G233" t="str">
            <v>2</v>
          </cell>
          <cell r="H233">
            <v>12</v>
          </cell>
        </row>
        <row r="234">
          <cell r="A234" t="str">
            <v>ASS</v>
          </cell>
          <cell r="B234" t="str">
            <v>ASS_admi</v>
          </cell>
          <cell r="C234" t="str">
            <v>A</v>
          </cell>
          <cell r="D234" t="str">
            <v>Categorie A</v>
          </cell>
          <cell r="E234" t="str">
            <v>CASU</v>
          </cell>
          <cell r="F234">
            <v>55</v>
          </cell>
          <cell r="G234" t="str">
            <v>1</v>
          </cell>
          <cell r="H234">
            <v>19</v>
          </cell>
        </row>
        <row r="235">
          <cell r="A235" t="str">
            <v>ASS</v>
          </cell>
          <cell r="B235" t="str">
            <v>ASS_admi</v>
          </cell>
          <cell r="C235" t="str">
            <v>A</v>
          </cell>
          <cell r="D235" t="str">
            <v>Categorie A</v>
          </cell>
          <cell r="E235" t="str">
            <v>CASU</v>
          </cell>
          <cell r="F235">
            <v>55</v>
          </cell>
          <cell r="G235" t="str">
            <v>2</v>
          </cell>
          <cell r="H235">
            <v>10</v>
          </cell>
        </row>
        <row r="236">
          <cell r="A236" t="str">
            <v>ASS</v>
          </cell>
          <cell r="B236" t="str">
            <v>ASS_admi</v>
          </cell>
          <cell r="C236" t="str">
            <v>A</v>
          </cell>
          <cell r="D236" t="str">
            <v>Categorie A</v>
          </cell>
          <cell r="E236" t="str">
            <v>CASU</v>
          </cell>
          <cell r="F236">
            <v>56</v>
          </cell>
          <cell r="G236" t="str">
            <v>1</v>
          </cell>
          <cell r="H236">
            <v>12</v>
          </cell>
        </row>
        <row r="237">
          <cell r="A237" t="str">
            <v>ASS</v>
          </cell>
          <cell r="B237" t="str">
            <v>ASS_admi</v>
          </cell>
          <cell r="C237" t="str">
            <v>A</v>
          </cell>
          <cell r="D237" t="str">
            <v>Categorie A</v>
          </cell>
          <cell r="E237" t="str">
            <v>CASU</v>
          </cell>
          <cell r="F237">
            <v>56</v>
          </cell>
          <cell r="G237" t="str">
            <v>2</v>
          </cell>
          <cell r="H237">
            <v>13</v>
          </cell>
        </row>
        <row r="238">
          <cell r="A238" t="str">
            <v>ASS</v>
          </cell>
          <cell r="B238" t="str">
            <v>ASS_admi</v>
          </cell>
          <cell r="C238" t="str">
            <v>A</v>
          </cell>
          <cell r="D238" t="str">
            <v>Categorie A</v>
          </cell>
          <cell r="E238" t="str">
            <v>CASU</v>
          </cell>
          <cell r="F238">
            <v>57</v>
          </cell>
          <cell r="G238" t="str">
            <v>1</v>
          </cell>
          <cell r="H238">
            <v>10</v>
          </cell>
        </row>
        <row r="239">
          <cell r="A239" t="str">
            <v>ASS</v>
          </cell>
          <cell r="B239" t="str">
            <v>ASS_admi</v>
          </cell>
          <cell r="C239" t="str">
            <v>A</v>
          </cell>
          <cell r="D239" t="str">
            <v>Categorie A</v>
          </cell>
          <cell r="E239" t="str">
            <v>CASU</v>
          </cell>
          <cell r="F239">
            <v>57</v>
          </cell>
          <cell r="G239" t="str">
            <v>2</v>
          </cell>
          <cell r="H239">
            <v>8</v>
          </cell>
        </row>
        <row r="240">
          <cell r="A240" t="str">
            <v>ASS</v>
          </cell>
          <cell r="B240" t="str">
            <v>ASS_admi</v>
          </cell>
          <cell r="C240" t="str">
            <v>A</v>
          </cell>
          <cell r="D240" t="str">
            <v>Categorie A</v>
          </cell>
          <cell r="E240" t="str">
            <v>CASU</v>
          </cell>
          <cell r="F240">
            <v>58</v>
          </cell>
          <cell r="G240" t="str">
            <v>1</v>
          </cell>
          <cell r="H240">
            <v>18</v>
          </cell>
        </row>
        <row r="241">
          <cell r="A241" t="str">
            <v>ASS</v>
          </cell>
          <cell r="B241" t="str">
            <v>ASS_admi</v>
          </cell>
          <cell r="C241" t="str">
            <v>A</v>
          </cell>
          <cell r="D241" t="str">
            <v>Categorie A</v>
          </cell>
          <cell r="E241" t="str">
            <v>CASU</v>
          </cell>
          <cell r="F241">
            <v>58</v>
          </cell>
          <cell r="G241" t="str">
            <v>2</v>
          </cell>
          <cell r="H241">
            <v>18</v>
          </cell>
        </row>
        <row r="242">
          <cell r="A242" t="str">
            <v>ASS</v>
          </cell>
          <cell r="B242" t="str">
            <v>ASS_admi</v>
          </cell>
          <cell r="C242" t="str">
            <v>A</v>
          </cell>
          <cell r="D242" t="str">
            <v>Categorie A</v>
          </cell>
          <cell r="E242" t="str">
            <v>CASU</v>
          </cell>
          <cell r="F242">
            <v>59</v>
          </cell>
          <cell r="G242" t="str">
            <v>1</v>
          </cell>
          <cell r="H242">
            <v>19</v>
          </cell>
        </row>
        <row r="243">
          <cell r="A243" t="str">
            <v>ASS</v>
          </cell>
          <cell r="B243" t="str">
            <v>ASS_admi</v>
          </cell>
          <cell r="C243" t="str">
            <v>A</v>
          </cell>
          <cell r="D243" t="str">
            <v>Categorie A</v>
          </cell>
          <cell r="E243" t="str">
            <v>CASU</v>
          </cell>
          <cell r="F243">
            <v>59</v>
          </cell>
          <cell r="G243" t="str">
            <v>2</v>
          </cell>
          <cell r="H243">
            <v>14</v>
          </cell>
        </row>
        <row r="244">
          <cell r="A244" t="str">
            <v>ASS</v>
          </cell>
          <cell r="B244" t="str">
            <v>ASS_admi</v>
          </cell>
          <cell r="C244" t="str">
            <v>A</v>
          </cell>
          <cell r="D244" t="str">
            <v>Categorie A</v>
          </cell>
          <cell r="E244" t="str">
            <v>CASU</v>
          </cell>
          <cell r="F244">
            <v>60</v>
          </cell>
          <cell r="G244" t="str">
            <v>1</v>
          </cell>
          <cell r="H244">
            <v>18</v>
          </cell>
        </row>
        <row r="245">
          <cell r="A245" t="str">
            <v>ASS</v>
          </cell>
          <cell r="B245" t="str">
            <v>ASS_admi</v>
          </cell>
          <cell r="C245" t="str">
            <v>A</v>
          </cell>
          <cell r="D245" t="str">
            <v>Categorie A</v>
          </cell>
          <cell r="E245" t="str">
            <v>CASU</v>
          </cell>
          <cell r="F245">
            <v>60</v>
          </cell>
          <cell r="G245" t="str">
            <v>2</v>
          </cell>
          <cell r="H245">
            <v>12</v>
          </cell>
        </row>
        <row r="246">
          <cell r="A246" t="str">
            <v>ASS</v>
          </cell>
          <cell r="B246" t="str">
            <v>ASS_admi</v>
          </cell>
          <cell r="C246" t="str">
            <v>A</v>
          </cell>
          <cell r="D246" t="str">
            <v>Categorie A</v>
          </cell>
          <cell r="E246" t="str">
            <v>CASU</v>
          </cell>
          <cell r="F246">
            <v>61</v>
          </cell>
          <cell r="G246" t="str">
            <v>1</v>
          </cell>
          <cell r="H246">
            <v>18</v>
          </cell>
        </row>
        <row r="247">
          <cell r="A247" t="str">
            <v>ASS</v>
          </cell>
          <cell r="B247" t="str">
            <v>ASS_admi</v>
          </cell>
          <cell r="C247" t="str">
            <v>A</v>
          </cell>
          <cell r="D247" t="str">
            <v>Categorie A</v>
          </cell>
          <cell r="E247" t="str">
            <v>CASU</v>
          </cell>
          <cell r="F247">
            <v>61</v>
          </cell>
          <cell r="G247" t="str">
            <v>2</v>
          </cell>
          <cell r="H247">
            <v>10</v>
          </cell>
        </row>
        <row r="248">
          <cell r="A248" t="str">
            <v>ASS</v>
          </cell>
          <cell r="B248" t="str">
            <v>ASS_admi</v>
          </cell>
          <cell r="C248" t="str">
            <v>A</v>
          </cell>
          <cell r="D248" t="str">
            <v>Categorie A</v>
          </cell>
          <cell r="E248" t="str">
            <v>CASU</v>
          </cell>
          <cell r="F248">
            <v>62</v>
          </cell>
          <cell r="G248" t="str">
            <v>1</v>
          </cell>
          <cell r="H248">
            <v>11</v>
          </cell>
        </row>
        <row r="249">
          <cell r="A249" t="str">
            <v>ASS</v>
          </cell>
          <cell r="B249" t="str">
            <v>ASS_admi</v>
          </cell>
          <cell r="C249" t="str">
            <v>A</v>
          </cell>
          <cell r="D249" t="str">
            <v>Categorie A</v>
          </cell>
          <cell r="E249" t="str">
            <v>CASU</v>
          </cell>
          <cell r="F249">
            <v>62</v>
          </cell>
          <cell r="G249" t="str">
            <v>2</v>
          </cell>
          <cell r="H249">
            <v>6</v>
          </cell>
        </row>
        <row r="250">
          <cell r="A250" t="str">
            <v>ASS</v>
          </cell>
          <cell r="B250" t="str">
            <v>ASS_admi</v>
          </cell>
          <cell r="C250" t="str">
            <v>A</v>
          </cell>
          <cell r="D250" t="str">
            <v>Categorie A</v>
          </cell>
          <cell r="E250" t="str">
            <v>CASU</v>
          </cell>
          <cell r="F250">
            <v>63</v>
          </cell>
          <cell r="G250" t="str">
            <v>1</v>
          </cell>
          <cell r="H250">
            <v>5</v>
          </cell>
        </row>
        <row r="251">
          <cell r="A251" t="str">
            <v>ASS</v>
          </cell>
          <cell r="B251" t="str">
            <v>ASS_admi</v>
          </cell>
          <cell r="C251" t="str">
            <v>A</v>
          </cell>
          <cell r="D251" t="str">
            <v>Categorie A</v>
          </cell>
          <cell r="E251" t="str">
            <v>CASU</v>
          </cell>
          <cell r="F251">
            <v>63</v>
          </cell>
          <cell r="G251" t="str">
            <v>2</v>
          </cell>
          <cell r="H251">
            <v>6</v>
          </cell>
        </row>
        <row r="252">
          <cell r="A252" t="str">
            <v>ASS</v>
          </cell>
          <cell r="B252" t="str">
            <v>ASS_admi</v>
          </cell>
          <cell r="C252" t="str">
            <v>A</v>
          </cell>
          <cell r="D252" t="str">
            <v>Categorie A</v>
          </cell>
          <cell r="E252" t="str">
            <v>CASU</v>
          </cell>
          <cell r="F252">
            <v>64</v>
          </cell>
          <cell r="G252" t="str">
            <v>1</v>
          </cell>
          <cell r="H252">
            <v>3</v>
          </cell>
        </row>
        <row r="253">
          <cell r="A253" t="str">
            <v>ASS</v>
          </cell>
          <cell r="B253" t="str">
            <v>ASS_admi</v>
          </cell>
          <cell r="C253" t="str">
            <v>A</v>
          </cell>
          <cell r="D253" t="str">
            <v>Categorie A</v>
          </cell>
          <cell r="E253" t="str">
            <v>CASU</v>
          </cell>
          <cell r="F253">
            <v>64</v>
          </cell>
          <cell r="G253" t="str">
            <v>2</v>
          </cell>
          <cell r="H253">
            <v>2</v>
          </cell>
        </row>
        <row r="254">
          <cell r="A254" t="str">
            <v>ASS</v>
          </cell>
          <cell r="B254" t="str">
            <v>ASS_admi</v>
          </cell>
          <cell r="C254" t="str">
            <v>A</v>
          </cell>
          <cell r="D254" t="str">
            <v>Categorie A</v>
          </cell>
          <cell r="E254" t="str">
            <v>CASU</v>
          </cell>
          <cell r="F254">
            <v>65</v>
          </cell>
          <cell r="G254" t="str">
            <v>1</v>
          </cell>
          <cell r="H254">
            <v>1</v>
          </cell>
        </row>
        <row r="255">
          <cell r="A255" t="str">
            <v>ASS</v>
          </cell>
          <cell r="B255" t="str">
            <v>ASS_admi</v>
          </cell>
          <cell r="C255" t="str">
            <v>A</v>
          </cell>
          <cell r="D255" t="str">
            <v>Categorie A</v>
          </cell>
          <cell r="E255" t="str">
            <v>CASU</v>
          </cell>
          <cell r="F255">
            <v>67</v>
          </cell>
          <cell r="G255" t="str">
            <v>1</v>
          </cell>
          <cell r="H255">
            <v>1</v>
          </cell>
        </row>
        <row r="256">
          <cell r="A256" t="str">
            <v>ASS</v>
          </cell>
          <cell r="B256" t="str">
            <v>ASS_admi</v>
          </cell>
          <cell r="C256" t="str">
            <v>A</v>
          </cell>
          <cell r="D256" t="str">
            <v>Categorie A</v>
          </cell>
          <cell r="E256" t="str">
            <v>Directeurs,ss_dir,chef_ser AC</v>
          </cell>
          <cell r="F256">
            <v>37</v>
          </cell>
          <cell r="G256" t="str">
            <v>1</v>
          </cell>
          <cell r="H256">
            <v>1</v>
          </cell>
        </row>
        <row r="257">
          <cell r="A257" t="str">
            <v>ASS</v>
          </cell>
          <cell r="B257" t="str">
            <v>ASS_admi</v>
          </cell>
          <cell r="C257" t="str">
            <v>A</v>
          </cell>
          <cell r="D257" t="str">
            <v>Categorie A</v>
          </cell>
          <cell r="E257" t="str">
            <v>Directeurs,ss_dir,chef_ser AC</v>
          </cell>
          <cell r="F257">
            <v>38</v>
          </cell>
          <cell r="G257" t="str">
            <v>1</v>
          </cell>
          <cell r="H257">
            <v>1</v>
          </cell>
        </row>
        <row r="258">
          <cell r="A258" t="str">
            <v>ASS</v>
          </cell>
          <cell r="B258" t="str">
            <v>ASS_admi</v>
          </cell>
          <cell r="C258" t="str">
            <v>A</v>
          </cell>
          <cell r="D258" t="str">
            <v>Categorie A</v>
          </cell>
          <cell r="E258" t="str">
            <v>Directeurs,ss_dir,chef_ser AC</v>
          </cell>
          <cell r="F258">
            <v>39</v>
          </cell>
          <cell r="G258" t="str">
            <v>1</v>
          </cell>
          <cell r="H258">
            <v>1</v>
          </cell>
        </row>
        <row r="259">
          <cell r="A259" t="str">
            <v>ASS</v>
          </cell>
          <cell r="B259" t="str">
            <v>ASS_admi</v>
          </cell>
          <cell r="C259" t="str">
            <v>A</v>
          </cell>
          <cell r="D259" t="str">
            <v>Categorie A</v>
          </cell>
          <cell r="E259" t="str">
            <v>Directeurs,ss_dir,chef_ser AC</v>
          </cell>
          <cell r="F259">
            <v>41</v>
          </cell>
          <cell r="G259" t="str">
            <v>1</v>
          </cell>
          <cell r="H259">
            <v>1</v>
          </cell>
        </row>
        <row r="260">
          <cell r="A260" t="str">
            <v>ASS</v>
          </cell>
          <cell r="B260" t="str">
            <v>ASS_admi</v>
          </cell>
          <cell r="C260" t="str">
            <v>A</v>
          </cell>
          <cell r="D260" t="str">
            <v>Categorie A</v>
          </cell>
          <cell r="E260" t="str">
            <v>Directeurs,ss_dir,chef_ser AC</v>
          </cell>
          <cell r="F260">
            <v>41</v>
          </cell>
          <cell r="G260" t="str">
            <v>2</v>
          </cell>
          <cell r="H260">
            <v>1</v>
          </cell>
        </row>
        <row r="261">
          <cell r="A261" t="str">
            <v>ASS</v>
          </cell>
          <cell r="B261" t="str">
            <v>ASS_admi</v>
          </cell>
          <cell r="C261" t="str">
            <v>A</v>
          </cell>
          <cell r="D261" t="str">
            <v>Categorie A</v>
          </cell>
          <cell r="E261" t="str">
            <v>Directeurs,ss_dir,chef_ser AC</v>
          </cell>
          <cell r="F261">
            <v>42</v>
          </cell>
          <cell r="G261" t="str">
            <v>1</v>
          </cell>
          <cell r="H261">
            <v>1</v>
          </cell>
        </row>
        <row r="262">
          <cell r="A262" t="str">
            <v>ASS</v>
          </cell>
          <cell r="B262" t="str">
            <v>ASS_admi</v>
          </cell>
          <cell r="C262" t="str">
            <v>A</v>
          </cell>
          <cell r="D262" t="str">
            <v>Categorie A</v>
          </cell>
          <cell r="E262" t="str">
            <v>Directeurs,ss_dir,chef_ser AC</v>
          </cell>
          <cell r="F262">
            <v>43</v>
          </cell>
          <cell r="G262" t="str">
            <v>1</v>
          </cell>
          <cell r="H262">
            <v>1</v>
          </cell>
        </row>
        <row r="263">
          <cell r="A263" t="str">
            <v>ASS</v>
          </cell>
          <cell r="B263" t="str">
            <v>ASS_admi</v>
          </cell>
          <cell r="C263" t="str">
            <v>A</v>
          </cell>
          <cell r="D263" t="str">
            <v>Categorie A</v>
          </cell>
          <cell r="E263" t="str">
            <v>Directeurs,ss_dir,chef_ser AC</v>
          </cell>
          <cell r="F263">
            <v>45</v>
          </cell>
          <cell r="G263" t="str">
            <v>1</v>
          </cell>
          <cell r="H263">
            <v>2</v>
          </cell>
        </row>
        <row r="264">
          <cell r="A264" t="str">
            <v>ASS</v>
          </cell>
          <cell r="B264" t="str">
            <v>ASS_admi</v>
          </cell>
          <cell r="C264" t="str">
            <v>A</v>
          </cell>
          <cell r="D264" t="str">
            <v>Categorie A</v>
          </cell>
          <cell r="E264" t="str">
            <v>Directeurs,ss_dir,chef_ser AC</v>
          </cell>
          <cell r="F264">
            <v>46</v>
          </cell>
          <cell r="G264" t="str">
            <v>1</v>
          </cell>
          <cell r="H264">
            <v>1</v>
          </cell>
        </row>
        <row r="265">
          <cell r="A265" t="str">
            <v>ASS</v>
          </cell>
          <cell r="B265" t="str">
            <v>ASS_admi</v>
          </cell>
          <cell r="C265" t="str">
            <v>A</v>
          </cell>
          <cell r="D265" t="str">
            <v>Categorie A</v>
          </cell>
          <cell r="E265" t="str">
            <v>Directeurs,ss_dir,chef_ser AC</v>
          </cell>
          <cell r="F265">
            <v>46</v>
          </cell>
          <cell r="G265" t="str">
            <v>2</v>
          </cell>
          <cell r="H265">
            <v>1</v>
          </cell>
        </row>
        <row r="266">
          <cell r="A266" t="str">
            <v>ASS</v>
          </cell>
          <cell r="B266" t="str">
            <v>ASS_admi</v>
          </cell>
          <cell r="C266" t="str">
            <v>A</v>
          </cell>
          <cell r="D266" t="str">
            <v>Categorie A</v>
          </cell>
          <cell r="E266" t="str">
            <v>Directeurs,ss_dir,chef_ser AC</v>
          </cell>
          <cell r="F266">
            <v>48</v>
          </cell>
          <cell r="G266" t="str">
            <v>1</v>
          </cell>
          <cell r="H266">
            <v>2</v>
          </cell>
        </row>
        <row r="267">
          <cell r="A267" t="str">
            <v>ASS</v>
          </cell>
          <cell r="B267" t="str">
            <v>ASS_admi</v>
          </cell>
          <cell r="C267" t="str">
            <v>A</v>
          </cell>
          <cell r="D267" t="str">
            <v>Categorie A</v>
          </cell>
          <cell r="E267" t="str">
            <v>Directeurs,ss_dir,chef_ser AC</v>
          </cell>
          <cell r="F267">
            <v>49</v>
          </cell>
          <cell r="G267" t="str">
            <v>1</v>
          </cell>
          <cell r="H267">
            <v>1</v>
          </cell>
        </row>
        <row r="268">
          <cell r="A268" t="str">
            <v>ASS</v>
          </cell>
          <cell r="B268" t="str">
            <v>ASS_admi</v>
          </cell>
          <cell r="C268" t="str">
            <v>A</v>
          </cell>
          <cell r="D268" t="str">
            <v>Categorie A</v>
          </cell>
          <cell r="E268" t="str">
            <v>Directeurs,ss_dir,chef_ser AC</v>
          </cell>
          <cell r="F268">
            <v>49</v>
          </cell>
          <cell r="G268" t="str">
            <v>2</v>
          </cell>
          <cell r="H268">
            <v>1</v>
          </cell>
        </row>
        <row r="269">
          <cell r="A269" t="str">
            <v>ASS</v>
          </cell>
          <cell r="B269" t="str">
            <v>ASS_admi</v>
          </cell>
          <cell r="C269" t="str">
            <v>A</v>
          </cell>
          <cell r="D269" t="str">
            <v>Categorie A</v>
          </cell>
          <cell r="E269" t="str">
            <v>Directeurs,ss_dir,chef_ser AC</v>
          </cell>
          <cell r="F269">
            <v>50</v>
          </cell>
          <cell r="G269" t="str">
            <v>1</v>
          </cell>
          <cell r="H269">
            <v>1</v>
          </cell>
        </row>
        <row r="270">
          <cell r="A270" t="str">
            <v>ASS</v>
          </cell>
          <cell r="B270" t="str">
            <v>ASS_admi</v>
          </cell>
          <cell r="C270" t="str">
            <v>A</v>
          </cell>
          <cell r="D270" t="str">
            <v>Categorie A</v>
          </cell>
          <cell r="E270" t="str">
            <v>Directeurs,ss_dir,chef_ser AC</v>
          </cell>
          <cell r="F270">
            <v>50</v>
          </cell>
          <cell r="G270" t="str">
            <v>2</v>
          </cell>
          <cell r="H270">
            <v>1</v>
          </cell>
        </row>
        <row r="271">
          <cell r="A271" t="str">
            <v>ASS</v>
          </cell>
          <cell r="B271" t="str">
            <v>ASS_admi</v>
          </cell>
          <cell r="C271" t="str">
            <v>A</v>
          </cell>
          <cell r="D271" t="str">
            <v>Categorie A</v>
          </cell>
          <cell r="E271" t="str">
            <v>Directeurs,ss_dir,chef_ser AC</v>
          </cell>
          <cell r="F271">
            <v>51</v>
          </cell>
          <cell r="G271" t="str">
            <v>1</v>
          </cell>
          <cell r="H271">
            <v>1</v>
          </cell>
        </row>
        <row r="272">
          <cell r="A272" t="str">
            <v>ASS</v>
          </cell>
          <cell r="B272" t="str">
            <v>ASS_admi</v>
          </cell>
          <cell r="C272" t="str">
            <v>A</v>
          </cell>
          <cell r="D272" t="str">
            <v>Categorie A</v>
          </cell>
          <cell r="E272" t="str">
            <v>Directeurs,ss_dir,chef_ser AC</v>
          </cell>
          <cell r="F272">
            <v>51</v>
          </cell>
          <cell r="G272" t="str">
            <v>2</v>
          </cell>
          <cell r="H272">
            <v>2</v>
          </cell>
        </row>
        <row r="273">
          <cell r="A273" t="str">
            <v>ASS</v>
          </cell>
          <cell r="B273" t="str">
            <v>ASS_admi</v>
          </cell>
          <cell r="C273" t="str">
            <v>A</v>
          </cell>
          <cell r="D273" t="str">
            <v>Categorie A</v>
          </cell>
          <cell r="E273" t="str">
            <v>Directeurs,ss_dir,chef_ser AC</v>
          </cell>
          <cell r="F273">
            <v>52</v>
          </cell>
          <cell r="G273" t="str">
            <v>2</v>
          </cell>
          <cell r="H273">
            <v>1</v>
          </cell>
        </row>
        <row r="274">
          <cell r="A274" t="str">
            <v>ASS</v>
          </cell>
          <cell r="B274" t="str">
            <v>ASS_admi</v>
          </cell>
          <cell r="C274" t="str">
            <v>A</v>
          </cell>
          <cell r="D274" t="str">
            <v>Categorie A</v>
          </cell>
          <cell r="E274" t="str">
            <v>Directeurs,ss_dir,chef_ser AC</v>
          </cell>
          <cell r="F274">
            <v>53</v>
          </cell>
          <cell r="G274" t="str">
            <v>1</v>
          </cell>
          <cell r="H274">
            <v>3</v>
          </cell>
        </row>
        <row r="275">
          <cell r="A275" t="str">
            <v>ASS</v>
          </cell>
          <cell r="B275" t="str">
            <v>ASS_admi</v>
          </cell>
          <cell r="C275" t="str">
            <v>A</v>
          </cell>
          <cell r="D275" t="str">
            <v>Categorie A</v>
          </cell>
          <cell r="E275" t="str">
            <v>Directeurs,ss_dir,chef_ser AC</v>
          </cell>
          <cell r="F275">
            <v>54</v>
          </cell>
          <cell r="G275" t="str">
            <v>2</v>
          </cell>
          <cell r="H275">
            <v>1</v>
          </cell>
        </row>
        <row r="276">
          <cell r="A276" t="str">
            <v>ASS</v>
          </cell>
          <cell r="B276" t="str">
            <v>ASS_admi</v>
          </cell>
          <cell r="C276" t="str">
            <v>A</v>
          </cell>
          <cell r="D276" t="str">
            <v>Categorie A</v>
          </cell>
          <cell r="E276" t="str">
            <v>Directeurs,ss_dir,chef_ser AC</v>
          </cell>
          <cell r="F276">
            <v>55</v>
          </cell>
          <cell r="G276" t="str">
            <v>1</v>
          </cell>
          <cell r="H276">
            <v>2</v>
          </cell>
        </row>
        <row r="277">
          <cell r="A277" t="str">
            <v>ASS</v>
          </cell>
          <cell r="B277" t="str">
            <v>ASS_admi</v>
          </cell>
          <cell r="C277" t="str">
            <v>A</v>
          </cell>
          <cell r="D277" t="str">
            <v>Categorie A</v>
          </cell>
          <cell r="E277" t="str">
            <v>Directeurs,ss_dir,chef_ser AC</v>
          </cell>
          <cell r="F277">
            <v>56</v>
          </cell>
          <cell r="G277" t="str">
            <v>1</v>
          </cell>
          <cell r="H277">
            <v>3</v>
          </cell>
        </row>
        <row r="278">
          <cell r="A278" t="str">
            <v>ASS</v>
          </cell>
          <cell r="B278" t="str">
            <v>ASS_admi</v>
          </cell>
          <cell r="C278" t="str">
            <v>A</v>
          </cell>
          <cell r="D278" t="str">
            <v>Categorie A</v>
          </cell>
          <cell r="E278" t="str">
            <v>Directeurs,ss_dir,chef_ser AC</v>
          </cell>
          <cell r="F278">
            <v>56</v>
          </cell>
          <cell r="G278" t="str">
            <v>2</v>
          </cell>
          <cell r="H278">
            <v>2</v>
          </cell>
        </row>
        <row r="279">
          <cell r="A279" t="str">
            <v>ASS</v>
          </cell>
          <cell r="B279" t="str">
            <v>ASS_admi</v>
          </cell>
          <cell r="C279" t="str">
            <v>A</v>
          </cell>
          <cell r="D279" t="str">
            <v>Categorie A</v>
          </cell>
          <cell r="E279" t="str">
            <v>Directeurs,ss_dir,chef_ser AC</v>
          </cell>
          <cell r="F279">
            <v>57</v>
          </cell>
          <cell r="G279" t="str">
            <v>1</v>
          </cell>
          <cell r="H279">
            <v>3</v>
          </cell>
        </row>
        <row r="280">
          <cell r="A280" t="str">
            <v>ASS</v>
          </cell>
          <cell r="B280" t="str">
            <v>ASS_admi</v>
          </cell>
          <cell r="C280" t="str">
            <v>A</v>
          </cell>
          <cell r="D280" t="str">
            <v>Categorie A</v>
          </cell>
          <cell r="E280" t="str">
            <v>Directeurs,ss_dir,chef_ser AC</v>
          </cell>
          <cell r="F280">
            <v>57</v>
          </cell>
          <cell r="G280" t="str">
            <v>2</v>
          </cell>
          <cell r="H280">
            <v>2</v>
          </cell>
        </row>
        <row r="281">
          <cell r="A281" t="str">
            <v>ASS</v>
          </cell>
          <cell r="B281" t="str">
            <v>ASS_admi</v>
          </cell>
          <cell r="C281" t="str">
            <v>A</v>
          </cell>
          <cell r="D281" t="str">
            <v>Categorie A</v>
          </cell>
          <cell r="E281" t="str">
            <v>Directeurs,ss_dir,chef_ser AC</v>
          </cell>
          <cell r="F281">
            <v>58</v>
          </cell>
          <cell r="G281" t="str">
            <v>1</v>
          </cell>
          <cell r="H281">
            <v>1</v>
          </cell>
        </row>
        <row r="282">
          <cell r="A282" t="str">
            <v>ASS</v>
          </cell>
          <cell r="B282" t="str">
            <v>ASS_admi</v>
          </cell>
          <cell r="C282" t="str">
            <v>A</v>
          </cell>
          <cell r="D282" t="str">
            <v>Categorie A</v>
          </cell>
          <cell r="E282" t="str">
            <v>Directeurs,ss_dir,chef_ser AC</v>
          </cell>
          <cell r="F282">
            <v>59</v>
          </cell>
          <cell r="G282" t="str">
            <v>1</v>
          </cell>
          <cell r="H282">
            <v>1</v>
          </cell>
        </row>
        <row r="283">
          <cell r="A283" t="str">
            <v>ASS</v>
          </cell>
          <cell r="B283" t="str">
            <v>ASS_admi</v>
          </cell>
          <cell r="C283" t="str">
            <v>A</v>
          </cell>
          <cell r="D283" t="str">
            <v>Categorie A</v>
          </cell>
          <cell r="E283" t="str">
            <v>Directeurs,ss_dir,chef_ser AC</v>
          </cell>
          <cell r="F283">
            <v>59</v>
          </cell>
          <cell r="G283" t="str">
            <v>2</v>
          </cell>
          <cell r="H283">
            <v>1</v>
          </cell>
        </row>
        <row r="284">
          <cell r="A284" t="str">
            <v>ASS</v>
          </cell>
          <cell r="B284" t="str">
            <v>ASS_admi</v>
          </cell>
          <cell r="C284" t="str">
            <v>A</v>
          </cell>
          <cell r="D284" t="str">
            <v>Categorie A</v>
          </cell>
          <cell r="E284" t="str">
            <v>Directeurs,ss_dir,chef_ser AC</v>
          </cell>
          <cell r="F284">
            <v>60</v>
          </cell>
          <cell r="G284" t="str">
            <v>1</v>
          </cell>
          <cell r="H284">
            <v>1</v>
          </cell>
        </row>
        <row r="285">
          <cell r="A285" t="str">
            <v>ASS</v>
          </cell>
          <cell r="B285" t="str">
            <v>ASS_admi</v>
          </cell>
          <cell r="C285" t="str">
            <v>A</v>
          </cell>
          <cell r="D285" t="str">
            <v>Categorie A</v>
          </cell>
          <cell r="E285" t="str">
            <v>Directeurs,ss_dir,chef_ser AC</v>
          </cell>
          <cell r="F285">
            <v>61</v>
          </cell>
          <cell r="G285" t="str">
            <v>1</v>
          </cell>
          <cell r="H285">
            <v>4</v>
          </cell>
        </row>
        <row r="286">
          <cell r="A286" t="str">
            <v>ASS</v>
          </cell>
          <cell r="B286" t="str">
            <v>ASS_admi</v>
          </cell>
          <cell r="C286" t="str">
            <v>A</v>
          </cell>
          <cell r="D286" t="str">
            <v>Categorie A</v>
          </cell>
          <cell r="E286" t="str">
            <v>Directeurs,ss_dir,chef_ser AC</v>
          </cell>
          <cell r="F286">
            <v>62</v>
          </cell>
          <cell r="G286" t="str">
            <v>2</v>
          </cell>
          <cell r="H286">
            <v>2</v>
          </cell>
        </row>
        <row r="287">
          <cell r="A287" t="str">
            <v>ASS</v>
          </cell>
          <cell r="B287" t="str">
            <v>ASS_admi</v>
          </cell>
          <cell r="C287" t="str">
            <v>A</v>
          </cell>
          <cell r="D287" t="str">
            <v>Categorie A</v>
          </cell>
          <cell r="E287" t="str">
            <v>Directeurs,ss_dir,chef_ser AC</v>
          </cell>
          <cell r="F287">
            <v>63</v>
          </cell>
          <cell r="G287" t="str">
            <v>1</v>
          </cell>
          <cell r="H287">
            <v>1</v>
          </cell>
        </row>
        <row r="288">
          <cell r="A288" t="str">
            <v>ASS</v>
          </cell>
          <cell r="B288" t="str">
            <v>ASS_admi</v>
          </cell>
          <cell r="C288" t="str">
            <v>A</v>
          </cell>
          <cell r="D288" t="str">
            <v>Categorie A</v>
          </cell>
          <cell r="E288" t="str">
            <v>IGEN-IGAENR</v>
          </cell>
          <cell r="F288">
            <v>40</v>
          </cell>
          <cell r="G288" t="str">
            <v>1</v>
          </cell>
          <cell r="H288">
            <v>1</v>
          </cell>
        </row>
        <row r="289">
          <cell r="A289" t="str">
            <v>ASS</v>
          </cell>
          <cell r="B289" t="str">
            <v>ASS_admi</v>
          </cell>
          <cell r="C289" t="str">
            <v>A</v>
          </cell>
          <cell r="D289" t="str">
            <v>Categorie A</v>
          </cell>
          <cell r="E289" t="str">
            <v>IGEN-IGAENR</v>
          </cell>
          <cell r="F289">
            <v>42</v>
          </cell>
          <cell r="G289" t="str">
            <v>2</v>
          </cell>
          <cell r="H289">
            <v>2</v>
          </cell>
        </row>
        <row r="290">
          <cell r="A290" t="str">
            <v>ASS</v>
          </cell>
          <cell r="B290" t="str">
            <v>ASS_admi</v>
          </cell>
          <cell r="C290" t="str">
            <v>A</v>
          </cell>
          <cell r="D290" t="str">
            <v>Categorie A</v>
          </cell>
          <cell r="E290" t="str">
            <v>IGEN-IGAENR</v>
          </cell>
          <cell r="F290">
            <v>43</v>
          </cell>
          <cell r="G290" t="str">
            <v>1</v>
          </cell>
          <cell r="H290">
            <v>1</v>
          </cell>
        </row>
        <row r="291">
          <cell r="A291" t="str">
            <v>ASS</v>
          </cell>
          <cell r="B291" t="str">
            <v>ASS_admi</v>
          </cell>
          <cell r="C291" t="str">
            <v>A</v>
          </cell>
          <cell r="D291" t="str">
            <v>Categorie A</v>
          </cell>
          <cell r="E291" t="str">
            <v>IGEN-IGAENR</v>
          </cell>
          <cell r="F291">
            <v>44</v>
          </cell>
          <cell r="G291" t="str">
            <v>1</v>
          </cell>
          <cell r="H291">
            <v>2</v>
          </cell>
        </row>
        <row r="292">
          <cell r="A292" t="str">
            <v>ASS</v>
          </cell>
          <cell r="B292" t="str">
            <v>ASS_admi</v>
          </cell>
          <cell r="C292" t="str">
            <v>A</v>
          </cell>
          <cell r="D292" t="str">
            <v>Categorie A</v>
          </cell>
          <cell r="E292" t="str">
            <v>IGEN-IGAENR</v>
          </cell>
          <cell r="F292">
            <v>45</v>
          </cell>
          <cell r="G292" t="str">
            <v>1</v>
          </cell>
          <cell r="H292">
            <v>1</v>
          </cell>
        </row>
        <row r="293">
          <cell r="A293" t="str">
            <v>ASS</v>
          </cell>
          <cell r="B293" t="str">
            <v>ASS_admi</v>
          </cell>
          <cell r="C293" t="str">
            <v>A</v>
          </cell>
          <cell r="D293" t="str">
            <v>Categorie A</v>
          </cell>
          <cell r="E293" t="str">
            <v>IGEN-IGAENR</v>
          </cell>
          <cell r="F293">
            <v>46</v>
          </cell>
          <cell r="G293" t="str">
            <v>1</v>
          </cell>
          <cell r="H293">
            <v>4</v>
          </cell>
        </row>
        <row r="294">
          <cell r="A294" t="str">
            <v>ASS</v>
          </cell>
          <cell r="B294" t="str">
            <v>ASS_admi</v>
          </cell>
          <cell r="C294" t="str">
            <v>A</v>
          </cell>
          <cell r="D294" t="str">
            <v>Categorie A</v>
          </cell>
          <cell r="E294" t="str">
            <v>IGEN-IGAENR</v>
          </cell>
          <cell r="F294">
            <v>46</v>
          </cell>
          <cell r="G294" t="str">
            <v>2</v>
          </cell>
          <cell r="H294">
            <v>1</v>
          </cell>
        </row>
        <row r="295">
          <cell r="A295" t="str">
            <v>ASS</v>
          </cell>
          <cell r="B295" t="str">
            <v>ASS_admi</v>
          </cell>
          <cell r="C295" t="str">
            <v>A</v>
          </cell>
          <cell r="D295" t="str">
            <v>Categorie A</v>
          </cell>
          <cell r="E295" t="str">
            <v>IGEN-IGAENR</v>
          </cell>
          <cell r="F295">
            <v>47</v>
          </cell>
          <cell r="G295" t="str">
            <v>1</v>
          </cell>
          <cell r="H295">
            <v>2</v>
          </cell>
        </row>
        <row r="296">
          <cell r="A296" t="str">
            <v>ASS</v>
          </cell>
          <cell r="B296" t="str">
            <v>ASS_admi</v>
          </cell>
          <cell r="C296" t="str">
            <v>A</v>
          </cell>
          <cell r="D296" t="str">
            <v>Categorie A</v>
          </cell>
          <cell r="E296" t="str">
            <v>IGEN-IGAENR</v>
          </cell>
          <cell r="F296">
            <v>48</v>
          </cell>
          <cell r="G296" t="str">
            <v>1</v>
          </cell>
          <cell r="H296">
            <v>1</v>
          </cell>
        </row>
        <row r="297">
          <cell r="A297" t="str">
            <v>ASS</v>
          </cell>
          <cell r="B297" t="str">
            <v>ASS_admi</v>
          </cell>
          <cell r="C297" t="str">
            <v>A</v>
          </cell>
          <cell r="D297" t="str">
            <v>Categorie A</v>
          </cell>
          <cell r="E297" t="str">
            <v>IGEN-IGAENR</v>
          </cell>
          <cell r="F297">
            <v>48</v>
          </cell>
          <cell r="G297" t="str">
            <v>2</v>
          </cell>
          <cell r="H297">
            <v>2</v>
          </cell>
        </row>
        <row r="298">
          <cell r="A298" t="str">
            <v>ASS</v>
          </cell>
          <cell r="B298" t="str">
            <v>ASS_admi</v>
          </cell>
          <cell r="C298" t="str">
            <v>A</v>
          </cell>
          <cell r="D298" t="str">
            <v>Categorie A</v>
          </cell>
          <cell r="E298" t="str">
            <v>IGEN-IGAENR</v>
          </cell>
          <cell r="F298">
            <v>49</v>
          </cell>
          <cell r="G298" t="str">
            <v>1</v>
          </cell>
          <cell r="H298">
            <v>1</v>
          </cell>
        </row>
        <row r="299">
          <cell r="A299" t="str">
            <v>ASS</v>
          </cell>
          <cell r="B299" t="str">
            <v>ASS_admi</v>
          </cell>
          <cell r="C299" t="str">
            <v>A</v>
          </cell>
          <cell r="D299" t="str">
            <v>Categorie A</v>
          </cell>
          <cell r="E299" t="str">
            <v>IGEN-IGAENR</v>
          </cell>
          <cell r="F299">
            <v>49</v>
          </cell>
          <cell r="G299" t="str">
            <v>2</v>
          </cell>
          <cell r="H299">
            <v>1</v>
          </cell>
        </row>
        <row r="300">
          <cell r="A300" t="str">
            <v>ASS</v>
          </cell>
          <cell r="B300" t="str">
            <v>ASS_admi</v>
          </cell>
          <cell r="C300" t="str">
            <v>A</v>
          </cell>
          <cell r="D300" t="str">
            <v>Categorie A</v>
          </cell>
          <cell r="E300" t="str">
            <v>IGEN-IGAENR</v>
          </cell>
          <cell r="F300">
            <v>50</v>
          </cell>
          <cell r="G300" t="str">
            <v>1</v>
          </cell>
          <cell r="H300">
            <v>4</v>
          </cell>
        </row>
        <row r="301">
          <cell r="A301" t="str">
            <v>ASS</v>
          </cell>
          <cell r="B301" t="str">
            <v>ASS_admi</v>
          </cell>
          <cell r="C301" t="str">
            <v>A</v>
          </cell>
          <cell r="D301" t="str">
            <v>Categorie A</v>
          </cell>
          <cell r="E301" t="str">
            <v>IGEN-IGAENR</v>
          </cell>
          <cell r="F301">
            <v>50</v>
          </cell>
          <cell r="G301" t="str">
            <v>2</v>
          </cell>
          <cell r="H301">
            <v>1</v>
          </cell>
        </row>
        <row r="302">
          <cell r="A302" t="str">
            <v>ASS</v>
          </cell>
          <cell r="B302" t="str">
            <v>ASS_admi</v>
          </cell>
          <cell r="C302" t="str">
            <v>A</v>
          </cell>
          <cell r="D302" t="str">
            <v>Categorie A</v>
          </cell>
          <cell r="E302" t="str">
            <v>IGEN-IGAENR</v>
          </cell>
          <cell r="F302">
            <v>51</v>
          </cell>
          <cell r="G302" t="str">
            <v>1</v>
          </cell>
          <cell r="H302">
            <v>3</v>
          </cell>
        </row>
        <row r="303">
          <cell r="A303" t="str">
            <v>ASS</v>
          </cell>
          <cell r="B303" t="str">
            <v>ASS_admi</v>
          </cell>
          <cell r="C303" t="str">
            <v>A</v>
          </cell>
          <cell r="D303" t="str">
            <v>Categorie A</v>
          </cell>
          <cell r="E303" t="str">
            <v>IGEN-IGAENR</v>
          </cell>
          <cell r="F303">
            <v>51</v>
          </cell>
          <cell r="G303" t="str">
            <v>2</v>
          </cell>
          <cell r="H303">
            <v>1</v>
          </cell>
        </row>
        <row r="304">
          <cell r="A304" t="str">
            <v>ASS</v>
          </cell>
          <cell r="B304" t="str">
            <v>ASS_admi</v>
          </cell>
          <cell r="C304" t="str">
            <v>A</v>
          </cell>
          <cell r="D304" t="str">
            <v>Categorie A</v>
          </cell>
          <cell r="E304" t="str">
            <v>IGEN-IGAENR</v>
          </cell>
          <cell r="F304">
            <v>52</v>
          </cell>
          <cell r="G304" t="str">
            <v>1</v>
          </cell>
          <cell r="H304">
            <v>6</v>
          </cell>
        </row>
        <row r="305">
          <cell r="A305" t="str">
            <v>ASS</v>
          </cell>
          <cell r="B305" t="str">
            <v>ASS_admi</v>
          </cell>
          <cell r="C305" t="str">
            <v>A</v>
          </cell>
          <cell r="D305" t="str">
            <v>Categorie A</v>
          </cell>
          <cell r="E305" t="str">
            <v>IGEN-IGAENR</v>
          </cell>
          <cell r="F305">
            <v>52</v>
          </cell>
          <cell r="G305" t="str">
            <v>2</v>
          </cell>
          <cell r="H305">
            <v>6</v>
          </cell>
        </row>
        <row r="306">
          <cell r="A306" t="str">
            <v>ASS</v>
          </cell>
          <cell r="B306" t="str">
            <v>ASS_admi</v>
          </cell>
          <cell r="C306" t="str">
            <v>A</v>
          </cell>
          <cell r="D306" t="str">
            <v>Categorie A</v>
          </cell>
          <cell r="E306" t="str">
            <v>IGEN-IGAENR</v>
          </cell>
          <cell r="F306">
            <v>53</v>
          </cell>
          <cell r="G306" t="str">
            <v>1</v>
          </cell>
          <cell r="H306">
            <v>9</v>
          </cell>
        </row>
        <row r="307">
          <cell r="A307" t="str">
            <v>ASS</v>
          </cell>
          <cell r="B307" t="str">
            <v>ASS_admi</v>
          </cell>
          <cell r="C307" t="str">
            <v>A</v>
          </cell>
          <cell r="D307" t="str">
            <v>Categorie A</v>
          </cell>
          <cell r="E307" t="str">
            <v>IGEN-IGAENR</v>
          </cell>
          <cell r="F307">
            <v>53</v>
          </cell>
          <cell r="G307" t="str">
            <v>2</v>
          </cell>
          <cell r="H307">
            <v>5</v>
          </cell>
        </row>
        <row r="308">
          <cell r="A308" t="str">
            <v>ASS</v>
          </cell>
          <cell r="B308" t="str">
            <v>ASS_admi</v>
          </cell>
          <cell r="C308" t="str">
            <v>A</v>
          </cell>
          <cell r="D308" t="str">
            <v>Categorie A</v>
          </cell>
          <cell r="E308" t="str">
            <v>IGEN-IGAENR</v>
          </cell>
          <cell r="F308">
            <v>54</v>
          </cell>
          <cell r="G308" t="str">
            <v>1</v>
          </cell>
          <cell r="H308">
            <v>9</v>
          </cell>
        </row>
        <row r="309">
          <cell r="A309" t="str">
            <v>ASS</v>
          </cell>
          <cell r="B309" t="str">
            <v>ASS_admi</v>
          </cell>
          <cell r="C309" t="str">
            <v>A</v>
          </cell>
          <cell r="D309" t="str">
            <v>Categorie A</v>
          </cell>
          <cell r="E309" t="str">
            <v>IGEN-IGAENR</v>
          </cell>
          <cell r="F309">
            <v>54</v>
          </cell>
          <cell r="G309" t="str">
            <v>2</v>
          </cell>
          <cell r="H309">
            <v>3</v>
          </cell>
        </row>
        <row r="310">
          <cell r="A310" t="str">
            <v>ASS</v>
          </cell>
          <cell r="B310" t="str">
            <v>ASS_admi</v>
          </cell>
          <cell r="C310" t="str">
            <v>A</v>
          </cell>
          <cell r="D310" t="str">
            <v>Categorie A</v>
          </cell>
          <cell r="E310" t="str">
            <v>IGEN-IGAENR</v>
          </cell>
          <cell r="F310">
            <v>55</v>
          </cell>
          <cell r="G310" t="str">
            <v>1</v>
          </cell>
          <cell r="H310">
            <v>7</v>
          </cell>
        </row>
        <row r="311">
          <cell r="A311" t="str">
            <v>ASS</v>
          </cell>
          <cell r="B311" t="str">
            <v>ASS_admi</v>
          </cell>
          <cell r="C311" t="str">
            <v>A</v>
          </cell>
          <cell r="D311" t="str">
            <v>Categorie A</v>
          </cell>
          <cell r="E311" t="str">
            <v>IGEN-IGAENR</v>
          </cell>
          <cell r="F311">
            <v>55</v>
          </cell>
          <cell r="G311" t="str">
            <v>2</v>
          </cell>
          <cell r="H311">
            <v>2</v>
          </cell>
        </row>
        <row r="312">
          <cell r="A312" t="str">
            <v>ASS</v>
          </cell>
          <cell r="B312" t="str">
            <v>ASS_admi</v>
          </cell>
          <cell r="C312" t="str">
            <v>A</v>
          </cell>
          <cell r="D312" t="str">
            <v>Categorie A</v>
          </cell>
          <cell r="E312" t="str">
            <v>IGEN-IGAENR</v>
          </cell>
          <cell r="F312">
            <v>56</v>
          </cell>
          <cell r="G312" t="str">
            <v>1</v>
          </cell>
          <cell r="H312">
            <v>4</v>
          </cell>
        </row>
        <row r="313">
          <cell r="A313" t="str">
            <v>ASS</v>
          </cell>
          <cell r="B313" t="str">
            <v>ASS_admi</v>
          </cell>
          <cell r="C313" t="str">
            <v>A</v>
          </cell>
          <cell r="D313" t="str">
            <v>Categorie A</v>
          </cell>
          <cell r="E313" t="str">
            <v>IGEN-IGAENR</v>
          </cell>
          <cell r="F313">
            <v>56</v>
          </cell>
          <cell r="G313" t="str">
            <v>2</v>
          </cell>
          <cell r="H313">
            <v>2</v>
          </cell>
        </row>
        <row r="314">
          <cell r="A314" t="str">
            <v>ASS</v>
          </cell>
          <cell r="B314" t="str">
            <v>ASS_admi</v>
          </cell>
          <cell r="C314" t="str">
            <v>A</v>
          </cell>
          <cell r="D314" t="str">
            <v>Categorie A</v>
          </cell>
          <cell r="E314" t="str">
            <v>IGEN-IGAENR</v>
          </cell>
          <cell r="F314">
            <v>57</v>
          </cell>
          <cell r="G314" t="str">
            <v>1</v>
          </cell>
          <cell r="H314">
            <v>14</v>
          </cell>
        </row>
        <row r="315">
          <cell r="A315" t="str">
            <v>ASS</v>
          </cell>
          <cell r="B315" t="str">
            <v>ASS_admi</v>
          </cell>
          <cell r="C315" t="str">
            <v>A</v>
          </cell>
          <cell r="D315" t="str">
            <v>Categorie A</v>
          </cell>
          <cell r="E315" t="str">
            <v>IGEN-IGAENR</v>
          </cell>
          <cell r="F315">
            <v>57</v>
          </cell>
          <cell r="G315" t="str">
            <v>2</v>
          </cell>
          <cell r="H315">
            <v>2</v>
          </cell>
        </row>
        <row r="316">
          <cell r="A316" t="str">
            <v>ASS</v>
          </cell>
          <cell r="B316" t="str">
            <v>ASS_admi</v>
          </cell>
          <cell r="C316" t="str">
            <v>A</v>
          </cell>
          <cell r="D316" t="str">
            <v>Categorie A</v>
          </cell>
          <cell r="E316" t="str">
            <v>IGEN-IGAENR</v>
          </cell>
          <cell r="F316">
            <v>58</v>
          </cell>
          <cell r="G316" t="str">
            <v>1</v>
          </cell>
          <cell r="H316">
            <v>7</v>
          </cell>
        </row>
        <row r="317">
          <cell r="A317" t="str">
            <v>ASS</v>
          </cell>
          <cell r="B317" t="str">
            <v>ASS_admi</v>
          </cell>
          <cell r="C317" t="str">
            <v>A</v>
          </cell>
          <cell r="D317" t="str">
            <v>Categorie A</v>
          </cell>
          <cell r="E317" t="str">
            <v>IGEN-IGAENR</v>
          </cell>
          <cell r="F317">
            <v>58</v>
          </cell>
          <cell r="G317" t="str">
            <v>2</v>
          </cell>
          <cell r="H317">
            <v>4</v>
          </cell>
        </row>
        <row r="318">
          <cell r="A318" t="str">
            <v>ASS</v>
          </cell>
          <cell r="B318" t="str">
            <v>ASS_admi</v>
          </cell>
          <cell r="C318" t="str">
            <v>A</v>
          </cell>
          <cell r="D318" t="str">
            <v>Categorie A</v>
          </cell>
          <cell r="E318" t="str">
            <v>IGEN-IGAENR</v>
          </cell>
          <cell r="F318">
            <v>59</v>
          </cell>
          <cell r="G318" t="str">
            <v>1</v>
          </cell>
          <cell r="H318">
            <v>11</v>
          </cell>
        </row>
        <row r="319">
          <cell r="A319" t="str">
            <v>ASS</v>
          </cell>
          <cell r="B319" t="str">
            <v>ASS_admi</v>
          </cell>
          <cell r="C319" t="str">
            <v>A</v>
          </cell>
          <cell r="D319" t="str">
            <v>Categorie A</v>
          </cell>
          <cell r="E319" t="str">
            <v>IGEN-IGAENR</v>
          </cell>
          <cell r="F319">
            <v>59</v>
          </cell>
          <cell r="G319" t="str">
            <v>2</v>
          </cell>
          <cell r="H319">
            <v>5</v>
          </cell>
        </row>
        <row r="320">
          <cell r="A320" t="str">
            <v>ASS</v>
          </cell>
          <cell r="B320" t="str">
            <v>ASS_admi</v>
          </cell>
          <cell r="C320" t="str">
            <v>A</v>
          </cell>
          <cell r="D320" t="str">
            <v>Categorie A</v>
          </cell>
          <cell r="E320" t="str">
            <v>IGEN-IGAENR</v>
          </cell>
          <cell r="F320">
            <v>60</v>
          </cell>
          <cell r="G320" t="str">
            <v>1</v>
          </cell>
          <cell r="H320">
            <v>15</v>
          </cell>
        </row>
        <row r="321">
          <cell r="A321" t="str">
            <v>ASS</v>
          </cell>
          <cell r="B321" t="str">
            <v>ASS_admi</v>
          </cell>
          <cell r="C321" t="str">
            <v>A</v>
          </cell>
          <cell r="D321" t="str">
            <v>Categorie A</v>
          </cell>
          <cell r="E321" t="str">
            <v>IGEN-IGAENR</v>
          </cell>
          <cell r="F321">
            <v>60</v>
          </cell>
          <cell r="G321" t="str">
            <v>2</v>
          </cell>
          <cell r="H321">
            <v>7</v>
          </cell>
        </row>
        <row r="322">
          <cell r="A322" t="str">
            <v>ASS</v>
          </cell>
          <cell r="B322" t="str">
            <v>ASS_admi</v>
          </cell>
          <cell r="C322" t="str">
            <v>A</v>
          </cell>
          <cell r="D322" t="str">
            <v>Categorie A</v>
          </cell>
          <cell r="E322" t="str">
            <v>IGEN-IGAENR</v>
          </cell>
          <cell r="F322">
            <v>61</v>
          </cell>
          <cell r="G322" t="str">
            <v>1</v>
          </cell>
          <cell r="H322">
            <v>7</v>
          </cell>
        </row>
        <row r="323">
          <cell r="A323" t="str">
            <v>ASS</v>
          </cell>
          <cell r="B323" t="str">
            <v>ASS_admi</v>
          </cell>
          <cell r="C323" t="str">
            <v>A</v>
          </cell>
          <cell r="D323" t="str">
            <v>Categorie A</v>
          </cell>
          <cell r="E323" t="str">
            <v>IGEN-IGAENR</v>
          </cell>
          <cell r="F323">
            <v>61</v>
          </cell>
          <cell r="G323" t="str">
            <v>2</v>
          </cell>
          <cell r="H323">
            <v>7</v>
          </cell>
        </row>
        <row r="324">
          <cell r="A324" t="str">
            <v>ASS</v>
          </cell>
          <cell r="B324" t="str">
            <v>ASS_admi</v>
          </cell>
          <cell r="C324" t="str">
            <v>A</v>
          </cell>
          <cell r="D324" t="str">
            <v>Categorie A</v>
          </cell>
          <cell r="E324" t="str">
            <v>IGEN-IGAENR</v>
          </cell>
          <cell r="F324">
            <v>62</v>
          </cell>
          <cell r="G324" t="str">
            <v>1</v>
          </cell>
          <cell r="H324">
            <v>16</v>
          </cell>
        </row>
        <row r="325">
          <cell r="A325" t="str">
            <v>ASS</v>
          </cell>
          <cell r="B325" t="str">
            <v>ASS_admi</v>
          </cell>
          <cell r="C325" t="str">
            <v>A</v>
          </cell>
          <cell r="D325" t="str">
            <v>Categorie A</v>
          </cell>
          <cell r="E325" t="str">
            <v>IGEN-IGAENR</v>
          </cell>
          <cell r="F325">
            <v>62</v>
          </cell>
          <cell r="G325" t="str">
            <v>2</v>
          </cell>
          <cell r="H325">
            <v>4</v>
          </cell>
        </row>
        <row r="326">
          <cell r="A326" t="str">
            <v>ASS</v>
          </cell>
          <cell r="B326" t="str">
            <v>ASS_admi</v>
          </cell>
          <cell r="C326" t="str">
            <v>A</v>
          </cell>
          <cell r="D326" t="str">
            <v>Categorie A</v>
          </cell>
          <cell r="E326" t="str">
            <v>IGEN-IGAENR</v>
          </cell>
          <cell r="F326">
            <v>63</v>
          </cell>
          <cell r="G326" t="str">
            <v>1</v>
          </cell>
          <cell r="H326">
            <v>10</v>
          </cell>
        </row>
        <row r="327">
          <cell r="A327" t="str">
            <v>ASS</v>
          </cell>
          <cell r="B327" t="str">
            <v>ASS_admi</v>
          </cell>
          <cell r="C327" t="str">
            <v>A</v>
          </cell>
          <cell r="D327" t="str">
            <v>Categorie A</v>
          </cell>
          <cell r="E327" t="str">
            <v>IGEN-IGAENR</v>
          </cell>
          <cell r="F327">
            <v>63</v>
          </cell>
          <cell r="G327" t="str">
            <v>2</v>
          </cell>
          <cell r="H327">
            <v>4</v>
          </cell>
        </row>
        <row r="328">
          <cell r="A328" t="str">
            <v>ASS</v>
          </cell>
          <cell r="B328" t="str">
            <v>ASS_admi</v>
          </cell>
          <cell r="C328" t="str">
            <v>A</v>
          </cell>
          <cell r="D328" t="str">
            <v>Categorie A</v>
          </cell>
          <cell r="E328" t="str">
            <v>IGEN-IGAENR</v>
          </cell>
          <cell r="F328">
            <v>64</v>
          </cell>
          <cell r="G328" t="str">
            <v>1</v>
          </cell>
          <cell r="H328">
            <v>18</v>
          </cell>
        </row>
        <row r="329">
          <cell r="A329" t="str">
            <v>ASS</v>
          </cell>
          <cell r="B329" t="str">
            <v>ASS_admi</v>
          </cell>
          <cell r="C329" t="str">
            <v>A</v>
          </cell>
          <cell r="D329" t="str">
            <v>Categorie A</v>
          </cell>
          <cell r="E329" t="str">
            <v>IGEN-IGAENR</v>
          </cell>
          <cell r="F329">
            <v>64</v>
          </cell>
          <cell r="G329" t="str">
            <v>2</v>
          </cell>
          <cell r="H329">
            <v>1</v>
          </cell>
        </row>
        <row r="330">
          <cell r="A330" t="str">
            <v>ASS</v>
          </cell>
          <cell r="B330" t="str">
            <v>ASS_admi</v>
          </cell>
          <cell r="C330" t="str">
            <v>A</v>
          </cell>
          <cell r="D330" t="str">
            <v>Categorie A</v>
          </cell>
          <cell r="E330" t="str">
            <v>IGEN-IGAENR</v>
          </cell>
          <cell r="F330">
            <v>65</v>
          </cell>
          <cell r="G330" t="str">
            <v>1</v>
          </cell>
          <cell r="H330">
            <v>2</v>
          </cell>
        </row>
        <row r="331">
          <cell r="A331" t="str">
            <v>ASS</v>
          </cell>
          <cell r="B331" t="str">
            <v>ASS_admi</v>
          </cell>
          <cell r="C331" t="str">
            <v>A</v>
          </cell>
          <cell r="D331" t="str">
            <v>Categorie A</v>
          </cell>
          <cell r="E331" t="str">
            <v>IGEN-IGAENR</v>
          </cell>
          <cell r="F331">
            <v>65</v>
          </cell>
          <cell r="G331" t="str">
            <v>2</v>
          </cell>
          <cell r="H331">
            <v>1</v>
          </cell>
        </row>
        <row r="332">
          <cell r="A332" t="str">
            <v>ASS</v>
          </cell>
          <cell r="B332" t="str">
            <v>ASS_admi</v>
          </cell>
          <cell r="C332" t="str">
            <v>A</v>
          </cell>
          <cell r="D332" t="str">
            <v>Categorie A</v>
          </cell>
          <cell r="E332" t="str">
            <v>Recteurs &amp; SG</v>
          </cell>
          <cell r="F332">
            <v>40</v>
          </cell>
          <cell r="G332" t="str">
            <v>1</v>
          </cell>
          <cell r="H332">
            <v>1</v>
          </cell>
        </row>
        <row r="333">
          <cell r="A333" t="str">
            <v>ASS</v>
          </cell>
          <cell r="B333" t="str">
            <v>ASS_admi</v>
          </cell>
          <cell r="C333" t="str">
            <v>A</v>
          </cell>
          <cell r="D333" t="str">
            <v>Categorie A</v>
          </cell>
          <cell r="E333" t="str">
            <v>Recteurs &amp; SG</v>
          </cell>
          <cell r="F333">
            <v>41</v>
          </cell>
          <cell r="G333" t="str">
            <v>1</v>
          </cell>
          <cell r="H333">
            <v>1</v>
          </cell>
        </row>
        <row r="334">
          <cell r="A334" t="str">
            <v>ASS</v>
          </cell>
          <cell r="B334" t="str">
            <v>ASS_admi</v>
          </cell>
          <cell r="C334" t="str">
            <v>A</v>
          </cell>
          <cell r="D334" t="str">
            <v>Categorie A</v>
          </cell>
          <cell r="E334" t="str">
            <v>Recteurs &amp; SG</v>
          </cell>
          <cell r="F334">
            <v>44</v>
          </cell>
          <cell r="G334" t="str">
            <v>1</v>
          </cell>
          <cell r="H334">
            <v>2</v>
          </cell>
        </row>
        <row r="335">
          <cell r="A335" t="str">
            <v>ASS</v>
          </cell>
          <cell r="B335" t="str">
            <v>ASS_admi</v>
          </cell>
          <cell r="C335" t="str">
            <v>A</v>
          </cell>
          <cell r="D335" t="str">
            <v>Categorie A</v>
          </cell>
          <cell r="E335" t="str">
            <v>Recteurs &amp; SG</v>
          </cell>
          <cell r="F335">
            <v>45</v>
          </cell>
          <cell r="G335" t="str">
            <v>1</v>
          </cell>
          <cell r="H335">
            <v>1</v>
          </cell>
        </row>
        <row r="336">
          <cell r="A336" t="str">
            <v>ASS</v>
          </cell>
          <cell r="B336" t="str">
            <v>ASS_admi</v>
          </cell>
          <cell r="C336" t="str">
            <v>A</v>
          </cell>
          <cell r="D336" t="str">
            <v>Categorie A</v>
          </cell>
          <cell r="E336" t="str">
            <v>Recteurs &amp; SG</v>
          </cell>
          <cell r="F336">
            <v>46</v>
          </cell>
          <cell r="G336" t="str">
            <v>1</v>
          </cell>
          <cell r="H336">
            <v>1</v>
          </cell>
        </row>
        <row r="337">
          <cell r="A337" t="str">
            <v>ASS</v>
          </cell>
          <cell r="B337" t="str">
            <v>ASS_admi</v>
          </cell>
          <cell r="C337" t="str">
            <v>A</v>
          </cell>
          <cell r="D337" t="str">
            <v>Categorie A</v>
          </cell>
          <cell r="E337" t="str">
            <v>Recteurs &amp; SG</v>
          </cell>
          <cell r="F337">
            <v>48</v>
          </cell>
          <cell r="G337" t="str">
            <v>1</v>
          </cell>
          <cell r="H337">
            <v>2</v>
          </cell>
        </row>
        <row r="338">
          <cell r="A338" t="str">
            <v>ASS</v>
          </cell>
          <cell r="B338" t="str">
            <v>ASS_admi</v>
          </cell>
          <cell r="C338" t="str">
            <v>A</v>
          </cell>
          <cell r="D338" t="str">
            <v>Categorie A</v>
          </cell>
          <cell r="E338" t="str">
            <v>Recteurs &amp; SG</v>
          </cell>
          <cell r="F338">
            <v>49</v>
          </cell>
          <cell r="G338" t="str">
            <v>1</v>
          </cell>
          <cell r="H338">
            <v>1</v>
          </cell>
        </row>
        <row r="339">
          <cell r="A339" t="str">
            <v>ASS</v>
          </cell>
          <cell r="B339" t="str">
            <v>ASS_admi</v>
          </cell>
          <cell r="C339" t="str">
            <v>A</v>
          </cell>
          <cell r="D339" t="str">
            <v>Categorie A</v>
          </cell>
          <cell r="E339" t="str">
            <v>Recteurs &amp; SG</v>
          </cell>
          <cell r="F339">
            <v>50</v>
          </cell>
          <cell r="G339" t="str">
            <v>1</v>
          </cell>
          <cell r="H339">
            <v>1</v>
          </cell>
        </row>
        <row r="340">
          <cell r="A340" t="str">
            <v>ASS</v>
          </cell>
          <cell r="B340" t="str">
            <v>ASS_admi</v>
          </cell>
          <cell r="C340" t="str">
            <v>A</v>
          </cell>
          <cell r="D340" t="str">
            <v>Categorie A</v>
          </cell>
          <cell r="E340" t="str">
            <v>Recteurs &amp; SG</v>
          </cell>
          <cell r="F340">
            <v>51</v>
          </cell>
          <cell r="G340" t="str">
            <v>1</v>
          </cell>
          <cell r="H340">
            <v>4</v>
          </cell>
        </row>
        <row r="341">
          <cell r="A341" t="str">
            <v>ASS</v>
          </cell>
          <cell r="B341" t="str">
            <v>ASS_admi</v>
          </cell>
          <cell r="C341" t="str">
            <v>A</v>
          </cell>
          <cell r="D341" t="str">
            <v>Categorie A</v>
          </cell>
          <cell r="E341" t="str">
            <v>Recteurs &amp; SG</v>
          </cell>
          <cell r="F341">
            <v>51</v>
          </cell>
          <cell r="G341" t="str">
            <v>2</v>
          </cell>
          <cell r="H341">
            <v>1</v>
          </cell>
        </row>
        <row r="342">
          <cell r="A342" t="str">
            <v>ASS</v>
          </cell>
          <cell r="B342" t="str">
            <v>ASS_admi</v>
          </cell>
          <cell r="C342" t="str">
            <v>A</v>
          </cell>
          <cell r="D342" t="str">
            <v>Categorie A</v>
          </cell>
          <cell r="E342" t="str">
            <v>Recteurs &amp; SG</v>
          </cell>
          <cell r="F342">
            <v>52</v>
          </cell>
          <cell r="G342" t="str">
            <v>2</v>
          </cell>
          <cell r="H342">
            <v>2</v>
          </cell>
        </row>
        <row r="343">
          <cell r="A343" t="str">
            <v>ASS</v>
          </cell>
          <cell r="B343" t="str">
            <v>ASS_admi</v>
          </cell>
          <cell r="C343" t="str">
            <v>A</v>
          </cell>
          <cell r="D343" t="str">
            <v>Categorie A</v>
          </cell>
          <cell r="E343" t="str">
            <v>Recteurs &amp; SG</v>
          </cell>
          <cell r="F343">
            <v>53</v>
          </cell>
          <cell r="G343" t="str">
            <v>1</v>
          </cell>
          <cell r="H343">
            <v>2</v>
          </cell>
        </row>
        <row r="344">
          <cell r="A344" t="str">
            <v>ASS</v>
          </cell>
          <cell r="B344" t="str">
            <v>ASS_admi</v>
          </cell>
          <cell r="C344" t="str">
            <v>A</v>
          </cell>
          <cell r="D344" t="str">
            <v>Categorie A</v>
          </cell>
          <cell r="E344" t="str">
            <v>Recteurs &amp; SG</v>
          </cell>
          <cell r="F344">
            <v>53</v>
          </cell>
          <cell r="G344" t="str">
            <v>2</v>
          </cell>
          <cell r="H344">
            <v>1</v>
          </cell>
        </row>
        <row r="345">
          <cell r="A345" t="str">
            <v>ASS</v>
          </cell>
          <cell r="B345" t="str">
            <v>ASS_admi</v>
          </cell>
          <cell r="C345" t="str">
            <v>A</v>
          </cell>
          <cell r="D345" t="str">
            <v>Categorie A</v>
          </cell>
          <cell r="E345" t="str">
            <v>Recteurs &amp; SG</v>
          </cell>
          <cell r="F345">
            <v>54</v>
          </cell>
          <cell r="G345" t="str">
            <v>1</v>
          </cell>
          <cell r="H345">
            <v>2</v>
          </cell>
        </row>
        <row r="346">
          <cell r="A346" t="str">
            <v>ASS</v>
          </cell>
          <cell r="B346" t="str">
            <v>ASS_admi</v>
          </cell>
          <cell r="C346" t="str">
            <v>A</v>
          </cell>
          <cell r="D346" t="str">
            <v>Categorie A</v>
          </cell>
          <cell r="E346" t="str">
            <v>Recteurs &amp; SG</v>
          </cell>
          <cell r="F346">
            <v>55</v>
          </cell>
          <cell r="G346" t="str">
            <v>1</v>
          </cell>
          <cell r="H346">
            <v>2</v>
          </cell>
        </row>
        <row r="347">
          <cell r="A347" t="str">
            <v>ASS</v>
          </cell>
          <cell r="B347" t="str">
            <v>ASS_admi</v>
          </cell>
          <cell r="C347" t="str">
            <v>A</v>
          </cell>
          <cell r="D347" t="str">
            <v>Categorie A</v>
          </cell>
          <cell r="E347" t="str">
            <v>Recteurs &amp; SG</v>
          </cell>
          <cell r="F347">
            <v>55</v>
          </cell>
          <cell r="G347" t="str">
            <v>2</v>
          </cell>
          <cell r="H347">
            <v>2</v>
          </cell>
        </row>
        <row r="348">
          <cell r="A348" t="str">
            <v>ASS</v>
          </cell>
          <cell r="B348" t="str">
            <v>ASS_admi</v>
          </cell>
          <cell r="C348" t="str">
            <v>A</v>
          </cell>
          <cell r="D348" t="str">
            <v>Categorie A</v>
          </cell>
          <cell r="E348" t="str">
            <v>Recteurs &amp; SG</v>
          </cell>
          <cell r="F348">
            <v>56</v>
          </cell>
          <cell r="G348" t="str">
            <v>1</v>
          </cell>
          <cell r="H348">
            <v>4</v>
          </cell>
        </row>
        <row r="349">
          <cell r="A349" t="str">
            <v>ASS</v>
          </cell>
          <cell r="B349" t="str">
            <v>ASS_admi</v>
          </cell>
          <cell r="C349" t="str">
            <v>A</v>
          </cell>
          <cell r="D349" t="str">
            <v>Categorie A</v>
          </cell>
          <cell r="E349" t="str">
            <v>Recteurs &amp; SG</v>
          </cell>
          <cell r="F349">
            <v>56</v>
          </cell>
          <cell r="G349" t="str">
            <v>2</v>
          </cell>
          <cell r="H349">
            <v>1</v>
          </cell>
        </row>
        <row r="350">
          <cell r="A350" t="str">
            <v>ASS</v>
          </cell>
          <cell r="B350" t="str">
            <v>ASS_admi</v>
          </cell>
          <cell r="C350" t="str">
            <v>A</v>
          </cell>
          <cell r="D350" t="str">
            <v>Categorie A</v>
          </cell>
          <cell r="E350" t="str">
            <v>Recteurs &amp; SG</v>
          </cell>
          <cell r="F350">
            <v>57</v>
          </cell>
          <cell r="G350" t="str">
            <v>1</v>
          </cell>
          <cell r="H350">
            <v>1</v>
          </cell>
        </row>
        <row r="351">
          <cell r="A351" t="str">
            <v>ASS</v>
          </cell>
          <cell r="B351" t="str">
            <v>ASS_admi</v>
          </cell>
          <cell r="C351" t="str">
            <v>A</v>
          </cell>
          <cell r="D351" t="str">
            <v>Categorie A</v>
          </cell>
          <cell r="E351" t="str">
            <v>Recteurs &amp; SG</v>
          </cell>
          <cell r="F351">
            <v>57</v>
          </cell>
          <cell r="G351" t="str">
            <v>2</v>
          </cell>
          <cell r="H351">
            <v>1</v>
          </cell>
        </row>
        <row r="352">
          <cell r="A352" t="str">
            <v>ASS</v>
          </cell>
          <cell r="B352" t="str">
            <v>ASS_admi</v>
          </cell>
          <cell r="C352" t="str">
            <v>A</v>
          </cell>
          <cell r="D352" t="str">
            <v>Categorie A</v>
          </cell>
          <cell r="E352" t="str">
            <v>Recteurs &amp; SG</v>
          </cell>
          <cell r="F352">
            <v>58</v>
          </cell>
          <cell r="G352" t="str">
            <v>1</v>
          </cell>
          <cell r="H352">
            <v>4</v>
          </cell>
        </row>
        <row r="353">
          <cell r="A353" t="str">
            <v>ASS</v>
          </cell>
          <cell r="B353" t="str">
            <v>ASS_admi</v>
          </cell>
          <cell r="C353" t="str">
            <v>A</v>
          </cell>
          <cell r="D353" t="str">
            <v>Categorie A</v>
          </cell>
          <cell r="E353" t="str">
            <v>Recteurs &amp; SG</v>
          </cell>
          <cell r="F353">
            <v>58</v>
          </cell>
          <cell r="G353" t="str">
            <v>2</v>
          </cell>
          <cell r="H353">
            <v>1</v>
          </cell>
        </row>
        <row r="354">
          <cell r="A354" t="str">
            <v>ASS</v>
          </cell>
          <cell r="B354" t="str">
            <v>ASS_admi</v>
          </cell>
          <cell r="C354" t="str">
            <v>A</v>
          </cell>
          <cell r="D354" t="str">
            <v>Categorie A</v>
          </cell>
          <cell r="E354" t="str">
            <v>Recteurs &amp; SG</v>
          </cell>
          <cell r="F354">
            <v>59</v>
          </cell>
          <cell r="G354" t="str">
            <v>1</v>
          </cell>
          <cell r="H354">
            <v>1</v>
          </cell>
        </row>
        <row r="355">
          <cell r="A355" t="str">
            <v>ASS</v>
          </cell>
          <cell r="B355" t="str">
            <v>ASS_admi</v>
          </cell>
          <cell r="C355" t="str">
            <v>A</v>
          </cell>
          <cell r="D355" t="str">
            <v>Categorie A</v>
          </cell>
          <cell r="E355" t="str">
            <v>Recteurs &amp; SG</v>
          </cell>
          <cell r="F355">
            <v>59</v>
          </cell>
          <cell r="G355" t="str">
            <v>2</v>
          </cell>
          <cell r="H355">
            <v>2</v>
          </cell>
        </row>
        <row r="356">
          <cell r="A356" t="str">
            <v>ASS</v>
          </cell>
          <cell r="B356" t="str">
            <v>ASS_admi</v>
          </cell>
          <cell r="C356" t="str">
            <v>A</v>
          </cell>
          <cell r="D356" t="str">
            <v>Categorie A</v>
          </cell>
          <cell r="E356" t="str">
            <v>Recteurs &amp; SG</v>
          </cell>
          <cell r="F356">
            <v>60</v>
          </cell>
          <cell r="G356" t="str">
            <v>1</v>
          </cell>
          <cell r="H356">
            <v>2</v>
          </cell>
        </row>
        <row r="357">
          <cell r="A357" t="str">
            <v>ASS</v>
          </cell>
          <cell r="B357" t="str">
            <v>ASS_admi</v>
          </cell>
          <cell r="C357" t="str">
            <v>A</v>
          </cell>
          <cell r="D357" t="str">
            <v>Categorie A</v>
          </cell>
          <cell r="E357" t="str">
            <v>Recteurs &amp; SG</v>
          </cell>
          <cell r="F357">
            <v>60</v>
          </cell>
          <cell r="G357" t="str">
            <v>2</v>
          </cell>
          <cell r="H357">
            <v>2</v>
          </cell>
        </row>
        <row r="358">
          <cell r="A358" t="str">
            <v>ASS</v>
          </cell>
          <cell r="B358" t="str">
            <v>ASS_admi</v>
          </cell>
          <cell r="C358" t="str">
            <v>A</v>
          </cell>
          <cell r="D358" t="str">
            <v>Categorie A</v>
          </cell>
          <cell r="E358" t="str">
            <v>Recteurs &amp; SG</v>
          </cell>
          <cell r="F358">
            <v>61</v>
          </cell>
          <cell r="G358" t="str">
            <v>1</v>
          </cell>
          <cell r="H358">
            <v>3</v>
          </cell>
        </row>
        <row r="359">
          <cell r="A359" t="str">
            <v>ASS</v>
          </cell>
          <cell r="B359" t="str">
            <v>ASS_admi</v>
          </cell>
          <cell r="C359" t="str">
            <v>A</v>
          </cell>
          <cell r="D359" t="str">
            <v>Categorie A</v>
          </cell>
          <cell r="E359" t="str">
            <v>Recteurs &amp; SG</v>
          </cell>
          <cell r="F359">
            <v>62</v>
          </cell>
          <cell r="G359" t="str">
            <v>1</v>
          </cell>
          <cell r="H359">
            <v>1</v>
          </cell>
        </row>
        <row r="360">
          <cell r="A360" t="str">
            <v>ASS</v>
          </cell>
          <cell r="B360" t="str">
            <v>ASS_admi</v>
          </cell>
          <cell r="C360" t="str">
            <v>A</v>
          </cell>
          <cell r="D360" t="str">
            <v>Categorie A</v>
          </cell>
          <cell r="E360" t="str">
            <v>Recteurs &amp; SG</v>
          </cell>
          <cell r="F360">
            <v>62</v>
          </cell>
          <cell r="G360" t="str">
            <v>2</v>
          </cell>
          <cell r="H360">
            <v>1</v>
          </cell>
        </row>
        <row r="361">
          <cell r="A361" t="str">
            <v>ASS</v>
          </cell>
          <cell r="B361" t="str">
            <v>ASS_admi</v>
          </cell>
          <cell r="C361" t="str">
            <v>A</v>
          </cell>
          <cell r="D361" t="str">
            <v>Categorie A</v>
          </cell>
          <cell r="E361" t="str">
            <v>Recteurs &amp; SG</v>
          </cell>
          <cell r="F361">
            <v>63</v>
          </cell>
          <cell r="G361" t="str">
            <v>1</v>
          </cell>
          <cell r="H361">
            <v>2</v>
          </cell>
        </row>
        <row r="362">
          <cell r="A362" t="str">
            <v>ASS</v>
          </cell>
          <cell r="B362" t="str">
            <v>ASS_admi</v>
          </cell>
          <cell r="C362" t="str">
            <v>A</v>
          </cell>
          <cell r="D362" t="str">
            <v>Categorie A</v>
          </cell>
          <cell r="E362" t="str">
            <v>Recteurs &amp; SG</v>
          </cell>
          <cell r="F362">
            <v>64</v>
          </cell>
          <cell r="G362" t="str">
            <v>1</v>
          </cell>
          <cell r="H362">
            <v>5</v>
          </cell>
        </row>
        <row r="363">
          <cell r="A363" t="str">
            <v>ASS</v>
          </cell>
          <cell r="B363" t="str">
            <v>ASS_admi</v>
          </cell>
          <cell r="C363" t="str">
            <v>A</v>
          </cell>
          <cell r="D363" t="str">
            <v>Categorie A</v>
          </cell>
          <cell r="E363" t="str">
            <v>Recteurs &amp; SG</v>
          </cell>
          <cell r="F363">
            <v>65</v>
          </cell>
          <cell r="G363" t="str">
            <v>1</v>
          </cell>
          <cell r="H363">
            <v>1</v>
          </cell>
        </row>
        <row r="364">
          <cell r="A364" t="str">
            <v>ASS</v>
          </cell>
          <cell r="B364" t="str">
            <v>ASS_admi</v>
          </cell>
          <cell r="C364" t="str">
            <v>B</v>
          </cell>
          <cell r="D364" t="str">
            <v>Categorie B</v>
          </cell>
          <cell r="E364" t="str">
            <v>SAENES</v>
          </cell>
          <cell r="F364">
            <v>21</v>
          </cell>
          <cell r="G364" t="str">
            <v>2</v>
          </cell>
          <cell r="H364">
            <v>1</v>
          </cell>
        </row>
        <row r="365">
          <cell r="A365" t="str">
            <v>ASS</v>
          </cell>
          <cell r="B365" t="str">
            <v>ASS_admi</v>
          </cell>
          <cell r="C365" t="str">
            <v>B</v>
          </cell>
          <cell r="D365" t="str">
            <v>Categorie B</v>
          </cell>
          <cell r="E365" t="str">
            <v>SAENES</v>
          </cell>
          <cell r="F365">
            <v>22</v>
          </cell>
          <cell r="G365" t="str">
            <v>2</v>
          </cell>
          <cell r="H365">
            <v>11</v>
          </cell>
        </row>
        <row r="366">
          <cell r="A366" t="str">
            <v>ASS</v>
          </cell>
          <cell r="B366" t="str">
            <v>ASS_admi</v>
          </cell>
          <cell r="C366" t="str">
            <v>B</v>
          </cell>
          <cell r="D366" t="str">
            <v>Categorie B</v>
          </cell>
          <cell r="E366" t="str">
            <v>SAENES</v>
          </cell>
          <cell r="F366">
            <v>23</v>
          </cell>
          <cell r="G366" t="str">
            <v>1</v>
          </cell>
          <cell r="H366">
            <v>3</v>
          </cell>
        </row>
        <row r="367">
          <cell r="A367" t="str">
            <v>ASS</v>
          </cell>
          <cell r="B367" t="str">
            <v>ASS_admi</v>
          </cell>
          <cell r="C367" t="str">
            <v>B</v>
          </cell>
          <cell r="D367" t="str">
            <v>Categorie B</v>
          </cell>
          <cell r="E367" t="str">
            <v>SAENES</v>
          </cell>
          <cell r="F367">
            <v>23</v>
          </cell>
          <cell r="G367" t="str">
            <v>2</v>
          </cell>
          <cell r="H367">
            <v>16</v>
          </cell>
        </row>
        <row r="368">
          <cell r="A368" t="str">
            <v>ASS</v>
          </cell>
          <cell r="B368" t="str">
            <v>ASS_admi</v>
          </cell>
          <cell r="C368" t="str">
            <v>B</v>
          </cell>
          <cell r="D368" t="str">
            <v>Categorie B</v>
          </cell>
          <cell r="E368" t="str">
            <v>SAENES</v>
          </cell>
          <cell r="F368">
            <v>24</v>
          </cell>
          <cell r="G368" t="str">
            <v>1</v>
          </cell>
          <cell r="H368">
            <v>8</v>
          </cell>
        </row>
        <row r="369">
          <cell r="A369" t="str">
            <v>ASS</v>
          </cell>
          <cell r="B369" t="str">
            <v>ASS_admi</v>
          </cell>
          <cell r="C369" t="str">
            <v>B</v>
          </cell>
          <cell r="D369" t="str">
            <v>Categorie B</v>
          </cell>
          <cell r="E369" t="str">
            <v>SAENES</v>
          </cell>
          <cell r="F369">
            <v>24</v>
          </cell>
          <cell r="G369" t="str">
            <v>2</v>
          </cell>
          <cell r="H369">
            <v>33</v>
          </cell>
        </row>
        <row r="370">
          <cell r="A370" t="str">
            <v>ASS</v>
          </cell>
          <cell r="B370" t="str">
            <v>ASS_admi</v>
          </cell>
          <cell r="C370" t="str">
            <v>B</v>
          </cell>
          <cell r="D370" t="str">
            <v>Categorie B</v>
          </cell>
          <cell r="E370" t="str">
            <v>SAENES</v>
          </cell>
          <cell r="F370">
            <v>25</v>
          </cell>
          <cell r="G370" t="str">
            <v>1</v>
          </cell>
          <cell r="H370">
            <v>16</v>
          </cell>
        </row>
        <row r="371">
          <cell r="A371" t="str">
            <v>ASS</v>
          </cell>
          <cell r="B371" t="str">
            <v>ASS_admi</v>
          </cell>
          <cell r="C371" t="str">
            <v>B</v>
          </cell>
          <cell r="D371" t="str">
            <v>Categorie B</v>
          </cell>
          <cell r="E371" t="str">
            <v>SAENES</v>
          </cell>
          <cell r="F371">
            <v>25</v>
          </cell>
          <cell r="G371" t="str">
            <v>2</v>
          </cell>
          <cell r="H371">
            <v>37</v>
          </cell>
        </row>
        <row r="372">
          <cell r="A372" t="str">
            <v>ASS</v>
          </cell>
          <cell r="B372" t="str">
            <v>ASS_admi</v>
          </cell>
          <cell r="C372" t="str">
            <v>B</v>
          </cell>
          <cell r="D372" t="str">
            <v>Categorie B</v>
          </cell>
          <cell r="E372" t="str">
            <v>SAENES</v>
          </cell>
          <cell r="F372">
            <v>26</v>
          </cell>
          <cell r="G372" t="str">
            <v>1</v>
          </cell>
          <cell r="H372">
            <v>14</v>
          </cell>
        </row>
        <row r="373">
          <cell r="A373" t="str">
            <v>ASS</v>
          </cell>
          <cell r="B373" t="str">
            <v>ASS_admi</v>
          </cell>
          <cell r="C373" t="str">
            <v>B</v>
          </cell>
          <cell r="D373" t="str">
            <v>Categorie B</v>
          </cell>
          <cell r="E373" t="str">
            <v>SAENES</v>
          </cell>
          <cell r="F373">
            <v>26</v>
          </cell>
          <cell r="G373" t="str">
            <v>2</v>
          </cell>
          <cell r="H373">
            <v>61</v>
          </cell>
        </row>
        <row r="374">
          <cell r="A374" t="str">
            <v>ASS</v>
          </cell>
          <cell r="B374" t="str">
            <v>ASS_admi</v>
          </cell>
          <cell r="C374" t="str">
            <v>B</v>
          </cell>
          <cell r="D374" t="str">
            <v>Categorie B</v>
          </cell>
          <cell r="E374" t="str">
            <v>SAENES</v>
          </cell>
          <cell r="F374">
            <v>27</v>
          </cell>
          <cell r="G374" t="str">
            <v>1</v>
          </cell>
          <cell r="H374">
            <v>20</v>
          </cell>
        </row>
        <row r="375">
          <cell r="A375" t="str">
            <v>ASS</v>
          </cell>
          <cell r="B375" t="str">
            <v>ASS_admi</v>
          </cell>
          <cell r="C375" t="str">
            <v>B</v>
          </cell>
          <cell r="D375" t="str">
            <v>Categorie B</v>
          </cell>
          <cell r="E375" t="str">
            <v>SAENES</v>
          </cell>
          <cell r="F375">
            <v>27</v>
          </cell>
          <cell r="G375" t="str">
            <v>2</v>
          </cell>
          <cell r="H375">
            <v>81</v>
          </cell>
        </row>
        <row r="376">
          <cell r="A376" t="str">
            <v>ASS</v>
          </cell>
          <cell r="B376" t="str">
            <v>ASS_admi</v>
          </cell>
          <cell r="C376" t="str">
            <v>B</v>
          </cell>
          <cell r="D376" t="str">
            <v>Categorie B</v>
          </cell>
          <cell r="E376" t="str">
            <v>SAENES</v>
          </cell>
          <cell r="F376">
            <v>28</v>
          </cell>
          <cell r="G376" t="str">
            <v>1</v>
          </cell>
          <cell r="H376">
            <v>19</v>
          </cell>
        </row>
        <row r="377">
          <cell r="A377" t="str">
            <v>ASS</v>
          </cell>
          <cell r="B377" t="str">
            <v>ASS_admi</v>
          </cell>
          <cell r="C377" t="str">
            <v>B</v>
          </cell>
          <cell r="D377" t="str">
            <v>Categorie B</v>
          </cell>
          <cell r="E377" t="str">
            <v>SAENES</v>
          </cell>
          <cell r="F377">
            <v>28</v>
          </cell>
          <cell r="G377" t="str">
            <v>2</v>
          </cell>
          <cell r="H377">
            <v>113</v>
          </cell>
        </row>
        <row r="378">
          <cell r="A378" t="str">
            <v>ASS</v>
          </cell>
          <cell r="B378" t="str">
            <v>ASS_admi</v>
          </cell>
          <cell r="C378" t="str">
            <v>B</v>
          </cell>
          <cell r="D378" t="str">
            <v>Categorie B</v>
          </cell>
          <cell r="E378" t="str">
            <v>SAENES</v>
          </cell>
          <cell r="F378">
            <v>29</v>
          </cell>
          <cell r="G378" t="str">
            <v>1</v>
          </cell>
          <cell r="H378">
            <v>21</v>
          </cell>
        </row>
        <row r="379">
          <cell r="A379" t="str">
            <v>ASS</v>
          </cell>
          <cell r="B379" t="str">
            <v>ASS_admi</v>
          </cell>
          <cell r="C379" t="str">
            <v>B</v>
          </cell>
          <cell r="D379" t="str">
            <v>Categorie B</v>
          </cell>
          <cell r="E379" t="str">
            <v>SAENES</v>
          </cell>
          <cell r="F379">
            <v>29</v>
          </cell>
          <cell r="G379" t="str">
            <v>2</v>
          </cell>
          <cell r="H379">
            <v>121</v>
          </cell>
        </row>
        <row r="380">
          <cell r="A380" t="str">
            <v>ASS</v>
          </cell>
          <cell r="B380" t="str">
            <v>ASS_admi</v>
          </cell>
          <cell r="C380" t="str">
            <v>B</v>
          </cell>
          <cell r="D380" t="str">
            <v>Categorie B</v>
          </cell>
          <cell r="E380" t="str">
            <v>SAENES</v>
          </cell>
          <cell r="F380">
            <v>30</v>
          </cell>
          <cell r="G380" t="str">
            <v>1</v>
          </cell>
          <cell r="H380">
            <v>28</v>
          </cell>
        </row>
        <row r="381">
          <cell r="A381" t="str">
            <v>ASS</v>
          </cell>
          <cell r="B381" t="str">
            <v>ASS_admi</v>
          </cell>
          <cell r="C381" t="str">
            <v>B</v>
          </cell>
          <cell r="D381" t="str">
            <v>Categorie B</v>
          </cell>
          <cell r="E381" t="str">
            <v>SAENES</v>
          </cell>
          <cell r="F381">
            <v>30</v>
          </cell>
          <cell r="G381" t="str">
            <v>2</v>
          </cell>
          <cell r="H381">
            <v>138</v>
          </cell>
        </row>
        <row r="382">
          <cell r="A382" t="str">
            <v>ASS</v>
          </cell>
          <cell r="B382" t="str">
            <v>ASS_admi</v>
          </cell>
          <cell r="C382" t="str">
            <v>B</v>
          </cell>
          <cell r="D382" t="str">
            <v>Categorie B</v>
          </cell>
          <cell r="E382" t="str">
            <v>SAENES</v>
          </cell>
          <cell r="F382">
            <v>31</v>
          </cell>
          <cell r="G382" t="str">
            <v>1</v>
          </cell>
          <cell r="H382">
            <v>28</v>
          </cell>
        </row>
        <row r="383">
          <cell r="A383" t="str">
            <v>ASS</v>
          </cell>
          <cell r="B383" t="str">
            <v>ASS_admi</v>
          </cell>
          <cell r="C383" t="str">
            <v>B</v>
          </cell>
          <cell r="D383" t="str">
            <v>Categorie B</v>
          </cell>
          <cell r="E383" t="str">
            <v>SAENES</v>
          </cell>
          <cell r="F383">
            <v>31</v>
          </cell>
          <cell r="G383" t="str">
            <v>2</v>
          </cell>
          <cell r="H383">
            <v>158</v>
          </cell>
        </row>
        <row r="384">
          <cell r="A384" t="str">
            <v>ASS</v>
          </cell>
          <cell r="B384" t="str">
            <v>ASS_admi</v>
          </cell>
          <cell r="C384" t="str">
            <v>B</v>
          </cell>
          <cell r="D384" t="str">
            <v>Categorie B</v>
          </cell>
          <cell r="E384" t="str">
            <v>SAENES</v>
          </cell>
          <cell r="F384">
            <v>32</v>
          </cell>
          <cell r="G384" t="str">
            <v>1</v>
          </cell>
          <cell r="H384">
            <v>30</v>
          </cell>
        </row>
        <row r="385">
          <cell r="A385" t="str">
            <v>ASS</v>
          </cell>
          <cell r="B385" t="str">
            <v>ASS_admi</v>
          </cell>
          <cell r="C385" t="str">
            <v>B</v>
          </cell>
          <cell r="D385" t="str">
            <v>Categorie B</v>
          </cell>
          <cell r="E385" t="str">
            <v>SAENES</v>
          </cell>
          <cell r="F385">
            <v>32</v>
          </cell>
          <cell r="G385" t="str">
            <v>2</v>
          </cell>
          <cell r="H385">
            <v>183</v>
          </cell>
        </row>
        <row r="386">
          <cell r="A386" t="str">
            <v>ASS</v>
          </cell>
          <cell r="B386" t="str">
            <v>ASS_admi</v>
          </cell>
          <cell r="C386" t="str">
            <v>B</v>
          </cell>
          <cell r="D386" t="str">
            <v>Categorie B</v>
          </cell>
          <cell r="E386" t="str">
            <v>SAENES</v>
          </cell>
          <cell r="F386">
            <v>33</v>
          </cell>
          <cell r="G386" t="str">
            <v>1</v>
          </cell>
          <cell r="H386">
            <v>45</v>
          </cell>
        </row>
        <row r="387">
          <cell r="A387" t="str">
            <v>ASS</v>
          </cell>
          <cell r="B387" t="str">
            <v>ASS_admi</v>
          </cell>
          <cell r="C387" t="str">
            <v>B</v>
          </cell>
          <cell r="D387" t="str">
            <v>Categorie B</v>
          </cell>
          <cell r="E387" t="str">
            <v>SAENES</v>
          </cell>
          <cell r="F387">
            <v>33</v>
          </cell>
          <cell r="G387" t="str">
            <v>2</v>
          </cell>
          <cell r="H387">
            <v>194</v>
          </cell>
        </row>
        <row r="388">
          <cell r="A388" t="str">
            <v>ASS</v>
          </cell>
          <cell r="B388" t="str">
            <v>ASS_admi</v>
          </cell>
          <cell r="C388" t="str">
            <v>B</v>
          </cell>
          <cell r="D388" t="str">
            <v>Categorie B</v>
          </cell>
          <cell r="E388" t="str">
            <v>SAENES</v>
          </cell>
          <cell r="F388">
            <v>34</v>
          </cell>
          <cell r="G388" t="str">
            <v>1</v>
          </cell>
          <cell r="H388">
            <v>46</v>
          </cell>
        </row>
        <row r="389">
          <cell r="A389" t="str">
            <v>ASS</v>
          </cell>
          <cell r="B389" t="str">
            <v>ASS_admi</v>
          </cell>
          <cell r="C389" t="str">
            <v>B</v>
          </cell>
          <cell r="D389" t="str">
            <v>Categorie B</v>
          </cell>
          <cell r="E389" t="str">
            <v>SAENES</v>
          </cell>
          <cell r="F389">
            <v>34</v>
          </cell>
          <cell r="G389" t="str">
            <v>2</v>
          </cell>
          <cell r="H389">
            <v>210</v>
          </cell>
        </row>
        <row r="390">
          <cell r="A390" t="str">
            <v>ASS</v>
          </cell>
          <cell r="B390" t="str">
            <v>ASS_admi</v>
          </cell>
          <cell r="C390" t="str">
            <v>B</v>
          </cell>
          <cell r="D390" t="str">
            <v>Categorie B</v>
          </cell>
          <cell r="E390" t="str">
            <v>SAENES</v>
          </cell>
          <cell r="F390">
            <v>35</v>
          </cell>
          <cell r="G390" t="str">
            <v>1</v>
          </cell>
          <cell r="H390">
            <v>40</v>
          </cell>
        </row>
        <row r="391">
          <cell r="A391" t="str">
            <v>ASS</v>
          </cell>
          <cell r="B391" t="str">
            <v>ASS_admi</v>
          </cell>
          <cell r="C391" t="str">
            <v>B</v>
          </cell>
          <cell r="D391" t="str">
            <v>Categorie B</v>
          </cell>
          <cell r="E391" t="str">
            <v>SAENES</v>
          </cell>
          <cell r="F391">
            <v>35</v>
          </cell>
          <cell r="G391" t="str">
            <v>2</v>
          </cell>
          <cell r="H391">
            <v>211</v>
          </cell>
        </row>
        <row r="392">
          <cell r="A392" t="str">
            <v>ASS</v>
          </cell>
          <cell r="B392" t="str">
            <v>ASS_admi</v>
          </cell>
          <cell r="C392" t="str">
            <v>B</v>
          </cell>
          <cell r="D392" t="str">
            <v>Categorie B</v>
          </cell>
          <cell r="E392" t="str">
            <v>SAENES</v>
          </cell>
          <cell r="F392">
            <v>36</v>
          </cell>
          <cell r="G392" t="str">
            <v>1</v>
          </cell>
          <cell r="H392">
            <v>64</v>
          </cell>
        </row>
        <row r="393">
          <cell r="A393" t="str">
            <v>ASS</v>
          </cell>
          <cell r="B393" t="str">
            <v>ASS_admi</v>
          </cell>
          <cell r="C393" t="str">
            <v>B</v>
          </cell>
          <cell r="D393" t="str">
            <v>Categorie B</v>
          </cell>
          <cell r="E393" t="str">
            <v>SAENES</v>
          </cell>
          <cell r="F393">
            <v>36</v>
          </cell>
          <cell r="G393" t="str">
            <v>2</v>
          </cell>
          <cell r="H393">
            <v>266</v>
          </cell>
        </row>
        <row r="394">
          <cell r="A394" t="str">
            <v>ASS</v>
          </cell>
          <cell r="B394" t="str">
            <v>ASS_admi</v>
          </cell>
          <cell r="C394" t="str">
            <v>B</v>
          </cell>
          <cell r="D394" t="str">
            <v>Categorie B</v>
          </cell>
          <cell r="E394" t="str">
            <v>SAENES</v>
          </cell>
          <cell r="F394">
            <v>37</v>
          </cell>
          <cell r="G394" t="str">
            <v>1</v>
          </cell>
          <cell r="H394">
            <v>71</v>
          </cell>
        </row>
        <row r="395">
          <cell r="A395" t="str">
            <v>ASS</v>
          </cell>
          <cell r="B395" t="str">
            <v>ASS_admi</v>
          </cell>
          <cell r="C395" t="str">
            <v>B</v>
          </cell>
          <cell r="D395" t="str">
            <v>Categorie B</v>
          </cell>
          <cell r="E395" t="str">
            <v>SAENES</v>
          </cell>
          <cell r="F395">
            <v>37</v>
          </cell>
          <cell r="G395" t="str">
            <v>2</v>
          </cell>
          <cell r="H395">
            <v>284</v>
          </cell>
        </row>
        <row r="396">
          <cell r="A396" t="str">
            <v>ASS</v>
          </cell>
          <cell r="B396" t="str">
            <v>ASS_admi</v>
          </cell>
          <cell r="C396" t="str">
            <v>B</v>
          </cell>
          <cell r="D396" t="str">
            <v>Categorie B</v>
          </cell>
          <cell r="E396" t="str">
            <v>SAENES</v>
          </cell>
          <cell r="F396">
            <v>38</v>
          </cell>
          <cell r="G396" t="str">
            <v>1</v>
          </cell>
          <cell r="H396">
            <v>61</v>
          </cell>
        </row>
        <row r="397">
          <cell r="A397" t="str">
            <v>ASS</v>
          </cell>
          <cell r="B397" t="str">
            <v>ASS_admi</v>
          </cell>
          <cell r="C397" t="str">
            <v>B</v>
          </cell>
          <cell r="D397" t="str">
            <v>Categorie B</v>
          </cell>
          <cell r="E397" t="str">
            <v>SAENES</v>
          </cell>
          <cell r="F397">
            <v>38</v>
          </cell>
          <cell r="G397" t="str">
            <v>2</v>
          </cell>
          <cell r="H397">
            <v>313</v>
          </cell>
        </row>
        <row r="398">
          <cell r="A398" t="str">
            <v>ASS</v>
          </cell>
          <cell r="B398" t="str">
            <v>ASS_admi</v>
          </cell>
          <cell r="C398" t="str">
            <v>B</v>
          </cell>
          <cell r="D398" t="str">
            <v>Categorie B</v>
          </cell>
          <cell r="E398" t="str">
            <v>SAENES</v>
          </cell>
          <cell r="F398">
            <v>39</v>
          </cell>
          <cell r="G398" t="str">
            <v>1</v>
          </cell>
          <cell r="H398">
            <v>108</v>
          </cell>
        </row>
        <row r="399">
          <cell r="A399" t="str">
            <v>ASS</v>
          </cell>
          <cell r="B399" t="str">
            <v>ASS_admi</v>
          </cell>
          <cell r="C399" t="str">
            <v>B</v>
          </cell>
          <cell r="D399" t="str">
            <v>Categorie B</v>
          </cell>
          <cell r="E399" t="str">
            <v>SAENES</v>
          </cell>
          <cell r="F399">
            <v>39</v>
          </cell>
          <cell r="G399" t="str">
            <v>2</v>
          </cell>
          <cell r="H399">
            <v>353</v>
          </cell>
        </row>
        <row r="400">
          <cell r="A400" t="str">
            <v>ASS</v>
          </cell>
          <cell r="B400" t="str">
            <v>ASS_admi</v>
          </cell>
          <cell r="C400" t="str">
            <v>B</v>
          </cell>
          <cell r="D400" t="str">
            <v>Categorie B</v>
          </cell>
          <cell r="E400" t="str">
            <v>SAENES</v>
          </cell>
          <cell r="F400">
            <v>40</v>
          </cell>
          <cell r="G400" t="str">
            <v>1</v>
          </cell>
          <cell r="H400">
            <v>79</v>
          </cell>
        </row>
        <row r="401">
          <cell r="A401" t="str">
            <v>ASS</v>
          </cell>
          <cell r="B401" t="str">
            <v>ASS_admi</v>
          </cell>
          <cell r="C401" t="str">
            <v>B</v>
          </cell>
          <cell r="D401" t="str">
            <v>Categorie B</v>
          </cell>
          <cell r="E401" t="str">
            <v>SAENES</v>
          </cell>
          <cell r="F401">
            <v>40</v>
          </cell>
          <cell r="G401" t="str">
            <v>2</v>
          </cell>
          <cell r="H401">
            <v>410</v>
          </cell>
        </row>
        <row r="402">
          <cell r="A402" t="str">
            <v>ASS</v>
          </cell>
          <cell r="B402" t="str">
            <v>ASS_admi</v>
          </cell>
          <cell r="C402" t="str">
            <v>B</v>
          </cell>
          <cell r="D402" t="str">
            <v>Categorie B</v>
          </cell>
          <cell r="E402" t="str">
            <v>SAENES</v>
          </cell>
          <cell r="F402">
            <v>41</v>
          </cell>
          <cell r="G402" t="str">
            <v>1</v>
          </cell>
          <cell r="H402">
            <v>87</v>
          </cell>
        </row>
        <row r="403">
          <cell r="A403" t="str">
            <v>ASS</v>
          </cell>
          <cell r="B403" t="str">
            <v>ASS_admi</v>
          </cell>
          <cell r="C403" t="str">
            <v>B</v>
          </cell>
          <cell r="D403" t="str">
            <v>Categorie B</v>
          </cell>
          <cell r="E403" t="str">
            <v>SAENES</v>
          </cell>
          <cell r="F403">
            <v>41</v>
          </cell>
          <cell r="G403" t="str">
            <v>2</v>
          </cell>
          <cell r="H403">
            <v>423</v>
          </cell>
        </row>
        <row r="404">
          <cell r="A404" t="str">
            <v>ASS</v>
          </cell>
          <cell r="B404" t="str">
            <v>ASS_admi</v>
          </cell>
          <cell r="C404" t="str">
            <v>B</v>
          </cell>
          <cell r="D404" t="str">
            <v>Categorie B</v>
          </cell>
          <cell r="E404" t="str">
            <v>SAENES</v>
          </cell>
          <cell r="F404">
            <v>42</v>
          </cell>
          <cell r="G404" t="str">
            <v>1</v>
          </cell>
          <cell r="H404">
            <v>92</v>
          </cell>
        </row>
        <row r="405">
          <cell r="A405" t="str">
            <v>ASS</v>
          </cell>
          <cell r="B405" t="str">
            <v>ASS_admi</v>
          </cell>
          <cell r="C405" t="str">
            <v>B</v>
          </cell>
          <cell r="D405" t="str">
            <v>Categorie B</v>
          </cell>
          <cell r="E405" t="str">
            <v>SAENES</v>
          </cell>
          <cell r="F405">
            <v>42</v>
          </cell>
          <cell r="G405" t="str">
            <v>2</v>
          </cell>
          <cell r="H405">
            <v>402</v>
          </cell>
        </row>
        <row r="406">
          <cell r="A406" t="str">
            <v>ASS</v>
          </cell>
          <cell r="B406" t="str">
            <v>ASS_admi</v>
          </cell>
          <cell r="C406" t="str">
            <v>B</v>
          </cell>
          <cell r="D406" t="str">
            <v>Categorie B</v>
          </cell>
          <cell r="E406" t="str">
            <v>SAENES</v>
          </cell>
          <cell r="F406">
            <v>43</v>
          </cell>
          <cell r="G406" t="str">
            <v>1</v>
          </cell>
          <cell r="H406">
            <v>99</v>
          </cell>
        </row>
        <row r="407">
          <cell r="A407" t="str">
            <v>ASS</v>
          </cell>
          <cell r="B407" t="str">
            <v>ASS_admi</v>
          </cell>
          <cell r="C407" t="str">
            <v>B</v>
          </cell>
          <cell r="D407" t="str">
            <v>Categorie B</v>
          </cell>
          <cell r="E407" t="str">
            <v>SAENES</v>
          </cell>
          <cell r="F407">
            <v>43</v>
          </cell>
          <cell r="G407" t="str">
            <v>2</v>
          </cell>
          <cell r="H407">
            <v>368</v>
          </cell>
        </row>
        <row r="408">
          <cell r="A408" t="str">
            <v>ASS</v>
          </cell>
          <cell r="B408" t="str">
            <v>ASS_admi</v>
          </cell>
          <cell r="C408" t="str">
            <v>B</v>
          </cell>
          <cell r="D408" t="str">
            <v>Categorie B</v>
          </cell>
          <cell r="E408" t="str">
            <v>SAENES</v>
          </cell>
          <cell r="F408">
            <v>44</v>
          </cell>
          <cell r="G408" t="str">
            <v>1</v>
          </cell>
          <cell r="H408">
            <v>96</v>
          </cell>
        </row>
        <row r="409">
          <cell r="A409" t="str">
            <v>ASS</v>
          </cell>
          <cell r="B409" t="str">
            <v>ASS_admi</v>
          </cell>
          <cell r="C409" t="str">
            <v>B</v>
          </cell>
          <cell r="D409" t="str">
            <v>Categorie B</v>
          </cell>
          <cell r="E409" t="str">
            <v>SAENES</v>
          </cell>
          <cell r="F409">
            <v>44</v>
          </cell>
          <cell r="G409" t="str">
            <v>2</v>
          </cell>
          <cell r="H409">
            <v>395</v>
          </cell>
        </row>
        <row r="410">
          <cell r="A410" t="str">
            <v>ASS</v>
          </cell>
          <cell r="B410" t="str">
            <v>ASS_admi</v>
          </cell>
          <cell r="C410" t="str">
            <v>B</v>
          </cell>
          <cell r="D410" t="str">
            <v>Categorie B</v>
          </cell>
          <cell r="E410" t="str">
            <v>SAENES</v>
          </cell>
          <cell r="F410">
            <v>45</v>
          </cell>
          <cell r="G410" t="str">
            <v>1</v>
          </cell>
          <cell r="H410">
            <v>80</v>
          </cell>
        </row>
        <row r="411">
          <cell r="A411" t="str">
            <v>ASS</v>
          </cell>
          <cell r="B411" t="str">
            <v>ASS_admi</v>
          </cell>
          <cell r="C411" t="str">
            <v>B</v>
          </cell>
          <cell r="D411" t="str">
            <v>Categorie B</v>
          </cell>
          <cell r="E411" t="str">
            <v>SAENES</v>
          </cell>
          <cell r="F411">
            <v>45</v>
          </cell>
          <cell r="G411" t="str">
            <v>2</v>
          </cell>
          <cell r="H411">
            <v>339</v>
          </cell>
        </row>
        <row r="412">
          <cell r="A412" t="str">
            <v>ASS</v>
          </cell>
          <cell r="B412" t="str">
            <v>ASS_admi</v>
          </cell>
          <cell r="C412" t="str">
            <v>B</v>
          </cell>
          <cell r="D412" t="str">
            <v>Categorie B</v>
          </cell>
          <cell r="E412" t="str">
            <v>SAENES</v>
          </cell>
          <cell r="F412">
            <v>46</v>
          </cell>
          <cell r="G412" t="str">
            <v>1</v>
          </cell>
          <cell r="H412">
            <v>80</v>
          </cell>
        </row>
        <row r="413">
          <cell r="A413" t="str">
            <v>ASS</v>
          </cell>
          <cell r="B413" t="str">
            <v>ASS_admi</v>
          </cell>
          <cell r="C413" t="str">
            <v>B</v>
          </cell>
          <cell r="D413" t="str">
            <v>Categorie B</v>
          </cell>
          <cell r="E413" t="str">
            <v>SAENES</v>
          </cell>
          <cell r="F413">
            <v>46</v>
          </cell>
          <cell r="G413" t="str">
            <v>2</v>
          </cell>
          <cell r="H413">
            <v>328</v>
          </cell>
        </row>
        <row r="414">
          <cell r="A414" t="str">
            <v>ASS</v>
          </cell>
          <cell r="B414" t="str">
            <v>ASS_admi</v>
          </cell>
          <cell r="C414" t="str">
            <v>B</v>
          </cell>
          <cell r="D414" t="str">
            <v>Categorie B</v>
          </cell>
          <cell r="E414" t="str">
            <v>SAENES</v>
          </cell>
          <cell r="F414">
            <v>47</v>
          </cell>
          <cell r="G414" t="str">
            <v>1</v>
          </cell>
          <cell r="H414">
            <v>77</v>
          </cell>
        </row>
        <row r="415">
          <cell r="A415" t="str">
            <v>ASS</v>
          </cell>
          <cell r="B415" t="str">
            <v>ASS_admi</v>
          </cell>
          <cell r="C415" t="str">
            <v>B</v>
          </cell>
          <cell r="D415" t="str">
            <v>Categorie B</v>
          </cell>
          <cell r="E415" t="str">
            <v>SAENES</v>
          </cell>
          <cell r="F415">
            <v>47</v>
          </cell>
          <cell r="G415" t="str">
            <v>2</v>
          </cell>
          <cell r="H415">
            <v>320</v>
          </cell>
        </row>
        <row r="416">
          <cell r="A416" t="str">
            <v>ASS</v>
          </cell>
          <cell r="B416" t="str">
            <v>ASS_admi</v>
          </cell>
          <cell r="C416" t="str">
            <v>B</v>
          </cell>
          <cell r="D416" t="str">
            <v>Categorie B</v>
          </cell>
          <cell r="E416" t="str">
            <v>SAENES</v>
          </cell>
          <cell r="F416">
            <v>48</v>
          </cell>
          <cell r="G416" t="str">
            <v>1</v>
          </cell>
          <cell r="H416">
            <v>76</v>
          </cell>
        </row>
        <row r="417">
          <cell r="A417" t="str">
            <v>ASS</v>
          </cell>
          <cell r="B417" t="str">
            <v>ASS_admi</v>
          </cell>
          <cell r="C417" t="str">
            <v>B</v>
          </cell>
          <cell r="D417" t="str">
            <v>Categorie B</v>
          </cell>
          <cell r="E417" t="str">
            <v>SAENES</v>
          </cell>
          <cell r="F417">
            <v>48</v>
          </cell>
          <cell r="G417" t="str">
            <v>2</v>
          </cell>
          <cell r="H417">
            <v>337</v>
          </cell>
        </row>
        <row r="418">
          <cell r="A418" t="str">
            <v>ASS</v>
          </cell>
          <cell r="B418" t="str">
            <v>ASS_admi</v>
          </cell>
          <cell r="C418" t="str">
            <v>B</v>
          </cell>
          <cell r="D418" t="str">
            <v>Categorie B</v>
          </cell>
          <cell r="E418" t="str">
            <v>SAENES</v>
          </cell>
          <cell r="F418">
            <v>49</v>
          </cell>
          <cell r="G418" t="str">
            <v>1</v>
          </cell>
          <cell r="H418">
            <v>64</v>
          </cell>
        </row>
        <row r="419">
          <cell r="A419" t="str">
            <v>ASS</v>
          </cell>
          <cell r="B419" t="str">
            <v>ASS_admi</v>
          </cell>
          <cell r="C419" t="str">
            <v>B</v>
          </cell>
          <cell r="D419" t="str">
            <v>Categorie B</v>
          </cell>
          <cell r="E419" t="str">
            <v>SAENES</v>
          </cell>
          <cell r="F419">
            <v>49</v>
          </cell>
          <cell r="G419" t="str">
            <v>2</v>
          </cell>
          <cell r="H419">
            <v>323</v>
          </cell>
        </row>
        <row r="420">
          <cell r="A420" t="str">
            <v>ASS</v>
          </cell>
          <cell r="B420" t="str">
            <v>ASS_admi</v>
          </cell>
          <cell r="C420" t="str">
            <v>B</v>
          </cell>
          <cell r="D420" t="str">
            <v>Categorie B</v>
          </cell>
          <cell r="E420" t="str">
            <v>SAENES</v>
          </cell>
          <cell r="F420">
            <v>50</v>
          </cell>
          <cell r="G420" t="str">
            <v>1</v>
          </cell>
          <cell r="H420">
            <v>87</v>
          </cell>
        </row>
        <row r="421">
          <cell r="A421" t="str">
            <v>ASS</v>
          </cell>
          <cell r="B421" t="str">
            <v>ASS_admi</v>
          </cell>
          <cell r="C421" t="str">
            <v>B</v>
          </cell>
          <cell r="D421" t="str">
            <v>Categorie B</v>
          </cell>
          <cell r="E421" t="str">
            <v>SAENES</v>
          </cell>
          <cell r="F421">
            <v>50</v>
          </cell>
          <cell r="G421" t="str">
            <v>2</v>
          </cell>
          <cell r="H421">
            <v>355</v>
          </cell>
        </row>
        <row r="422">
          <cell r="A422" t="str">
            <v>ASS</v>
          </cell>
          <cell r="B422" t="str">
            <v>ASS_admi</v>
          </cell>
          <cell r="C422" t="str">
            <v>B</v>
          </cell>
          <cell r="D422" t="str">
            <v>Categorie B</v>
          </cell>
          <cell r="E422" t="str">
            <v>SAENES</v>
          </cell>
          <cell r="F422">
            <v>51</v>
          </cell>
          <cell r="G422" t="str">
            <v>1</v>
          </cell>
          <cell r="H422">
            <v>67</v>
          </cell>
        </row>
        <row r="423">
          <cell r="A423" t="str">
            <v>ASS</v>
          </cell>
          <cell r="B423" t="str">
            <v>ASS_admi</v>
          </cell>
          <cell r="C423" t="str">
            <v>B</v>
          </cell>
          <cell r="D423" t="str">
            <v>Categorie B</v>
          </cell>
          <cell r="E423" t="str">
            <v>SAENES</v>
          </cell>
          <cell r="F423">
            <v>51</v>
          </cell>
          <cell r="G423" t="str">
            <v>2</v>
          </cell>
          <cell r="H423">
            <v>320</v>
          </cell>
        </row>
        <row r="424">
          <cell r="A424" t="str">
            <v>ASS</v>
          </cell>
          <cell r="B424" t="str">
            <v>ASS_admi</v>
          </cell>
          <cell r="C424" t="str">
            <v>B</v>
          </cell>
          <cell r="D424" t="str">
            <v>Categorie B</v>
          </cell>
          <cell r="E424" t="str">
            <v>SAENES</v>
          </cell>
          <cell r="F424">
            <v>52</v>
          </cell>
          <cell r="G424" t="str">
            <v>1</v>
          </cell>
          <cell r="H424">
            <v>78</v>
          </cell>
        </row>
        <row r="425">
          <cell r="A425" t="str">
            <v>ASS</v>
          </cell>
          <cell r="B425" t="str">
            <v>ASS_admi</v>
          </cell>
          <cell r="C425" t="str">
            <v>B</v>
          </cell>
          <cell r="D425" t="str">
            <v>Categorie B</v>
          </cell>
          <cell r="E425" t="str">
            <v>SAENES</v>
          </cell>
          <cell r="F425">
            <v>52</v>
          </cell>
          <cell r="G425" t="str">
            <v>2</v>
          </cell>
          <cell r="H425">
            <v>351</v>
          </cell>
        </row>
        <row r="426">
          <cell r="A426" t="str">
            <v>ASS</v>
          </cell>
          <cell r="B426" t="str">
            <v>ASS_admi</v>
          </cell>
          <cell r="C426" t="str">
            <v>B</v>
          </cell>
          <cell r="D426" t="str">
            <v>Categorie B</v>
          </cell>
          <cell r="E426" t="str">
            <v>SAENES</v>
          </cell>
          <cell r="F426">
            <v>53</v>
          </cell>
          <cell r="G426" t="str">
            <v>1</v>
          </cell>
          <cell r="H426">
            <v>91</v>
          </cell>
        </row>
        <row r="427">
          <cell r="A427" t="str">
            <v>ASS</v>
          </cell>
          <cell r="B427" t="str">
            <v>ASS_admi</v>
          </cell>
          <cell r="C427" t="str">
            <v>B</v>
          </cell>
          <cell r="D427" t="str">
            <v>Categorie B</v>
          </cell>
          <cell r="E427" t="str">
            <v>SAENES</v>
          </cell>
          <cell r="F427">
            <v>53</v>
          </cell>
          <cell r="G427" t="str">
            <v>2</v>
          </cell>
          <cell r="H427">
            <v>373</v>
          </cell>
        </row>
        <row r="428">
          <cell r="A428" t="str">
            <v>ASS</v>
          </cell>
          <cell r="B428" t="str">
            <v>ASS_admi</v>
          </cell>
          <cell r="C428" t="str">
            <v>B</v>
          </cell>
          <cell r="D428" t="str">
            <v>Categorie B</v>
          </cell>
          <cell r="E428" t="str">
            <v>SAENES</v>
          </cell>
          <cell r="F428">
            <v>54</v>
          </cell>
          <cell r="G428" t="str">
            <v>1</v>
          </cell>
          <cell r="H428">
            <v>73</v>
          </cell>
        </row>
        <row r="429">
          <cell r="A429" t="str">
            <v>ASS</v>
          </cell>
          <cell r="B429" t="str">
            <v>ASS_admi</v>
          </cell>
          <cell r="C429" t="str">
            <v>B</v>
          </cell>
          <cell r="D429" t="str">
            <v>Categorie B</v>
          </cell>
          <cell r="E429" t="str">
            <v>SAENES</v>
          </cell>
          <cell r="F429">
            <v>54</v>
          </cell>
          <cell r="G429" t="str">
            <v>2</v>
          </cell>
          <cell r="H429">
            <v>393</v>
          </cell>
        </row>
        <row r="430">
          <cell r="A430" t="str">
            <v>ASS</v>
          </cell>
          <cell r="B430" t="str">
            <v>ASS_admi</v>
          </cell>
          <cell r="C430" t="str">
            <v>B</v>
          </cell>
          <cell r="D430" t="str">
            <v>Categorie B</v>
          </cell>
          <cell r="E430" t="str">
            <v>SAENES</v>
          </cell>
          <cell r="F430">
            <v>55</v>
          </cell>
          <cell r="G430" t="str">
            <v>1</v>
          </cell>
          <cell r="H430">
            <v>64</v>
          </cell>
        </row>
        <row r="431">
          <cell r="A431" t="str">
            <v>ASS</v>
          </cell>
          <cell r="B431" t="str">
            <v>ASS_admi</v>
          </cell>
          <cell r="C431" t="str">
            <v>B</v>
          </cell>
          <cell r="D431" t="str">
            <v>Categorie B</v>
          </cell>
          <cell r="E431" t="str">
            <v>SAENES</v>
          </cell>
          <cell r="F431">
            <v>55</v>
          </cell>
          <cell r="G431" t="str">
            <v>2</v>
          </cell>
          <cell r="H431">
            <v>446</v>
          </cell>
        </row>
        <row r="432">
          <cell r="A432" t="str">
            <v>ASS</v>
          </cell>
          <cell r="B432" t="str">
            <v>ASS_admi</v>
          </cell>
          <cell r="C432" t="str">
            <v>B</v>
          </cell>
          <cell r="D432" t="str">
            <v>Categorie B</v>
          </cell>
          <cell r="E432" t="str">
            <v>SAENES</v>
          </cell>
          <cell r="F432">
            <v>56</v>
          </cell>
          <cell r="G432" t="str">
            <v>1</v>
          </cell>
          <cell r="H432">
            <v>72</v>
          </cell>
        </row>
        <row r="433">
          <cell r="A433" t="str">
            <v>ASS</v>
          </cell>
          <cell r="B433" t="str">
            <v>ASS_admi</v>
          </cell>
          <cell r="C433" t="str">
            <v>B</v>
          </cell>
          <cell r="D433" t="str">
            <v>Categorie B</v>
          </cell>
          <cell r="E433" t="str">
            <v>SAENES</v>
          </cell>
          <cell r="F433">
            <v>56</v>
          </cell>
          <cell r="G433" t="str">
            <v>2</v>
          </cell>
          <cell r="H433">
            <v>410</v>
          </cell>
        </row>
        <row r="434">
          <cell r="A434" t="str">
            <v>ASS</v>
          </cell>
          <cell r="B434" t="str">
            <v>ASS_admi</v>
          </cell>
          <cell r="C434" t="str">
            <v>B</v>
          </cell>
          <cell r="D434" t="str">
            <v>Categorie B</v>
          </cell>
          <cell r="E434" t="str">
            <v>SAENES</v>
          </cell>
          <cell r="F434">
            <v>57</v>
          </cell>
          <cell r="G434" t="str">
            <v>1</v>
          </cell>
          <cell r="H434">
            <v>82</v>
          </cell>
        </row>
        <row r="435">
          <cell r="A435" t="str">
            <v>ASS</v>
          </cell>
          <cell r="B435" t="str">
            <v>ASS_admi</v>
          </cell>
          <cell r="C435" t="str">
            <v>B</v>
          </cell>
          <cell r="D435" t="str">
            <v>Categorie B</v>
          </cell>
          <cell r="E435" t="str">
            <v>SAENES</v>
          </cell>
          <cell r="F435">
            <v>57</v>
          </cell>
          <cell r="G435" t="str">
            <v>2</v>
          </cell>
          <cell r="H435">
            <v>447</v>
          </cell>
        </row>
        <row r="436">
          <cell r="A436" t="str">
            <v>ASS</v>
          </cell>
          <cell r="B436" t="str">
            <v>ASS_admi</v>
          </cell>
          <cell r="C436" t="str">
            <v>B</v>
          </cell>
          <cell r="D436" t="str">
            <v>Categorie B</v>
          </cell>
          <cell r="E436" t="str">
            <v>SAENES</v>
          </cell>
          <cell r="F436">
            <v>58</v>
          </cell>
          <cell r="G436" t="str">
            <v>1</v>
          </cell>
          <cell r="H436">
            <v>59</v>
          </cell>
        </row>
        <row r="437">
          <cell r="A437" t="str">
            <v>ASS</v>
          </cell>
          <cell r="B437" t="str">
            <v>ASS_admi</v>
          </cell>
          <cell r="C437" t="str">
            <v>B</v>
          </cell>
          <cell r="D437" t="str">
            <v>Categorie B</v>
          </cell>
          <cell r="E437" t="str">
            <v>SAENES</v>
          </cell>
          <cell r="F437">
            <v>58</v>
          </cell>
          <cell r="G437" t="str">
            <v>2</v>
          </cell>
          <cell r="H437">
            <v>465</v>
          </cell>
        </row>
        <row r="438">
          <cell r="A438" t="str">
            <v>ASS</v>
          </cell>
          <cell r="B438" t="str">
            <v>ASS_admi</v>
          </cell>
          <cell r="C438" t="str">
            <v>B</v>
          </cell>
          <cell r="D438" t="str">
            <v>Categorie B</v>
          </cell>
          <cell r="E438" t="str">
            <v>SAENES</v>
          </cell>
          <cell r="F438">
            <v>59</v>
          </cell>
          <cell r="G438" t="str">
            <v>1</v>
          </cell>
          <cell r="H438">
            <v>67</v>
          </cell>
        </row>
        <row r="439">
          <cell r="A439" t="str">
            <v>ASS</v>
          </cell>
          <cell r="B439" t="str">
            <v>ASS_admi</v>
          </cell>
          <cell r="C439" t="str">
            <v>B</v>
          </cell>
          <cell r="D439" t="str">
            <v>Categorie B</v>
          </cell>
          <cell r="E439" t="str">
            <v>SAENES</v>
          </cell>
          <cell r="F439">
            <v>59</v>
          </cell>
          <cell r="G439" t="str">
            <v>2</v>
          </cell>
          <cell r="H439">
            <v>538</v>
          </cell>
        </row>
        <row r="440">
          <cell r="A440" t="str">
            <v>ASS</v>
          </cell>
          <cell r="B440" t="str">
            <v>ASS_admi</v>
          </cell>
          <cell r="C440" t="str">
            <v>B</v>
          </cell>
          <cell r="D440" t="str">
            <v>Categorie B</v>
          </cell>
          <cell r="E440" t="str">
            <v>SAENES</v>
          </cell>
          <cell r="F440">
            <v>60</v>
          </cell>
          <cell r="G440" t="str">
            <v>1</v>
          </cell>
          <cell r="H440">
            <v>63</v>
          </cell>
        </row>
        <row r="441">
          <cell r="A441" t="str">
            <v>ASS</v>
          </cell>
          <cell r="B441" t="str">
            <v>ASS_admi</v>
          </cell>
          <cell r="C441" t="str">
            <v>B</v>
          </cell>
          <cell r="D441" t="str">
            <v>Categorie B</v>
          </cell>
          <cell r="E441" t="str">
            <v>SAENES</v>
          </cell>
          <cell r="F441">
            <v>60</v>
          </cell>
          <cell r="G441" t="str">
            <v>2</v>
          </cell>
          <cell r="H441">
            <v>415</v>
          </cell>
        </row>
        <row r="442">
          <cell r="A442" t="str">
            <v>ASS</v>
          </cell>
          <cell r="B442" t="str">
            <v>ASS_admi</v>
          </cell>
          <cell r="C442" t="str">
            <v>B</v>
          </cell>
          <cell r="D442" t="str">
            <v>Categorie B</v>
          </cell>
          <cell r="E442" t="str">
            <v>SAENES</v>
          </cell>
          <cell r="F442">
            <v>61</v>
          </cell>
          <cell r="G442" t="str">
            <v>1</v>
          </cell>
          <cell r="H442">
            <v>26</v>
          </cell>
        </row>
        <row r="443">
          <cell r="A443" t="str">
            <v>ASS</v>
          </cell>
          <cell r="B443" t="str">
            <v>ASS_admi</v>
          </cell>
          <cell r="C443" t="str">
            <v>B</v>
          </cell>
          <cell r="D443" t="str">
            <v>Categorie B</v>
          </cell>
          <cell r="E443" t="str">
            <v>SAENES</v>
          </cell>
          <cell r="F443">
            <v>61</v>
          </cell>
          <cell r="G443" t="str">
            <v>2</v>
          </cell>
          <cell r="H443">
            <v>232</v>
          </cell>
        </row>
        <row r="444">
          <cell r="A444" t="str">
            <v>ASS</v>
          </cell>
          <cell r="B444" t="str">
            <v>ASS_admi</v>
          </cell>
          <cell r="C444" t="str">
            <v>B</v>
          </cell>
          <cell r="D444" t="str">
            <v>Categorie B</v>
          </cell>
          <cell r="E444" t="str">
            <v>SAENES</v>
          </cell>
          <cell r="F444">
            <v>62</v>
          </cell>
          <cell r="G444" t="str">
            <v>1</v>
          </cell>
          <cell r="H444">
            <v>27</v>
          </cell>
        </row>
        <row r="445">
          <cell r="A445" t="str">
            <v>ASS</v>
          </cell>
          <cell r="B445" t="str">
            <v>ASS_admi</v>
          </cell>
          <cell r="C445" t="str">
            <v>B</v>
          </cell>
          <cell r="D445" t="str">
            <v>Categorie B</v>
          </cell>
          <cell r="E445" t="str">
            <v>SAENES</v>
          </cell>
          <cell r="F445">
            <v>62</v>
          </cell>
          <cell r="G445" t="str">
            <v>2</v>
          </cell>
          <cell r="H445">
            <v>155</v>
          </cell>
        </row>
        <row r="446">
          <cell r="A446" t="str">
            <v>ASS</v>
          </cell>
          <cell r="B446" t="str">
            <v>ASS_admi</v>
          </cell>
          <cell r="C446" t="str">
            <v>B</v>
          </cell>
          <cell r="D446" t="str">
            <v>Categorie B</v>
          </cell>
          <cell r="E446" t="str">
            <v>SAENES</v>
          </cell>
          <cell r="F446">
            <v>63</v>
          </cell>
          <cell r="G446" t="str">
            <v>1</v>
          </cell>
          <cell r="H446">
            <v>13</v>
          </cell>
        </row>
        <row r="447">
          <cell r="A447" t="str">
            <v>ASS</v>
          </cell>
          <cell r="B447" t="str">
            <v>ASS_admi</v>
          </cell>
          <cell r="C447" t="str">
            <v>B</v>
          </cell>
          <cell r="D447" t="str">
            <v>Categorie B</v>
          </cell>
          <cell r="E447" t="str">
            <v>SAENES</v>
          </cell>
          <cell r="F447">
            <v>63</v>
          </cell>
          <cell r="G447" t="str">
            <v>2</v>
          </cell>
          <cell r="H447">
            <v>88</v>
          </cell>
        </row>
        <row r="448">
          <cell r="A448" t="str">
            <v>ASS</v>
          </cell>
          <cell r="B448" t="str">
            <v>ASS_admi</v>
          </cell>
          <cell r="C448" t="str">
            <v>B</v>
          </cell>
          <cell r="D448" t="str">
            <v>Categorie B</v>
          </cell>
          <cell r="E448" t="str">
            <v>SAENES</v>
          </cell>
          <cell r="F448">
            <v>64</v>
          </cell>
          <cell r="G448" t="str">
            <v>1</v>
          </cell>
          <cell r="H448">
            <v>13</v>
          </cell>
        </row>
        <row r="449">
          <cell r="A449" t="str">
            <v>ASS</v>
          </cell>
          <cell r="B449" t="str">
            <v>ASS_admi</v>
          </cell>
          <cell r="C449" t="str">
            <v>B</v>
          </cell>
          <cell r="D449" t="str">
            <v>Categorie B</v>
          </cell>
          <cell r="E449" t="str">
            <v>SAENES</v>
          </cell>
          <cell r="F449">
            <v>64</v>
          </cell>
          <cell r="G449" t="str">
            <v>2</v>
          </cell>
          <cell r="H449">
            <v>56</v>
          </cell>
        </row>
        <row r="450">
          <cell r="A450" t="str">
            <v>ASS</v>
          </cell>
          <cell r="B450" t="str">
            <v>ASS_admi</v>
          </cell>
          <cell r="C450" t="str">
            <v>B</v>
          </cell>
          <cell r="D450" t="str">
            <v>Categorie B</v>
          </cell>
          <cell r="E450" t="str">
            <v>SAENES</v>
          </cell>
          <cell r="F450">
            <v>65</v>
          </cell>
          <cell r="G450" t="str">
            <v>1</v>
          </cell>
          <cell r="H450">
            <v>2</v>
          </cell>
        </row>
        <row r="451">
          <cell r="A451" t="str">
            <v>ASS</v>
          </cell>
          <cell r="B451" t="str">
            <v>ASS_admi</v>
          </cell>
          <cell r="C451" t="str">
            <v>B</v>
          </cell>
          <cell r="D451" t="str">
            <v>Categorie B</v>
          </cell>
          <cell r="E451" t="str">
            <v>SAENES</v>
          </cell>
          <cell r="F451">
            <v>65</v>
          </cell>
          <cell r="G451" t="str">
            <v>2</v>
          </cell>
          <cell r="H451">
            <v>15</v>
          </cell>
        </row>
        <row r="452">
          <cell r="A452" t="str">
            <v>ASS</v>
          </cell>
          <cell r="B452" t="str">
            <v>ASS_admi</v>
          </cell>
          <cell r="C452" t="str">
            <v>B</v>
          </cell>
          <cell r="D452" t="str">
            <v>Categorie B</v>
          </cell>
          <cell r="E452" t="str">
            <v>SAENES</v>
          </cell>
          <cell r="F452">
            <v>66</v>
          </cell>
          <cell r="G452" t="str">
            <v>1</v>
          </cell>
          <cell r="H452">
            <v>1</v>
          </cell>
        </row>
        <row r="453">
          <cell r="A453" t="str">
            <v>ASS</v>
          </cell>
          <cell r="B453" t="str">
            <v>ASS_admi</v>
          </cell>
          <cell r="C453" t="str">
            <v>B</v>
          </cell>
          <cell r="D453" t="str">
            <v>Categorie B</v>
          </cell>
          <cell r="E453" t="str">
            <v>SAENES</v>
          </cell>
          <cell r="F453">
            <v>66</v>
          </cell>
          <cell r="G453" t="str">
            <v>2</v>
          </cell>
          <cell r="H453">
            <v>5</v>
          </cell>
        </row>
        <row r="454">
          <cell r="A454" t="str">
            <v>ASS</v>
          </cell>
          <cell r="B454" t="str">
            <v>ASS_admi</v>
          </cell>
          <cell r="C454" t="str">
            <v>B</v>
          </cell>
          <cell r="D454" t="str">
            <v>Categorie B</v>
          </cell>
          <cell r="E454" t="str">
            <v>SAENES</v>
          </cell>
          <cell r="F454">
            <v>67</v>
          </cell>
          <cell r="G454" t="str">
            <v>2</v>
          </cell>
          <cell r="H454">
            <v>2</v>
          </cell>
        </row>
        <row r="455">
          <cell r="A455" t="str">
            <v>ASS</v>
          </cell>
          <cell r="B455" t="str">
            <v>ASS_admi</v>
          </cell>
          <cell r="C455" t="str">
            <v>C</v>
          </cell>
          <cell r="D455" t="str">
            <v>Categorie C</v>
          </cell>
          <cell r="E455" t="str">
            <v>Adjoints adm</v>
          </cell>
          <cell r="F455">
            <v>17</v>
          </cell>
          <cell r="G455" t="str">
            <v>2</v>
          </cell>
          <cell r="H455">
            <v>1</v>
          </cell>
        </row>
        <row r="456">
          <cell r="A456" t="str">
            <v>ASS</v>
          </cell>
          <cell r="B456" t="str">
            <v>ASS_admi</v>
          </cell>
          <cell r="C456" t="str">
            <v>C</v>
          </cell>
          <cell r="D456" t="str">
            <v>Categorie C</v>
          </cell>
          <cell r="E456" t="str">
            <v>Adjoints adm</v>
          </cell>
          <cell r="F456">
            <v>20</v>
          </cell>
          <cell r="G456" t="str">
            <v>2</v>
          </cell>
          <cell r="H456">
            <v>1</v>
          </cell>
        </row>
        <row r="457">
          <cell r="A457" t="str">
            <v>ASS</v>
          </cell>
          <cell r="B457" t="str">
            <v>ASS_admi</v>
          </cell>
          <cell r="C457" t="str">
            <v>C</v>
          </cell>
          <cell r="D457" t="str">
            <v>Categorie C</v>
          </cell>
          <cell r="E457" t="str">
            <v>Adjoints adm</v>
          </cell>
          <cell r="F457">
            <v>21</v>
          </cell>
          <cell r="G457" t="str">
            <v>2</v>
          </cell>
          <cell r="H457">
            <v>6</v>
          </cell>
        </row>
        <row r="458">
          <cell r="A458" t="str">
            <v>ASS</v>
          </cell>
          <cell r="B458" t="str">
            <v>ASS_admi</v>
          </cell>
          <cell r="C458" t="str">
            <v>C</v>
          </cell>
          <cell r="D458" t="str">
            <v>Categorie C</v>
          </cell>
          <cell r="E458" t="str">
            <v>Adjoints adm</v>
          </cell>
          <cell r="F458">
            <v>22</v>
          </cell>
          <cell r="G458" t="str">
            <v>1</v>
          </cell>
          <cell r="H458">
            <v>4</v>
          </cell>
        </row>
        <row r="459">
          <cell r="A459" t="str">
            <v>ASS</v>
          </cell>
          <cell r="B459" t="str">
            <v>ASS_admi</v>
          </cell>
          <cell r="C459" t="str">
            <v>C</v>
          </cell>
          <cell r="D459" t="str">
            <v>Categorie C</v>
          </cell>
          <cell r="E459" t="str">
            <v>Adjoints adm</v>
          </cell>
          <cell r="F459">
            <v>22</v>
          </cell>
          <cell r="G459" t="str">
            <v>2</v>
          </cell>
          <cell r="H459">
            <v>16</v>
          </cell>
        </row>
        <row r="460">
          <cell r="A460" t="str">
            <v>ASS</v>
          </cell>
          <cell r="B460" t="str">
            <v>ASS_admi</v>
          </cell>
          <cell r="C460" t="str">
            <v>C</v>
          </cell>
          <cell r="D460" t="str">
            <v>Categorie C</v>
          </cell>
          <cell r="E460" t="str">
            <v>Adjoints adm</v>
          </cell>
          <cell r="F460">
            <v>23</v>
          </cell>
          <cell r="G460" t="str">
            <v>1</v>
          </cell>
          <cell r="H460">
            <v>4</v>
          </cell>
        </row>
        <row r="461">
          <cell r="A461" t="str">
            <v>ASS</v>
          </cell>
          <cell r="B461" t="str">
            <v>ASS_admi</v>
          </cell>
          <cell r="C461" t="str">
            <v>C</v>
          </cell>
          <cell r="D461" t="str">
            <v>Categorie C</v>
          </cell>
          <cell r="E461" t="str">
            <v>Adjoints adm</v>
          </cell>
          <cell r="F461">
            <v>23</v>
          </cell>
          <cell r="G461" t="str">
            <v>2</v>
          </cell>
          <cell r="H461">
            <v>30</v>
          </cell>
        </row>
        <row r="462">
          <cell r="A462" t="str">
            <v>ASS</v>
          </cell>
          <cell r="B462" t="str">
            <v>ASS_admi</v>
          </cell>
          <cell r="C462" t="str">
            <v>C</v>
          </cell>
          <cell r="D462" t="str">
            <v>Categorie C</v>
          </cell>
          <cell r="E462" t="str">
            <v>Adjoints adm</v>
          </cell>
          <cell r="F462">
            <v>24</v>
          </cell>
          <cell r="G462" t="str">
            <v>1</v>
          </cell>
          <cell r="H462">
            <v>10</v>
          </cell>
        </row>
        <row r="463">
          <cell r="A463" t="str">
            <v>ASS</v>
          </cell>
          <cell r="B463" t="str">
            <v>ASS_admi</v>
          </cell>
          <cell r="C463" t="str">
            <v>C</v>
          </cell>
          <cell r="D463" t="str">
            <v>Categorie C</v>
          </cell>
          <cell r="E463" t="str">
            <v>Adjoints adm</v>
          </cell>
          <cell r="F463">
            <v>24</v>
          </cell>
          <cell r="G463" t="str">
            <v>2</v>
          </cell>
          <cell r="H463">
            <v>59</v>
          </cell>
        </row>
        <row r="464">
          <cell r="A464" t="str">
            <v>ASS</v>
          </cell>
          <cell r="B464" t="str">
            <v>ASS_admi</v>
          </cell>
          <cell r="C464" t="str">
            <v>C</v>
          </cell>
          <cell r="D464" t="str">
            <v>Categorie C</v>
          </cell>
          <cell r="E464" t="str">
            <v>Adjoints adm</v>
          </cell>
          <cell r="F464">
            <v>25</v>
          </cell>
          <cell r="G464" t="str">
            <v>1</v>
          </cell>
          <cell r="H464">
            <v>13</v>
          </cell>
        </row>
        <row r="465">
          <cell r="A465" t="str">
            <v>ASS</v>
          </cell>
          <cell r="B465" t="str">
            <v>ASS_admi</v>
          </cell>
          <cell r="C465" t="str">
            <v>C</v>
          </cell>
          <cell r="D465" t="str">
            <v>Categorie C</v>
          </cell>
          <cell r="E465" t="str">
            <v>Adjoints adm</v>
          </cell>
          <cell r="F465">
            <v>25</v>
          </cell>
          <cell r="G465" t="str">
            <v>2</v>
          </cell>
          <cell r="H465">
            <v>66</v>
          </cell>
        </row>
        <row r="466">
          <cell r="A466" t="str">
            <v>ASS</v>
          </cell>
          <cell r="B466" t="str">
            <v>ASS_admi</v>
          </cell>
          <cell r="C466" t="str">
            <v>C</v>
          </cell>
          <cell r="D466" t="str">
            <v>Categorie C</v>
          </cell>
          <cell r="E466" t="str">
            <v>Adjoints adm</v>
          </cell>
          <cell r="F466">
            <v>26</v>
          </cell>
          <cell r="G466" t="str">
            <v>1</v>
          </cell>
          <cell r="H466">
            <v>15</v>
          </cell>
        </row>
        <row r="467">
          <cell r="A467" t="str">
            <v>ASS</v>
          </cell>
          <cell r="B467" t="str">
            <v>ASS_admi</v>
          </cell>
          <cell r="C467" t="str">
            <v>C</v>
          </cell>
          <cell r="D467" t="str">
            <v>Categorie C</v>
          </cell>
          <cell r="E467" t="str">
            <v>Adjoints adm</v>
          </cell>
          <cell r="F467">
            <v>26</v>
          </cell>
          <cell r="G467" t="str">
            <v>2</v>
          </cell>
          <cell r="H467">
            <v>106</v>
          </cell>
        </row>
        <row r="468">
          <cell r="A468" t="str">
            <v>ASS</v>
          </cell>
          <cell r="B468" t="str">
            <v>ASS_admi</v>
          </cell>
          <cell r="C468" t="str">
            <v>C</v>
          </cell>
          <cell r="D468" t="str">
            <v>Categorie C</v>
          </cell>
          <cell r="E468" t="str">
            <v>Adjoints adm</v>
          </cell>
          <cell r="F468">
            <v>27</v>
          </cell>
          <cell r="G468" t="str">
            <v>1</v>
          </cell>
          <cell r="H468">
            <v>16</v>
          </cell>
        </row>
        <row r="469">
          <cell r="A469" t="str">
            <v>ASS</v>
          </cell>
          <cell r="B469" t="str">
            <v>ASS_admi</v>
          </cell>
          <cell r="C469" t="str">
            <v>C</v>
          </cell>
          <cell r="D469" t="str">
            <v>Categorie C</v>
          </cell>
          <cell r="E469" t="str">
            <v>Adjoints adm</v>
          </cell>
          <cell r="F469">
            <v>27</v>
          </cell>
          <cell r="G469" t="str">
            <v>2</v>
          </cell>
          <cell r="H469">
            <v>141</v>
          </cell>
        </row>
        <row r="470">
          <cell r="A470" t="str">
            <v>ASS</v>
          </cell>
          <cell r="B470" t="str">
            <v>ASS_admi</v>
          </cell>
          <cell r="C470" t="str">
            <v>C</v>
          </cell>
          <cell r="D470" t="str">
            <v>Categorie C</v>
          </cell>
          <cell r="E470" t="str">
            <v>Adjoints adm</v>
          </cell>
          <cell r="F470">
            <v>28</v>
          </cell>
          <cell r="G470" t="str">
            <v>1</v>
          </cell>
          <cell r="H470">
            <v>25</v>
          </cell>
        </row>
        <row r="471">
          <cell r="A471" t="str">
            <v>ASS</v>
          </cell>
          <cell r="B471" t="str">
            <v>ASS_admi</v>
          </cell>
          <cell r="C471" t="str">
            <v>C</v>
          </cell>
          <cell r="D471" t="str">
            <v>Categorie C</v>
          </cell>
          <cell r="E471" t="str">
            <v>Adjoints adm</v>
          </cell>
          <cell r="F471">
            <v>28</v>
          </cell>
          <cell r="G471" t="str">
            <v>2</v>
          </cell>
          <cell r="H471">
            <v>163</v>
          </cell>
        </row>
        <row r="472">
          <cell r="A472" t="str">
            <v>ASS</v>
          </cell>
          <cell r="B472" t="str">
            <v>ASS_admi</v>
          </cell>
          <cell r="C472" t="str">
            <v>C</v>
          </cell>
          <cell r="D472" t="str">
            <v>Categorie C</v>
          </cell>
          <cell r="E472" t="str">
            <v>Adjoints adm</v>
          </cell>
          <cell r="F472">
            <v>29</v>
          </cell>
          <cell r="G472" t="str">
            <v>1</v>
          </cell>
          <cell r="H472">
            <v>32</v>
          </cell>
        </row>
        <row r="473">
          <cell r="A473" t="str">
            <v>ASS</v>
          </cell>
          <cell r="B473" t="str">
            <v>ASS_admi</v>
          </cell>
          <cell r="C473" t="str">
            <v>C</v>
          </cell>
          <cell r="D473" t="str">
            <v>Categorie C</v>
          </cell>
          <cell r="E473" t="str">
            <v>Adjoints adm</v>
          </cell>
          <cell r="F473">
            <v>29</v>
          </cell>
          <cell r="G473" t="str">
            <v>2</v>
          </cell>
          <cell r="H473">
            <v>164</v>
          </cell>
        </row>
        <row r="474">
          <cell r="A474" t="str">
            <v>ASS</v>
          </cell>
          <cell r="B474" t="str">
            <v>ASS_admi</v>
          </cell>
          <cell r="C474" t="str">
            <v>C</v>
          </cell>
          <cell r="D474" t="str">
            <v>Categorie C</v>
          </cell>
          <cell r="E474" t="str">
            <v>Adjoints adm</v>
          </cell>
          <cell r="F474">
            <v>30</v>
          </cell>
          <cell r="G474" t="str">
            <v>1</v>
          </cell>
          <cell r="H474">
            <v>26</v>
          </cell>
        </row>
        <row r="475">
          <cell r="A475" t="str">
            <v>ASS</v>
          </cell>
          <cell r="B475" t="str">
            <v>ASS_admi</v>
          </cell>
          <cell r="C475" t="str">
            <v>C</v>
          </cell>
          <cell r="D475" t="str">
            <v>Categorie C</v>
          </cell>
          <cell r="E475" t="str">
            <v>Adjoints adm</v>
          </cell>
          <cell r="F475">
            <v>30</v>
          </cell>
          <cell r="G475" t="str">
            <v>2</v>
          </cell>
          <cell r="H475">
            <v>177</v>
          </cell>
        </row>
        <row r="476">
          <cell r="A476" t="str">
            <v>ASS</v>
          </cell>
          <cell r="B476" t="str">
            <v>ASS_admi</v>
          </cell>
          <cell r="C476" t="str">
            <v>C</v>
          </cell>
          <cell r="D476" t="str">
            <v>Categorie C</v>
          </cell>
          <cell r="E476" t="str">
            <v>Adjoints adm</v>
          </cell>
          <cell r="F476">
            <v>31</v>
          </cell>
          <cell r="G476" t="str">
            <v>1</v>
          </cell>
          <cell r="H476">
            <v>33</v>
          </cell>
        </row>
        <row r="477">
          <cell r="A477" t="str">
            <v>ASS</v>
          </cell>
          <cell r="B477" t="str">
            <v>ASS_admi</v>
          </cell>
          <cell r="C477" t="str">
            <v>C</v>
          </cell>
          <cell r="D477" t="str">
            <v>Categorie C</v>
          </cell>
          <cell r="E477" t="str">
            <v>Adjoints adm</v>
          </cell>
          <cell r="F477">
            <v>31</v>
          </cell>
          <cell r="G477" t="str">
            <v>2</v>
          </cell>
          <cell r="H477">
            <v>213</v>
          </cell>
        </row>
        <row r="478">
          <cell r="A478" t="str">
            <v>ASS</v>
          </cell>
          <cell r="B478" t="str">
            <v>ASS_admi</v>
          </cell>
          <cell r="C478" t="str">
            <v>C</v>
          </cell>
          <cell r="D478" t="str">
            <v>Categorie C</v>
          </cell>
          <cell r="E478" t="str">
            <v>Adjoints adm</v>
          </cell>
          <cell r="F478">
            <v>32</v>
          </cell>
          <cell r="G478" t="str">
            <v>1</v>
          </cell>
          <cell r="H478">
            <v>28</v>
          </cell>
        </row>
        <row r="479">
          <cell r="A479" t="str">
            <v>ASS</v>
          </cell>
          <cell r="B479" t="str">
            <v>ASS_admi</v>
          </cell>
          <cell r="C479" t="str">
            <v>C</v>
          </cell>
          <cell r="D479" t="str">
            <v>Categorie C</v>
          </cell>
          <cell r="E479" t="str">
            <v>Adjoints adm</v>
          </cell>
          <cell r="F479">
            <v>32</v>
          </cell>
          <cell r="G479" t="str">
            <v>2</v>
          </cell>
          <cell r="H479">
            <v>214</v>
          </cell>
        </row>
        <row r="480">
          <cell r="A480" t="str">
            <v>ASS</v>
          </cell>
          <cell r="B480" t="str">
            <v>ASS_admi</v>
          </cell>
          <cell r="C480" t="str">
            <v>C</v>
          </cell>
          <cell r="D480" t="str">
            <v>Categorie C</v>
          </cell>
          <cell r="E480" t="str">
            <v>Adjoints adm</v>
          </cell>
          <cell r="F480">
            <v>33</v>
          </cell>
          <cell r="G480" t="str">
            <v>1</v>
          </cell>
          <cell r="H480">
            <v>29</v>
          </cell>
        </row>
        <row r="481">
          <cell r="A481" t="str">
            <v>ASS</v>
          </cell>
          <cell r="B481" t="str">
            <v>ASS_admi</v>
          </cell>
          <cell r="C481" t="str">
            <v>C</v>
          </cell>
          <cell r="D481" t="str">
            <v>Categorie C</v>
          </cell>
          <cell r="E481" t="str">
            <v>Adjoints adm</v>
          </cell>
          <cell r="F481">
            <v>33</v>
          </cell>
          <cell r="G481" t="str">
            <v>2</v>
          </cell>
          <cell r="H481">
            <v>233</v>
          </cell>
        </row>
        <row r="482">
          <cell r="A482" t="str">
            <v>ASS</v>
          </cell>
          <cell r="B482" t="str">
            <v>ASS_admi</v>
          </cell>
          <cell r="C482" t="str">
            <v>C</v>
          </cell>
          <cell r="D482" t="str">
            <v>Categorie C</v>
          </cell>
          <cell r="E482" t="str">
            <v>Adjoints adm</v>
          </cell>
          <cell r="F482">
            <v>34</v>
          </cell>
          <cell r="G482" t="str">
            <v>1</v>
          </cell>
          <cell r="H482">
            <v>35</v>
          </cell>
        </row>
        <row r="483">
          <cell r="A483" t="str">
            <v>ASS</v>
          </cell>
          <cell r="B483" t="str">
            <v>ASS_admi</v>
          </cell>
          <cell r="C483" t="str">
            <v>C</v>
          </cell>
          <cell r="D483" t="str">
            <v>Categorie C</v>
          </cell>
          <cell r="E483" t="str">
            <v>Adjoints adm</v>
          </cell>
          <cell r="F483">
            <v>34</v>
          </cell>
          <cell r="G483" t="str">
            <v>2</v>
          </cell>
          <cell r="H483">
            <v>252</v>
          </cell>
        </row>
        <row r="484">
          <cell r="A484" t="str">
            <v>ASS</v>
          </cell>
          <cell r="B484" t="str">
            <v>ASS_admi</v>
          </cell>
          <cell r="C484" t="str">
            <v>C</v>
          </cell>
          <cell r="D484" t="str">
            <v>Categorie C</v>
          </cell>
          <cell r="E484" t="str">
            <v>Adjoints adm</v>
          </cell>
          <cell r="F484">
            <v>35</v>
          </cell>
          <cell r="G484" t="str">
            <v>1</v>
          </cell>
          <cell r="H484">
            <v>37</v>
          </cell>
        </row>
        <row r="485">
          <cell r="A485" t="str">
            <v>ASS</v>
          </cell>
          <cell r="B485" t="str">
            <v>ASS_admi</v>
          </cell>
          <cell r="C485" t="str">
            <v>C</v>
          </cell>
          <cell r="D485" t="str">
            <v>Categorie C</v>
          </cell>
          <cell r="E485" t="str">
            <v>Adjoints adm</v>
          </cell>
          <cell r="F485">
            <v>35</v>
          </cell>
          <cell r="G485" t="str">
            <v>2</v>
          </cell>
          <cell r="H485">
            <v>272</v>
          </cell>
        </row>
        <row r="486">
          <cell r="A486" t="str">
            <v>ASS</v>
          </cell>
          <cell r="B486" t="str">
            <v>ASS_admi</v>
          </cell>
          <cell r="C486" t="str">
            <v>C</v>
          </cell>
          <cell r="D486" t="str">
            <v>Categorie C</v>
          </cell>
          <cell r="E486" t="str">
            <v>Adjoints adm</v>
          </cell>
          <cell r="F486">
            <v>36</v>
          </cell>
          <cell r="G486" t="str">
            <v>1</v>
          </cell>
          <cell r="H486">
            <v>44</v>
          </cell>
        </row>
        <row r="487">
          <cell r="A487" t="str">
            <v>ASS</v>
          </cell>
          <cell r="B487" t="str">
            <v>ASS_admi</v>
          </cell>
          <cell r="C487" t="str">
            <v>C</v>
          </cell>
          <cell r="D487" t="str">
            <v>Categorie C</v>
          </cell>
          <cell r="E487" t="str">
            <v>Adjoints adm</v>
          </cell>
          <cell r="F487">
            <v>36</v>
          </cell>
          <cell r="G487" t="str">
            <v>2</v>
          </cell>
          <cell r="H487">
            <v>337</v>
          </cell>
        </row>
        <row r="488">
          <cell r="A488" t="str">
            <v>ASS</v>
          </cell>
          <cell r="B488" t="str">
            <v>ASS_admi</v>
          </cell>
          <cell r="C488" t="str">
            <v>C</v>
          </cell>
          <cell r="D488" t="str">
            <v>Categorie C</v>
          </cell>
          <cell r="E488" t="str">
            <v>Adjoints adm</v>
          </cell>
          <cell r="F488">
            <v>37</v>
          </cell>
          <cell r="G488" t="str">
            <v>1</v>
          </cell>
          <cell r="H488">
            <v>44</v>
          </cell>
        </row>
        <row r="489">
          <cell r="A489" t="str">
            <v>ASS</v>
          </cell>
          <cell r="B489" t="str">
            <v>ASS_admi</v>
          </cell>
          <cell r="C489" t="str">
            <v>C</v>
          </cell>
          <cell r="D489" t="str">
            <v>Categorie C</v>
          </cell>
          <cell r="E489" t="str">
            <v>Adjoints adm</v>
          </cell>
          <cell r="F489">
            <v>37</v>
          </cell>
          <cell r="G489" t="str">
            <v>2</v>
          </cell>
          <cell r="H489">
            <v>356</v>
          </cell>
        </row>
        <row r="490">
          <cell r="A490" t="str">
            <v>ASS</v>
          </cell>
          <cell r="B490" t="str">
            <v>ASS_admi</v>
          </cell>
          <cell r="C490" t="str">
            <v>C</v>
          </cell>
          <cell r="D490" t="str">
            <v>Categorie C</v>
          </cell>
          <cell r="E490" t="str">
            <v>Adjoints adm</v>
          </cell>
          <cell r="F490">
            <v>38</v>
          </cell>
          <cell r="G490" t="str">
            <v>1</v>
          </cell>
          <cell r="H490">
            <v>60</v>
          </cell>
        </row>
        <row r="491">
          <cell r="A491" t="str">
            <v>ASS</v>
          </cell>
          <cell r="B491" t="str">
            <v>ASS_admi</v>
          </cell>
          <cell r="C491" t="str">
            <v>C</v>
          </cell>
          <cell r="D491" t="str">
            <v>Categorie C</v>
          </cell>
          <cell r="E491" t="str">
            <v>Adjoints adm</v>
          </cell>
          <cell r="F491">
            <v>38</v>
          </cell>
          <cell r="G491" t="str">
            <v>2</v>
          </cell>
          <cell r="H491">
            <v>386</v>
          </cell>
        </row>
        <row r="492">
          <cell r="A492" t="str">
            <v>ASS</v>
          </cell>
          <cell r="B492" t="str">
            <v>ASS_admi</v>
          </cell>
          <cell r="C492" t="str">
            <v>C</v>
          </cell>
          <cell r="D492" t="str">
            <v>Categorie C</v>
          </cell>
          <cell r="E492" t="str">
            <v>Adjoints adm</v>
          </cell>
          <cell r="F492">
            <v>39</v>
          </cell>
          <cell r="G492" t="str">
            <v>1</v>
          </cell>
          <cell r="H492">
            <v>69</v>
          </cell>
        </row>
        <row r="493">
          <cell r="A493" t="str">
            <v>ASS</v>
          </cell>
          <cell r="B493" t="str">
            <v>ASS_admi</v>
          </cell>
          <cell r="C493" t="str">
            <v>C</v>
          </cell>
          <cell r="D493" t="str">
            <v>Categorie C</v>
          </cell>
          <cell r="E493" t="str">
            <v>Adjoints adm</v>
          </cell>
          <cell r="F493">
            <v>39</v>
          </cell>
          <cell r="G493" t="str">
            <v>2</v>
          </cell>
          <cell r="H493">
            <v>482</v>
          </cell>
        </row>
        <row r="494">
          <cell r="A494" t="str">
            <v>ASS</v>
          </cell>
          <cell r="B494" t="str">
            <v>ASS_admi</v>
          </cell>
          <cell r="C494" t="str">
            <v>C</v>
          </cell>
          <cell r="D494" t="str">
            <v>Categorie C</v>
          </cell>
          <cell r="E494" t="str">
            <v>Adjoints adm</v>
          </cell>
          <cell r="F494">
            <v>40</v>
          </cell>
          <cell r="G494" t="str">
            <v>1</v>
          </cell>
          <cell r="H494">
            <v>56</v>
          </cell>
        </row>
        <row r="495">
          <cell r="A495" t="str">
            <v>ASS</v>
          </cell>
          <cell r="B495" t="str">
            <v>ASS_admi</v>
          </cell>
          <cell r="C495" t="str">
            <v>C</v>
          </cell>
          <cell r="D495" t="str">
            <v>Categorie C</v>
          </cell>
          <cell r="E495" t="str">
            <v>Adjoints adm</v>
          </cell>
          <cell r="F495">
            <v>40</v>
          </cell>
          <cell r="G495" t="str">
            <v>2</v>
          </cell>
          <cell r="H495">
            <v>584</v>
          </cell>
        </row>
        <row r="496">
          <cell r="A496" t="str">
            <v>ASS</v>
          </cell>
          <cell r="B496" t="str">
            <v>ASS_admi</v>
          </cell>
          <cell r="C496" t="str">
            <v>C</v>
          </cell>
          <cell r="D496" t="str">
            <v>Categorie C</v>
          </cell>
          <cell r="E496" t="str">
            <v>Adjoints adm</v>
          </cell>
          <cell r="F496">
            <v>41</v>
          </cell>
          <cell r="G496" t="str">
            <v>1</v>
          </cell>
          <cell r="H496">
            <v>92</v>
          </cell>
        </row>
        <row r="497">
          <cell r="A497" t="str">
            <v>ASS</v>
          </cell>
          <cell r="B497" t="str">
            <v>ASS_admi</v>
          </cell>
          <cell r="C497" t="str">
            <v>C</v>
          </cell>
          <cell r="D497" t="str">
            <v>Categorie C</v>
          </cell>
          <cell r="E497" t="str">
            <v>Adjoints adm</v>
          </cell>
          <cell r="F497">
            <v>41</v>
          </cell>
          <cell r="G497" t="str">
            <v>2</v>
          </cell>
          <cell r="H497">
            <v>657</v>
          </cell>
        </row>
        <row r="498">
          <cell r="A498" t="str">
            <v>ASS</v>
          </cell>
          <cell r="B498" t="str">
            <v>ASS_admi</v>
          </cell>
          <cell r="C498" t="str">
            <v>C</v>
          </cell>
          <cell r="D498" t="str">
            <v>Categorie C</v>
          </cell>
          <cell r="E498" t="str">
            <v>Adjoints adm</v>
          </cell>
          <cell r="F498">
            <v>42</v>
          </cell>
          <cell r="G498" t="str">
            <v>1</v>
          </cell>
          <cell r="H498">
            <v>71</v>
          </cell>
        </row>
        <row r="499">
          <cell r="A499" t="str">
            <v>ASS</v>
          </cell>
          <cell r="B499" t="str">
            <v>ASS_admi</v>
          </cell>
          <cell r="C499" t="str">
            <v>C</v>
          </cell>
          <cell r="D499" t="str">
            <v>Categorie C</v>
          </cell>
          <cell r="E499" t="str">
            <v>Adjoints adm</v>
          </cell>
          <cell r="F499">
            <v>42</v>
          </cell>
          <cell r="G499" t="str">
            <v>2</v>
          </cell>
          <cell r="H499">
            <v>715</v>
          </cell>
        </row>
        <row r="500">
          <cell r="A500" t="str">
            <v>ASS</v>
          </cell>
          <cell r="B500" t="str">
            <v>ASS_admi</v>
          </cell>
          <cell r="C500" t="str">
            <v>C</v>
          </cell>
          <cell r="D500" t="str">
            <v>Categorie C</v>
          </cell>
          <cell r="E500" t="str">
            <v>Adjoints adm</v>
          </cell>
          <cell r="F500">
            <v>43</v>
          </cell>
          <cell r="G500" t="str">
            <v>1</v>
          </cell>
          <cell r="H500">
            <v>97</v>
          </cell>
        </row>
        <row r="501">
          <cell r="A501" t="str">
            <v>ASS</v>
          </cell>
          <cell r="B501" t="str">
            <v>ASS_admi</v>
          </cell>
          <cell r="C501" t="str">
            <v>C</v>
          </cell>
          <cell r="D501" t="str">
            <v>Categorie C</v>
          </cell>
          <cell r="E501" t="str">
            <v>Adjoints adm</v>
          </cell>
          <cell r="F501">
            <v>43</v>
          </cell>
          <cell r="G501" t="str">
            <v>2</v>
          </cell>
          <cell r="H501">
            <v>826</v>
          </cell>
        </row>
        <row r="502">
          <cell r="A502" t="str">
            <v>ASS</v>
          </cell>
          <cell r="B502" t="str">
            <v>ASS_admi</v>
          </cell>
          <cell r="C502" t="str">
            <v>C</v>
          </cell>
          <cell r="D502" t="str">
            <v>Categorie C</v>
          </cell>
          <cell r="E502" t="str">
            <v>Adjoints adm</v>
          </cell>
          <cell r="F502">
            <v>44</v>
          </cell>
          <cell r="G502" t="str">
            <v>1</v>
          </cell>
          <cell r="H502">
            <v>67</v>
          </cell>
        </row>
        <row r="503">
          <cell r="A503" t="str">
            <v>ASS</v>
          </cell>
          <cell r="B503" t="str">
            <v>ASS_admi</v>
          </cell>
          <cell r="C503" t="str">
            <v>C</v>
          </cell>
          <cell r="D503" t="str">
            <v>Categorie C</v>
          </cell>
          <cell r="E503" t="str">
            <v>Adjoints adm</v>
          </cell>
          <cell r="F503">
            <v>44</v>
          </cell>
          <cell r="G503" t="str">
            <v>2</v>
          </cell>
          <cell r="H503">
            <v>778</v>
          </cell>
        </row>
        <row r="504">
          <cell r="A504" t="str">
            <v>ASS</v>
          </cell>
          <cell r="B504" t="str">
            <v>ASS_admi</v>
          </cell>
          <cell r="C504" t="str">
            <v>C</v>
          </cell>
          <cell r="D504" t="str">
            <v>Categorie C</v>
          </cell>
          <cell r="E504" t="str">
            <v>Adjoints adm</v>
          </cell>
          <cell r="F504">
            <v>45</v>
          </cell>
          <cell r="G504" t="str">
            <v>1</v>
          </cell>
          <cell r="H504">
            <v>76</v>
          </cell>
        </row>
        <row r="505">
          <cell r="A505" t="str">
            <v>ASS</v>
          </cell>
          <cell r="B505" t="str">
            <v>ASS_admi</v>
          </cell>
          <cell r="C505" t="str">
            <v>C</v>
          </cell>
          <cell r="D505" t="str">
            <v>Categorie C</v>
          </cell>
          <cell r="E505" t="str">
            <v>Adjoints adm</v>
          </cell>
          <cell r="F505">
            <v>45</v>
          </cell>
          <cell r="G505" t="str">
            <v>2</v>
          </cell>
          <cell r="H505">
            <v>758</v>
          </cell>
        </row>
        <row r="506">
          <cell r="A506" t="str">
            <v>ASS</v>
          </cell>
          <cell r="B506" t="str">
            <v>ASS_admi</v>
          </cell>
          <cell r="C506" t="str">
            <v>C</v>
          </cell>
          <cell r="D506" t="str">
            <v>Categorie C</v>
          </cell>
          <cell r="E506" t="str">
            <v>Adjoints adm</v>
          </cell>
          <cell r="F506">
            <v>46</v>
          </cell>
          <cell r="G506" t="str">
            <v>1</v>
          </cell>
          <cell r="H506">
            <v>72</v>
          </cell>
        </row>
        <row r="507">
          <cell r="A507" t="str">
            <v>ASS</v>
          </cell>
          <cell r="B507" t="str">
            <v>ASS_admi</v>
          </cell>
          <cell r="C507" t="str">
            <v>C</v>
          </cell>
          <cell r="D507" t="str">
            <v>Categorie C</v>
          </cell>
          <cell r="E507" t="str">
            <v>Adjoints adm</v>
          </cell>
          <cell r="F507">
            <v>46</v>
          </cell>
          <cell r="G507" t="str">
            <v>2</v>
          </cell>
          <cell r="H507">
            <v>691</v>
          </cell>
        </row>
        <row r="508">
          <cell r="A508" t="str">
            <v>ASS</v>
          </cell>
          <cell r="B508" t="str">
            <v>ASS_admi</v>
          </cell>
          <cell r="C508" t="str">
            <v>C</v>
          </cell>
          <cell r="D508" t="str">
            <v>Categorie C</v>
          </cell>
          <cell r="E508" t="str">
            <v>Adjoints adm</v>
          </cell>
          <cell r="F508">
            <v>47</v>
          </cell>
          <cell r="G508" t="str">
            <v>1</v>
          </cell>
          <cell r="H508">
            <v>77</v>
          </cell>
        </row>
        <row r="509">
          <cell r="A509" t="str">
            <v>ASS</v>
          </cell>
          <cell r="B509" t="str">
            <v>ASS_admi</v>
          </cell>
          <cell r="C509" t="str">
            <v>C</v>
          </cell>
          <cell r="D509" t="str">
            <v>Categorie C</v>
          </cell>
          <cell r="E509" t="str">
            <v>Adjoints adm</v>
          </cell>
          <cell r="F509">
            <v>47</v>
          </cell>
          <cell r="G509" t="str">
            <v>2</v>
          </cell>
          <cell r="H509">
            <v>747</v>
          </cell>
        </row>
        <row r="510">
          <cell r="A510" t="str">
            <v>ASS</v>
          </cell>
          <cell r="B510" t="str">
            <v>ASS_admi</v>
          </cell>
          <cell r="C510" t="str">
            <v>C</v>
          </cell>
          <cell r="D510" t="str">
            <v>Categorie C</v>
          </cell>
          <cell r="E510" t="str">
            <v>Adjoints adm</v>
          </cell>
          <cell r="F510">
            <v>48</v>
          </cell>
          <cell r="G510" t="str">
            <v>1</v>
          </cell>
          <cell r="H510">
            <v>54</v>
          </cell>
        </row>
        <row r="511">
          <cell r="A511" t="str">
            <v>ASS</v>
          </cell>
          <cell r="B511" t="str">
            <v>ASS_admi</v>
          </cell>
          <cell r="C511" t="str">
            <v>C</v>
          </cell>
          <cell r="D511" t="str">
            <v>Categorie C</v>
          </cell>
          <cell r="E511" t="str">
            <v>Adjoints adm</v>
          </cell>
          <cell r="F511">
            <v>48</v>
          </cell>
          <cell r="G511" t="str">
            <v>2</v>
          </cell>
          <cell r="H511">
            <v>735</v>
          </cell>
        </row>
        <row r="512">
          <cell r="A512" t="str">
            <v>ASS</v>
          </cell>
          <cell r="B512" t="str">
            <v>ASS_admi</v>
          </cell>
          <cell r="C512" t="str">
            <v>C</v>
          </cell>
          <cell r="D512" t="str">
            <v>Categorie C</v>
          </cell>
          <cell r="E512" t="str">
            <v>Adjoints adm</v>
          </cell>
          <cell r="F512">
            <v>49</v>
          </cell>
          <cell r="G512" t="str">
            <v>1</v>
          </cell>
          <cell r="H512">
            <v>67</v>
          </cell>
        </row>
        <row r="513">
          <cell r="A513" t="str">
            <v>ASS</v>
          </cell>
          <cell r="B513" t="str">
            <v>ASS_admi</v>
          </cell>
          <cell r="C513" t="str">
            <v>C</v>
          </cell>
          <cell r="D513" t="str">
            <v>Categorie C</v>
          </cell>
          <cell r="E513" t="str">
            <v>Adjoints adm</v>
          </cell>
          <cell r="F513">
            <v>49</v>
          </cell>
          <cell r="G513" t="str">
            <v>2</v>
          </cell>
          <cell r="H513">
            <v>817</v>
          </cell>
        </row>
        <row r="514">
          <cell r="A514" t="str">
            <v>ASS</v>
          </cell>
          <cell r="B514" t="str">
            <v>ASS_admi</v>
          </cell>
          <cell r="C514" t="str">
            <v>C</v>
          </cell>
          <cell r="D514" t="str">
            <v>Categorie C</v>
          </cell>
          <cell r="E514" t="str">
            <v>Adjoints adm</v>
          </cell>
          <cell r="F514">
            <v>50</v>
          </cell>
          <cell r="G514" t="str">
            <v>1</v>
          </cell>
          <cell r="H514">
            <v>57</v>
          </cell>
        </row>
        <row r="515">
          <cell r="A515" t="str">
            <v>ASS</v>
          </cell>
          <cell r="B515" t="str">
            <v>ASS_admi</v>
          </cell>
          <cell r="C515" t="str">
            <v>C</v>
          </cell>
          <cell r="D515" t="str">
            <v>Categorie C</v>
          </cell>
          <cell r="E515" t="str">
            <v>Adjoints adm</v>
          </cell>
          <cell r="F515">
            <v>50</v>
          </cell>
          <cell r="G515" t="str">
            <v>2</v>
          </cell>
          <cell r="H515">
            <v>832</v>
          </cell>
        </row>
        <row r="516">
          <cell r="A516" t="str">
            <v>ASS</v>
          </cell>
          <cell r="B516" t="str">
            <v>ASS_admi</v>
          </cell>
          <cell r="C516" t="str">
            <v>C</v>
          </cell>
          <cell r="D516" t="str">
            <v>Categorie C</v>
          </cell>
          <cell r="E516" t="str">
            <v>Adjoints adm</v>
          </cell>
          <cell r="F516">
            <v>51</v>
          </cell>
          <cell r="G516" t="str">
            <v>1</v>
          </cell>
          <cell r="H516">
            <v>78</v>
          </cell>
        </row>
        <row r="517">
          <cell r="A517" t="str">
            <v>ASS</v>
          </cell>
          <cell r="B517" t="str">
            <v>ASS_admi</v>
          </cell>
          <cell r="C517" t="str">
            <v>C</v>
          </cell>
          <cell r="D517" t="str">
            <v>Categorie C</v>
          </cell>
          <cell r="E517" t="str">
            <v>Adjoints adm</v>
          </cell>
          <cell r="F517">
            <v>51</v>
          </cell>
          <cell r="G517" t="str">
            <v>2</v>
          </cell>
          <cell r="H517">
            <v>890</v>
          </cell>
        </row>
        <row r="518">
          <cell r="A518" t="str">
            <v>ASS</v>
          </cell>
          <cell r="B518" t="str">
            <v>ASS_admi</v>
          </cell>
          <cell r="C518" t="str">
            <v>C</v>
          </cell>
          <cell r="D518" t="str">
            <v>Categorie C</v>
          </cell>
          <cell r="E518" t="str">
            <v>Adjoints adm</v>
          </cell>
          <cell r="F518">
            <v>52</v>
          </cell>
          <cell r="G518" t="str">
            <v>1</v>
          </cell>
          <cell r="H518">
            <v>50</v>
          </cell>
        </row>
        <row r="519">
          <cell r="A519" t="str">
            <v>ASS</v>
          </cell>
          <cell r="B519" t="str">
            <v>ASS_admi</v>
          </cell>
          <cell r="C519" t="str">
            <v>C</v>
          </cell>
          <cell r="D519" t="str">
            <v>Categorie C</v>
          </cell>
          <cell r="E519" t="str">
            <v>Adjoints adm</v>
          </cell>
          <cell r="F519">
            <v>52</v>
          </cell>
          <cell r="G519" t="str">
            <v>2</v>
          </cell>
          <cell r="H519">
            <v>865</v>
          </cell>
        </row>
        <row r="520">
          <cell r="A520" t="str">
            <v>ASS</v>
          </cell>
          <cell r="B520" t="str">
            <v>ASS_admi</v>
          </cell>
          <cell r="C520" t="str">
            <v>C</v>
          </cell>
          <cell r="D520" t="str">
            <v>Categorie C</v>
          </cell>
          <cell r="E520" t="str">
            <v>Adjoints adm</v>
          </cell>
          <cell r="F520">
            <v>53</v>
          </cell>
          <cell r="G520" t="str">
            <v>1</v>
          </cell>
          <cell r="H520">
            <v>48</v>
          </cell>
        </row>
        <row r="521">
          <cell r="A521" t="str">
            <v>ASS</v>
          </cell>
          <cell r="B521" t="str">
            <v>ASS_admi</v>
          </cell>
          <cell r="C521" t="str">
            <v>C</v>
          </cell>
          <cell r="D521" t="str">
            <v>Categorie C</v>
          </cell>
          <cell r="E521" t="str">
            <v>Adjoints adm</v>
          </cell>
          <cell r="F521">
            <v>53</v>
          </cell>
          <cell r="G521" t="str">
            <v>2</v>
          </cell>
          <cell r="H521">
            <v>860</v>
          </cell>
        </row>
        <row r="522">
          <cell r="A522" t="str">
            <v>ASS</v>
          </cell>
          <cell r="B522" t="str">
            <v>ASS_admi</v>
          </cell>
          <cell r="C522" t="str">
            <v>C</v>
          </cell>
          <cell r="D522" t="str">
            <v>Categorie C</v>
          </cell>
          <cell r="E522" t="str">
            <v>Adjoints adm</v>
          </cell>
          <cell r="F522">
            <v>54</v>
          </cell>
          <cell r="G522" t="str">
            <v>1</v>
          </cell>
          <cell r="H522">
            <v>39</v>
          </cell>
        </row>
        <row r="523">
          <cell r="A523" t="str">
            <v>ASS</v>
          </cell>
          <cell r="B523" t="str">
            <v>ASS_admi</v>
          </cell>
          <cell r="C523" t="str">
            <v>C</v>
          </cell>
          <cell r="D523" t="str">
            <v>Categorie C</v>
          </cell>
          <cell r="E523" t="str">
            <v>Adjoints adm</v>
          </cell>
          <cell r="F523">
            <v>54</v>
          </cell>
          <cell r="G523" t="str">
            <v>2</v>
          </cell>
          <cell r="H523">
            <v>875</v>
          </cell>
        </row>
        <row r="524">
          <cell r="A524" t="str">
            <v>ASS</v>
          </cell>
          <cell r="B524" t="str">
            <v>ASS_admi</v>
          </cell>
          <cell r="C524" t="str">
            <v>C</v>
          </cell>
          <cell r="D524" t="str">
            <v>Categorie C</v>
          </cell>
          <cell r="E524" t="str">
            <v>Adjoints adm</v>
          </cell>
          <cell r="F524">
            <v>55</v>
          </cell>
          <cell r="G524" t="str">
            <v>1</v>
          </cell>
          <cell r="H524">
            <v>41</v>
          </cell>
        </row>
        <row r="525">
          <cell r="A525" t="str">
            <v>ASS</v>
          </cell>
          <cell r="B525" t="str">
            <v>ASS_admi</v>
          </cell>
          <cell r="C525" t="str">
            <v>C</v>
          </cell>
          <cell r="D525" t="str">
            <v>Categorie C</v>
          </cell>
          <cell r="E525" t="str">
            <v>Adjoints adm</v>
          </cell>
          <cell r="F525">
            <v>55</v>
          </cell>
          <cell r="G525" t="str">
            <v>2</v>
          </cell>
          <cell r="H525">
            <v>928</v>
          </cell>
        </row>
        <row r="526">
          <cell r="A526" t="str">
            <v>ASS</v>
          </cell>
          <cell r="B526" t="str">
            <v>ASS_admi</v>
          </cell>
          <cell r="C526" t="str">
            <v>C</v>
          </cell>
          <cell r="D526" t="str">
            <v>Categorie C</v>
          </cell>
          <cell r="E526" t="str">
            <v>Adjoints adm</v>
          </cell>
          <cell r="F526">
            <v>56</v>
          </cell>
          <cell r="G526" t="str">
            <v>1</v>
          </cell>
          <cell r="H526">
            <v>50</v>
          </cell>
        </row>
        <row r="527">
          <cell r="A527" t="str">
            <v>ASS</v>
          </cell>
          <cell r="B527" t="str">
            <v>ASS_admi</v>
          </cell>
          <cell r="C527" t="str">
            <v>C</v>
          </cell>
          <cell r="D527" t="str">
            <v>Categorie C</v>
          </cell>
          <cell r="E527" t="str">
            <v>Adjoints adm</v>
          </cell>
          <cell r="F527">
            <v>56</v>
          </cell>
          <cell r="G527" t="str">
            <v>2</v>
          </cell>
          <cell r="H527">
            <v>968</v>
          </cell>
        </row>
        <row r="528">
          <cell r="A528" t="str">
            <v>ASS</v>
          </cell>
          <cell r="B528" t="str">
            <v>ASS_admi</v>
          </cell>
          <cell r="C528" t="str">
            <v>C</v>
          </cell>
          <cell r="D528" t="str">
            <v>Categorie C</v>
          </cell>
          <cell r="E528" t="str">
            <v>Adjoints adm</v>
          </cell>
          <cell r="F528">
            <v>57</v>
          </cell>
          <cell r="G528" t="str">
            <v>1</v>
          </cell>
          <cell r="H528">
            <v>53</v>
          </cell>
        </row>
        <row r="529">
          <cell r="A529" t="str">
            <v>ASS</v>
          </cell>
          <cell r="B529" t="str">
            <v>ASS_admi</v>
          </cell>
          <cell r="C529" t="str">
            <v>C</v>
          </cell>
          <cell r="D529" t="str">
            <v>Categorie C</v>
          </cell>
          <cell r="E529" t="str">
            <v>Adjoints adm</v>
          </cell>
          <cell r="F529">
            <v>57</v>
          </cell>
          <cell r="G529" t="str">
            <v>2</v>
          </cell>
          <cell r="H529">
            <v>920</v>
          </cell>
        </row>
        <row r="530">
          <cell r="A530" t="str">
            <v>ASS</v>
          </cell>
          <cell r="B530" t="str">
            <v>ASS_admi</v>
          </cell>
          <cell r="C530" t="str">
            <v>C</v>
          </cell>
          <cell r="D530" t="str">
            <v>Categorie C</v>
          </cell>
          <cell r="E530" t="str">
            <v>Adjoints adm</v>
          </cell>
          <cell r="F530">
            <v>58</v>
          </cell>
          <cell r="G530" t="str">
            <v>1</v>
          </cell>
          <cell r="H530">
            <v>47</v>
          </cell>
        </row>
        <row r="531">
          <cell r="A531" t="str">
            <v>ASS</v>
          </cell>
          <cell r="B531" t="str">
            <v>ASS_admi</v>
          </cell>
          <cell r="C531" t="str">
            <v>C</v>
          </cell>
          <cell r="D531" t="str">
            <v>Categorie C</v>
          </cell>
          <cell r="E531" t="str">
            <v>Adjoints adm</v>
          </cell>
          <cell r="F531">
            <v>58</v>
          </cell>
          <cell r="G531" t="str">
            <v>2</v>
          </cell>
          <cell r="H531">
            <v>967</v>
          </cell>
        </row>
        <row r="532">
          <cell r="A532" t="str">
            <v>ASS</v>
          </cell>
          <cell r="B532" t="str">
            <v>ASS_admi</v>
          </cell>
          <cell r="C532" t="str">
            <v>C</v>
          </cell>
          <cell r="D532" t="str">
            <v>Categorie C</v>
          </cell>
          <cell r="E532" t="str">
            <v>Adjoints adm</v>
          </cell>
          <cell r="F532">
            <v>59</v>
          </cell>
          <cell r="G532" t="str">
            <v>1</v>
          </cell>
          <cell r="H532">
            <v>52</v>
          </cell>
        </row>
        <row r="533">
          <cell r="A533" t="str">
            <v>ASS</v>
          </cell>
          <cell r="B533" t="str">
            <v>ASS_admi</v>
          </cell>
          <cell r="C533" t="str">
            <v>C</v>
          </cell>
          <cell r="D533" t="str">
            <v>Categorie C</v>
          </cell>
          <cell r="E533" t="str">
            <v>Adjoints adm</v>
          </cell>
          <cell r="F533">
            <v>59</v>
          </cell>
          <cell r="G533" t="str">
            <v>2</v>
          </cell>
          <cell r="H533">
            <v>888</v>
          </cell>
        </row>
        <row r="534">
          <cell r="A534" t="str">
            <v>ASS</v>
          </cell>
          <cell r="B534" t="str">
            <v>ASS_admi</v>
          </cell>
          <cell r="C534" t="str">
            <v>C</v>
          </cell>
          <cell r="D534" t="str">
            <v>Categorie C</v>
          </cell>
          <cell r="E534" t="str">
            <v>Adjoints adm</v>
          </cell>
          <cell r="F534">
            <v>60</v>
          </cell>
          <cell r="G534" t="str">
            <v>1</v>
          </cell>
          <cell r="H534">
            <v>30</v>
          </cell>
        </row>
        <row r="535">
          <cell r="A535" t="str">
            <v>ASS</v>
          </cell>
          <cell r="B535" t="str">
            <v>ASS_admi</v>
          </cell>
          <cell r="C535" t="str">
            <v>C</v>
          </cell>
          <cell r="D535" t="str">
            <v>Categorie C</v>
          </cell>
          <cell r="E535" t="str">
            <v>Adjoints adm</v>
          </cell>
          <cell r="F535">
            <v>60</v>
          </cell>
          <cell r="G535" t="str">
            <v>2</v>
          </cell>
          <cell r="H535">
            <v>639</v>
          </cell>
        </row>
        <row r="536">
          <cell r="A536" t="str">
            <v>ASS</v>
          </cell>
          <cell r="B536" t="str">
            <v>ASS_admi</v>
          </cell>
          <cell r="C536" t="str">
            <v>C</v>
          </cell>
          <cell r="D536" t="str">
            <v>Categorie C</v>
          </cell>
          <cell r="E536" t="str">
            <v>Adjoints adm</v>
          </cell>
          <cell r="F536">
            <v>61</v>
          </cell>
          <cell r="G536" t="str">
            <v>1</v>
          </cell>
          <cell r="H536">
            <v>27</v>
          </cell>
        </row>
        <row r="537">
          <cell r="A537" t="str">
            <v>ASS</v>
          </cell>
          <cell r="B537" t="str">
            <v>ASS_admi</v>
          </cell>
          <cell r="C537" t="str">
            <v>C</v>
          </cell>
          <cell r="D537" t="str">
            <v>Categorie C</v>
          </cell>
          <cell r="E537" t="str">
            <v>Adjoints adm</v>
          </cell>
          <cell r="F537">
            <v>61</v>
          </cell>
          <cell r="G537" t="str">
            <v>2</v>
          </cell>
          <cell r="H537">
            <v>270</v>
          </cell>
        </row>
        <row r="538">
          <cell r="A538" t="str">
            <v>ASS</v>
          </cell>
          <cell r="B538" t="str">
            <v>ASS_admi</v>
          </cell>
          <cell r="C538" t="str">
            <v>C</v>
          </cell>
          <cell r="D538" t="str">
            <v>Categorie C</v>
          </cell>
          <cell r="E538" t="str">
            <v>Adjoints adm</v>
          </cell>
          <cell r="F538">
            <v>62</v>
          </cell>
          <cell r="G538" t="str">
            <v>1</v>
          </cell>
          <cell r="H538">
            <v>15</v>
          </cell>
        </row>
        <row r="539">
          <cell r="A539" t="str">
            <v>ASS</v>
          </cell>
          <cell r="B539" t="str">
            <v>ASS_admi</v>
          </cell>
          <cell r="C539" t="str">
            <v>C</v>
          </cell>
          <cell r="D539" t="str">
            <v>Categorie C</v>
          </cell>
          <cell r="E539" t="str">
            <v>Adjoints adm</v>
          </cell>
          <cell r="F539">
            <v>62</v>
          </cell>
          <cell r="G539" t="str">
            <v>2</v>
          </cell>
          <cell r="H539">
            <v>175</v>
          </cell>
        </row>
        <row r="540">
          <cell r="A540" t="str">
            <v>ASS</v>
          </cell>
          <cell r="B540" t="str">
            <v>ASS_admi</v>
          </cell>
          <cell r="C540" t="str">
            <v>C</v>
          </cell>
          <cell r="D540" t="str">
            <v>Categorie C</v>
          </cell>
          <cell r="E540" t="str">
            <v>Adjoints adm</v>
          </cell>
          <cell r="F540">
            <v>63</v>
          </cell>
          <cell r="G540" t="str">
            <v>1</v>
          </cell>
          <cell r="H540">
            <v>10</v>
          </cell>
        </row>
        <row r="541">
          <cell r="A541" t="str">
            <v>ASS</v>
          </cell>
          <cell r="B541" t="str">
            <v>ASS_admi</v>
          </cell>
          <cell r="C541" t="str">
            <v>C</v>
          </cell>
          <cell r="D541" t="str">
            <v>Categorie C</v>
          </cell>
          <cell r="E541" t="str">
            <v>Adjoints adm</v>
          </cell>
          <cell r="F541">
            <v>63</v>
          </cell>
          <cell r="G541" t="str">
            <v>2</v>
          </cell>
          <cell r="H541">
            <v>125</v>
          </cell>
        </row>
        <row r="542">
          <cell r="A542" t="str">
            <v>ASS</v>
          </cell>
          <cell r="B542" t="str">
            <v>ASS_admi</v>
          </cell>
          <cell r="C542" t="str">
            <v>C</v>
          </cell>
          <cell r="D542" t="str">
            <v>Categorie C</v>
          </cell>
          <cell r="E542" t="str">
            <v>Adjoints adm</v>
          </cell>
          <cell r="F542">
            <v>64</v>
          </cell>
          <cell r="G542" t="str">
            <v>1</v>
          </cell>
          <cell r="H542">
            <v>4</v>
          </cell>
        </row>
        <row r="543">
          <cell r="A543" t="str">
            <v>ASS</v>
          </cell>
          <cell r="B543" t="str">
            <v>ASS_admi</v>
          </cell>
          <cell r="C543" t="str">
            <v>C</v>
          </cell>
          <cell r="D543" t="str">
            <v>Categorie C</v>
          </cell>
          <cell r="E543" t="str">
            <v>Adjoints adm</v>
          </cell>
          <cell r="F543">
            <v>64</v>
          </cell>
          <cell r="G543" t="str">
            <v>2</v>
          </cell>
          <cell r="H543">
            <v>99</v>
          </cell>
        </row>
        <row r="544">
          <cell r="A544" t="str">
            <v>ASS</v>
          </cell>
          <cell r="B544" t="str">
            <v>ASS_admi</v>
          </cell>
          <cell r="C544" t="str">
            <v>C</v>
          </cell>
          <cell r="D544" t="str">
            <v>Categorie C</v>
          </cell>
          <cell r="E544" t="str">
            <v>Adjoints adm</v>
          </cell>
          <cell r="F544">
            <v>65</v>
          </cell>
          <cell r="G544" t="str">
            <v>1</v>
          </cell>
          <cell r="H544">
            <v>3</v>
          </cell>
        </row>
        <row r="545">
          <cell r="A545" t="str">
            <v>ASS</v>
          </cell>
          <cell r="B545" t="str">
            <v>ASS_admi</v>
          </cell>
          <cell r="C545" t="str">
            <v>C</v>
          </cell>
          <cell r="D545" t="str">
            <v>Categorie C</v>
          </cell>
          <cell r="E545" t="str">
            <v>Adjoints adm</v>
          </cell>
          <cell r="F545">
            <v>65</v>
          </cell>
          <cell r="G545" t="str">
            <v>2</v>
          </cell>
          <cell r="H545">
            <v>21</v>
          </cell>
        </row>
        <row r="546">
          <cell r="A546" t="str">
            <v>ASS</v>
          </cell>
          <cell r="B546" t="str">
            <v>ASS_admi</v>
          </cell>
          <cell r="C546" t="str">
            <v>C</v>
          </cell>
          <cell r="D546" t="str">
            <v>Categorie C</v>
          </cell>
          <cell r="E546" t="str">
            <v>Adjoints adm</v>
          </cell>
          <cell r="F546">
            <v>66</v>
          </cell>
          <cell r="G546" t="str">
            <v>1</v>
          </cell>
          <cell r="H546">
            <v>1</v>
          </cell>
        </row>
        <row r="547">
          <cell r="A547" t="str">
            <v>ASS</v>
          </cell>
          <cell r="B547" t="str">
            <v>ASS_admi</v>
          </cell>
          <cell r="C547" t="str">
            <v>C</v>
          </cell>
          <cell r="D547" t="str">
            <v>Categorie C</v>
          </cell>
          <cell r="E547" t="str">
            <v>Adjoints adm</v>
          </cell>
          <cell r="F547">
            <v>66</v>
          </cell>
          <cell r="G547" t="str">
            <v>2</v>
          </cell>
          <cell r="H547">
            <v>7</v>
          </cell>
        </row>
        <row r="548">
          <cell r="A548" t="str">
            <v>ASS</v>
          </cell>
          <cell r="B548" t="str">
            <v>ASS_admi</v>
          </cell>
          <cell r="C548" t="str">
            <v>C</v>
          </cell>
          <cell r="D548" t="str">
            <v>Categorie C</v>
          </cell>
          <cell r="E548" t="str">
            <v>Adjoints adm</v>
          </cell>
          <cell r="F548">
            <v>67</v>
          </cell>
          <cell r="G548" t="str">
            <v>2</v>
          </cell>
          <cell r="H548">
            <v>2</v>
          </cell>
        </row>
        <row r="549">
          <cell r="A549" t="str">
            <v>ASS</v>
          </cell>
          <cell r="B549" t="str">
            <v>ASS_admi</v>
          </cell>
          <cell r="C549" t="str">
            <v>C</v>
          </cell>
          <cell r="D549" t="str">
            <v>Categorie C</v>
          </cell>
          <cell r="E549" t="str">
            <v>Adjoints adm</v>
          </cell>
          <cell r="F549">
            <v>68</v>
          </cell>
          <cell r="G549" t="str">
            <v>2</v>
          </cell>
          <cell r="H549">
            <v>2</v>
          </cell>
        </row>
        <row r="550">
          <cell r="A550" t="str">
            <v>ASS</v>
          </cell>
          <cell r="B550" t="str">
            <v>ASS_sant</v>
          </cell>
          <cell r="C550" t="str">
            <v>A</v>
          </cell>
          <cell r="D550" t="str">
            <v>Categorie A</v>
          </cell>
          <cell r="E550" t="str">
            <v>Conseil_Serv_Soc</v>
          </cell>
          <cell r="F550">
            <v>32</v>
          </cell>
          <cell r="G550" t="str">
            <v>2</v>
          </cell>
          <cell r="H550">
            <v>1</v>
          </cell>
        </row>
        <row r="551">
          <cell r="A551" t="str">
            <v>ASS</v>
          </cell>
          <cell r="B551" t="str">
            <v>ASS_sant</v>
          </cell>
          <cell r="C551" t="str">
            <v>A</v>
          </cell>
          <cell r="D551" t="str">
            <v>Categorie A</v>
          </cell>
          <cell r="E551" t="str">
            <v>Conseil_Serv_Soc</v>
          </cell>
          <cell r="F551">
            <v>33</v>
          </cell>
          <cell r="G551" t="str">
            <v>2</v>
          </cell>
          <cell r="H551">
            <v>1</v>
          </cell>
        </row>
        <row r="552">
          <cell r="A552" t="str">
            <v>ASS</v>
          </cell>
          <cell r="B552" t="str">
            <v>ASS_sant</v>
          </cell>
          <cell r="C552" t="str">
            <v>A</v>
          </cell>
          <cell r="D552" t="str">
            <v>Categorie A</v>
          </cell>
          <cell r="E552" t="str">
            <v>Conseil_Serv_Soc</v>
          </cell>
          <cell r="F552">
            <v>34</v>
          </cell>
          <cell r="G552" t="str">
            <v>2</v>
          </cell>
          <cell r="H552">
            <v>3</v>
          </cell>
        </row>
        <row r="553">
          <cell r="A553" t="str">
            <v>ASS</v>
          </cell>
          <cell r="B553" t="str">
            <v>ASS_sant</v>
          </cell>
          <cell r="C553" t="str">
            <v>A</v>
          </cell>
          <cell r="D553" t="str">
            <v>Categorie A</v>
          </cell>
          <cell r="E553" t="str">
            <v>Conseil_Serv_Soc</v>
          </cell>
          <cell r="F553">
            <v>35</v>
          </cell>
          <cell r="G553" t="str">
            <v>1</v>
          </cell>
          <cell r="H553">
            <v>2</v>
          </cell>
        </row>
        <row r="554">
          <cell r="A554" t="str">
            <v>ASS</v>
          </cell>
          <cell r="B554" t="str">
            <v>ASS_sant</v>
          </cell>
          <cell r="C554" t="str">
            <v>A</v>
          </cell>
          <cell r="D554" t="str">
            <v>Categorie A</v>
          </cell>
          <cell r="E554" t="str">
            <v>Conseil_Serv_Soc</v>
          </cell>
          <cell r="F554">
            <v>35</v>
          </cell>
          <cell r="G554" t="str">
            <v>2</v>
          </cell>
          <cell r="H554">
            <v>1</v>
          </cell>
        </row>
        <row r="555">
          <cell r="A555" t="str">
            <v>ASS</v>
          </cell>
          <cell r="B555" t="str">
            <v>ASS_sant</v>
          </cell>
          <cell r="C555" t="str">
            <v>A</v>
          </cell>
          <cell r="D555" t="str">
            <v>Categorie A</v>
          </cell>
          <cell r="E555" t="str">
            <v>Conseil_Serv_Soc</v>
          </cell>
          <cell r="F555">
            <v>36</v>
          </cell>
          <cell r="G555" t="str">
            <v>2</v>
          </cell>
          <cell r="H555">
            <v>5</v>
          </cell>
        </row>
        <row r="556">
          <cell r="A556" t="str">
            <v>ASS</v>
          </cell>
          <cell r="B556" t="str">
            <v>ASS_sant</v>
          </cell>
          <cell r="C556" t="str">
            <v>A</v>
          </cell>
          <cell r="D556" t="str">
            <v>Categorie A</v>
          </cell>
          <cell r="E556" t="str">
            <v>Conseil_Serv_Soc</v>
          </cell>
          <cell r="F556">
            <v>37</v>
          </cell>
          <cell r="G556" t="str">
            <v>2</v>
          </cell>
          <cell r="H556">
            <v>6</v>
          </cell>
        </row>
        <row r="557">
          <cell r="A557" t="str">
            <v>ASS</v>
          </cell>
          <cell r="B557" t="str">
            <v>ASS_sant</v>
          </cell>
          <cell r="C557" t="str">
            <v>A</v>
          </cell>
          <cell r="D557" t="str">
            <v>Categorie A</v>
          </cell>
          <cell r="E557" t="str">
            <v>Conseil_Serv_Soc</v>
          </cell>
          <cell r="F557">
            <v>38</v>
          </cell>
          <cell r="G557" t="str">
            <v>2</v>
          </cell>
          <cell r="H557">
            <v>8</v>
          </cell>
        </row>
        <row r="558">
          <cell r="A558" t="str">
            <v>ASS</v>
          </cell>
          <cell r="B558" t="str">
            <v>ASS_sant</v>
          </cell>
          <cell r="C558" t="str">
            <v>A</v>
          </cell>
          <cell r="D558" t="str">
            <v>Categorie A</v>
          </cell>
          <cell r="E558" t="str">
            <v>Conseil_Serv_Soc</v>
          </cell>
          <cell r="F558">
            <v>39</v>
          </cell>
          <cell r="G558" t="str">
            <v>1</v>
          </cell>
          <cell r="H558">
            <v>1</v>
          </cell>
        </row>
        <row r="559">
          <cell r="A559" t="str">
            <v>ASS</v>
          </cell>
          <cell r="B559" t="str">
            <v>ASS_sant</v>
          </cell>
          <cell r="C559" t="str">
            <v>A</v>
          </cell>
          <cell r="D559" t="str">
            <v>Categorie A</v>
          </cell>
          <cell r="E559" t="str">
            <v>Conseil_Serv_Soc</v>
          </cell>
          <cell r="F559">
            <v>39</v>
          </cell>
          <cell r="G559" t="str">
            <v>2</v>
          </cell>
          <cell r="H559">
            <v>8</v>
          </cell>
        </row>
        <row r="560">
          <cell r="A560" t="str">
            <v>ASS</v>
          </cell>
          <cell r="B560" t="str">
            <v>ASS_sant</v>
          </cell>
          <cell r="C560" t="str">
            <v>A</v>
          </cell>
          <cell r="D560" t="str">
            <v>Categorie A</v>
          </cell>
          <cell r="E560" t="str">
            <v>Conseil_Serv_Soc</v>
          </cell>
          <cell r="F560">
            <v>40</v>
          </cell>
          <cell r="G560" t="str">
            <v>1</v>
          </cell>
          <cell r="H560">
            <v>1</v>
          </cell>
        </row>
        <row r="561">
          <cell r="A561" t="str">
            <v>ASS</v>
          </cell>
          <cell r="B561" t="str">
            <v>ASS_sant</v>
          </cell>
          <cell r="C561" t="str">
            <v>A</v>
          </cell>
          <cell r="D561" t="str">
            <v>Categorie A</v>
          </cell>
          <cell r="E561" t="str">
            <v>Conseil_Serv_Soc</v>
          </cell>
          <cell r="F561">
            <v>40</v>
          </cell>
          <cell r="G561" t="str">
            <v>2</v>
          </cell>
          <cell r="H561">
            <v>5</v>
          </cell>
        </row>
        <row r="562">
          <cell r="A562" t="str">
            <v>ASS</v>
          </cell>
          <cell r="B562" t="str">
            <v>ASS_sant</v>
          </cell>
          <cell r="C562" t="str">
            <v>A</v>
          </cell>
          <cell r="D562" t="str">
            <v>Categorie A</v>
          </cell>
          <cell r="E562" t="str">
            <v>Conseil_Serv_Soc</v>
          </cell>
          <cell r="F562">
            <v>41</v>
          </cell>
          <cell r="G562" t="str">
            <v>1</v>
          </cell>
          <cell r="H562">
            <v>1</v>
          </cell>
        </row>
        <row r="563">
          <cell r="A563" t="str">
            <v>ASS</v>
          </cell>
          <cell r="B563" t="str">
            <v>ASS_sant</v>
          </cell>
          <cell r="C563" t="str">
            <v>A</v>
          </cell>
          <cell r="D563" t="str">
            <v>Categorie A</v>
          </cell>
          <cell r="E563" t="str">
            <v>Conseil_Serv_Soc</v>
          </cell>
          <cell r="F563">
            <v>41</v>
          </cell>
          <cell r="G563" t="str">
            <v>2</v>
          </cell>
          <cell r="H563">
            <v>5</v>
          </cell>
        </row>
        <row r="564">
          <cell r="A564" t="str">
            <v>ASS</v>
          </cell>
          <cell r="B564" t="str">
            <v>ASS_sant</v>
          </cell>
          <cell r="C564" t="str">
            <v>A</v>
          </cell>
          <cell r="D564" t="str">
            <v>Categorie A</v>
          </cell>
          <cell r="E564" t="str">
            <v>Conseil_Serv_Soc</v>
          </cell>
          <cell r="F564">
            <v>42</v>
          </cell>
          <cell r="G564" t="str">
            <v>2</v>
          </cell>
          <cell r="H564">
            <v>6</v>
          </cell>
        </row>
        <row r="565">
          <cell r="A565" t="str">
            <v>ASS</v>
          </cell>
          <cell r="B565" t="str">
            <v>ASS_sant</v>
          </cell>
          <cell r="C565" t="str">
            <v>A</v>
          </cell>
          <cell r="D565" t="str">
            <v>Categorie A</v>
          </cell>
          <cell r="E565" t="str">
            <v>Conseil_Serv_Soc</v>
          </cell>
          <cell r="F565">
            <v>43</v>
          </cell>
          <cell r="G565" t="str">
            <v>1</v>
          </cell>
          <cell r="H565">
            <v>1</v>
          </cell>
        </row>
        <row r="566">
          <cell r="A566" t="str">
            <v>ASS</v>
          </cell>
          <cell r="B566" t="str">
            <v>ASS_sant</v>
          </cell>
          <cell r="C566" t="str">
            <v>A</v>
          </cell>
          <cell r="D566" t="str">
            <v>Categorie A</v>
          </cell>
          <cell r="E566" t="str">
            <v>Conseil_Serv_Soc</v>
          </cell>
          <cell r="F566">
            <v>43</v>
          </cell>
          <cell r="G566" t="str">
            <v>2</v>
          </cell>
          <cell r="H566">
            <v>2</v>
          </cell>
        </row>
        <row r="567">
          <cell r="A567" t="str">
            <v>ASS</v>
          </cell>
          <cell r="B567" t="str">
            <v>ASS_sant</v>
          </cell>
          <cell r="C567" t="str">
            <v>A</v>
          </cell>
          <cell r="D567" t="str">
            <v>Categorie A</v>
          </cell>
          <cell r="E567" t="str">
            <v>Conseil_Serv_Soc</v>
          </cell>
          <cell r="F567">
            <v>44</v>
          </cell>
          <cell r="G567" t="str">
            <v>2</v>
          </cell>
          <cell r="H567">
            <v>5</v>
          </cell>
        </row>
        <row r="568">
          <cell r="A568" t="str">
            <v>ASS</v>
          </cell>
          <cell r="B568" t="str">
            <v>ASS_sant</v>
          </cell>
          <cell r="C568" t="str">
            <v>A</v>
          </cell>
          <cell r="D568" t="str">
            <v>Categorie A</v>
          </cell>
          <cell r="E568" t="str">
            <v>Conseil_Serv_Soc</v>
          </cell>
          <cell r="F568">
            <v>45</v>
          </cell>
          <cell r="G568" t="str">
            <v>2</v>
          </cell>
          <cell r="H568">
            <v>4</v>
          </cell>
        </row>
        <row r="569">
          <cell r="A569" t="str">
            <v>ASS</v>
          </cell>
          <cell r="B569" t="str">
            <v>ASS_sant</v>
          </cell>
          <cell r="C569" t="str">
            <v>A</v>
          </cell>
          <cell r="D569" t="str">
            <v>Categorie A</v>
          </cell>
          <cell r="E569" t="str">
            <v>Conseil_Serv_Soc</v>
          </cell>
          <cell r="F569">
            <v>46</v>
          </cell>
          <cell r="G569" t="str">
            <v>1</v>
          </cell>
          <cell r="H569">
            <v>1</v>
          </cell>
        </row>
        <row r="570">
          <cell r="A570" t="str">
            <v>ASS</v>
          </cell>
          <cell r="B570" t="str">
            <v>ASS_sant</v>
          </cell>
          <cell r="C570" t="str">
            <v>A</v>
          </cell>
          <cell r="D570" t="str">
            <v>Categorie A</v>
          </cell>
          <cell r="E570" t="str">
            <v>Conseil_Serv_Soc</v>
          </cell>
          <cell r="F570">
            <v>46</v>
          </cell>
          <cell r="G570" t="str">
            <v>2</v>
          </cell>
          <cell r="H570">
            <v>13</v>
          </cell>
        </row>
        <row r="571">
          <cell r="A571" t="str">
            <v>ASS</v>
          </cell>
          <cell r="B571" t="str">
            <v>ASS_sant</v>
          </cell>
          <cell r="C571" t="str">
            <v>A</v>
          </cell>
          <cell r="D571" t="str">
            <v>Categorie A</v>
          </cell>
          <cell r="E571" t="str">
            <v>Conseil_Serv_Soc</v>
          </cell>
          <cell r="F571">
            <v>47</v>
          </cell>
          <cell r="G571" t="str">
            <v>1</v>
          </cell>
          <cell r="H571">
            <v>1</v>
          </cell>
        </row>
        <row r="572">
          <cell r="A572" t="str">
            <v>ASS</v>
          </cell>
          <cell r="B572" t="str">
            <v>ASS_sant</v>
          </cell>
          <cell r="C572" t="str">
            <v>A</v>
          </cell>
          <cell r="D572" t="str">
            <v>Categorie A</v>
          </cell>
          <cell r="E572" t="str">
            <v>Conseil_Serv_Soc</v>
          </cell>
          <cell r="F572">
            <v>47</v>
          </cell>
          <cell r="G572" t="str">
            <v>2</v>
          </cell>
          <cell r="H572">
            <v>15</v>
          </cell>
        </row>
        <row r="573">
          <cell r="A573" t="str">
            <v>ASS</v>
          </cell>
          <cell r="B573" t="str">
            <v>ASS_sant</v>
          </cell>
          <cell r="C573" t="str">
            <v>A</v>
          </cell>
          <cell r="D573" t="str">
            <v>Categorie A</v>
          </cell>
          <cell r="E573" t="str">
            <v>Conseil_Serv_Soc</v>
          </cell>
          <cell r="F573">
            <v>48</v>
          </cell>
          <cell r="G573" t="str">
            <v>2</v>
          </cell>
          <cell r="H573">
            <v>16</v>
          </cell>
        </row>
        <row r="574">
          <cell r="A574" t="str">
            <v>ASS</v>
          </cell>
          <cell r="B574" t="str">
            <v>ASS_sant</v>
          </cell>
          <cell r="C574" t="str">
            <v>A</v>
          </cell>
          <cell r="D574" t="str">
            <v>Categorie A</v>
          </cell>
          <cell r="E574" t="str">
            <v>Conseil_Serv_Soc</v>
          </cell>
          <cell r="F574">
            <v>49</v>
          </cell>
          <cell r="G574" t="str">
            <v>2</v>
          </cell>
          <cell r="H574">
            <v>18</v>
          </cell>
        </row>
        <row r="575">
          <cell r="A575" t="str">
            <v>ASS</v>
          </cell>
          <cell r="B575" t="str">
            <v>ASS_sant</v>
          </cell>
          <cell r="C575" t="str">
            <v>A</v>
          </cell>
          <cell r="D575" t="str">
            <v>Categorie A</v>
          </cell>
          <cell r="E575" t="str">
            <v>Conseil_Serv_Soc</v>
          </cell>
          <cell r="F575">
            <v>50</v>
          </cell>
          <cell r="G575" t="str">
            <v>1</v>
          </cell>
          <cell r="H575">
            <v>1</v>
          </cell>
        </row>
        <row r="576">
          <cell r="A576" t="str">
            <v>ASS</v>
          </cell>
          <cell r="B576" t="str">
            <v>ASS_sant</v>
          </cell>
          <cell r="C576" t="str">
            <v>A</v>
          </cell>
          <cell r="D576" t="str">
            <v>Categorie A</v>
          </cell>
          <cell r="E576" t="str">
            <v>Conseil_Serv_Soc</v>
          </cell>
          <cell r="F576">
            <v>50</v>
          </cell>
          <cell r="G576" t="str">
            <v>2</v>
          </cell>
          <cell r="H576">
            <v>13</v>
          </cell>
        </row>
        <row r="577">
          <cell r="A577" t="str">
            <v>ASS</v>
          </cell>
          <cell r="B577" t="str">
            <v>ASS_sant</v>
          </cell>
          <cell r="C577" t="str">
            <v>A</v>
          </cell>
          <cell r="D577" t="str">
            <v>Categorie A</v>
          </cell>
          <cell r="E577" t="str">
            <v>Conseil_Serv_Soc</v>
          </cell>
          <cell r="F577">
            <v>51</v>
          </cell>
          <cell r="G577" t="str">
            <v>2</v>
          </cell>
          <cell r="H577">
            <v>20</v>
          </cell>
        </row>
        <row r="578">
          <cell r="A578" t="str">
            <v>ASS</v>
          </cell>
          <cell r="B578" t="str">
            <v>ASS_sant</v>
          </cell>
          <cell r="C578" t="str">
            <v>A</v>
          </cell>
          <cell r="D578" t="str">
            <v>Categorie A</v>
          </cell>
          <cell r="E578" t="str">
            <v>Conseil_Serv_Soc</v>
          </cell>
          <cell r="F578">
            <v>52</v>
          </cell>
          <cell r="G578" t="str">
            <v>1</v>
          </cell>
          <cell r="H578">
            <v>1</v>
          </cell>
        </row>
        <row r="579">
          <cell r="A579" t="str">
            <v>ASS</v>
          </cell>
          <cell r="B579" t="str">
            <v>ASS_sant</v>
          </cell>
          <cell r="C579" t="str">
            <v>A</v>
          </cell>
          <cell r="D579" t="str">
            <v>Categorie A</v>
          </cell>
          <cell r="E579" t="str">
            <v>Conseil_Serv_Soc</v>
          </cell>
          <cell r="F579">
            <v>52</v>
          </cell>
          <cell r="G579" t="str">
            <v>2</v>
          </cell>
          <cell r="H579">
            <v>27</v>
          </cell>
        </row>
        <row r="580">
          <cell r="A580" t="str">
            <v>ASS</v>
          </cell>
          <cell r="B580" t="str">
            <v>ASS_sant</v>
          </cell>
          <cell r="C580" t="str">
            <v>A</v>
          </cell>
          <cell r="D580" t="str">
            <v>Categorie A</v>
          </cell>
          <cell r="E580" t="str">
            <v>Conseil_Serv_Soc</v>
          </cell>
          <cell r="F580">
            <v>53</v>
          </cell>
          <cell r="G580" t="str">
            <v>1</v>
          </cell>
          <cell r="H580">
            <v>1</v>
          </cell>
        </row>
        <row r="581">
          <cell r="A581" t="str">
            <v>ASS</v>
          </cell>
          <cell r="B581" t="str">
            <v>ASS_sant</v>
          </cell>
          <cell r="C581" t="str">
            <v>A</v>
          </cell>
          <cell r="D581" t="str">
            <v>Categorie A</v>
          </cell>
          <cell r="E581" t="str">
            <v>Conseil_Serv_Soc</v>
          </cell>
          <cell r="F581">
            <v>53</v>
          </cell>
          <cell r="G581" t="str">
            <v>2</v>
          </cell>
          <cell r="H581">
            <v>30</v>
          </cell>
        </row>
        <row r="582">
          <cell r="A582" t="str">
            <v>ASS</v>
          </cell>
          <cell r="B582" t="str">
            <v>ASS_sant</v>
          </cell>
          <cell r="C582" t="str">
            <v>A</v>
          </cell>
          <cell r="D582" t="str">
            <v>Categorie A</v>
          </cell>
          <cell r="E582" t="str">
            <v>Conseil_Serv_Soc</v>
          </cell>
          <cell r="F582">
            <v>54</v>
          </cell>
          <cell r="G582" t="str">
            <v>2</v>
          </cell>
          <cell r="H582">
            <v>21</v>
          </cell>
        </row>
        <row r="583">
          <cell r="A583" t="str">
            <v>ASS</v>
          </cell>
          <cell r="B583" t="str">
            <v>ASS_sant</v>
          </cell>
          <cell r="C583" t="str">
            <v>A</v>
          </cell>
          <cell r="D583" t="str">
            <v>Categorie A</v>
          </cell>
          <cell r="E583" t="str">
            <v>Conseil_Serv_Soc</v>
          </cell>
          <cell r="F583">
            <v>55</v>
          </cell>
          <cell r="G583" t="str">
            <v>1</v>
          </cell>
          <cell r="H583">
            <v>1</v>
          </cell>
        </row>
        <row r="584">
          <cell r="A584" t="str">
            <v>ASS</v>
          </cell>
          <cell r="B584" t="str">
            <v>ASS_sant</v>
          </cell>
          <cell r="C584" t="str">
            <v>A</v>
          </cell>
          <cell r="D584" t="str">
            <v>Categorie A</v>
          </cell>
          <cell r="E584" t="str">
            <v>Conseil_Serv_Soc</v>
          </cell>
          <cell r="F584">
            <v>55</v>
          </cell>
          <cell r="G584" t="str">
            <v>2</v>
          </cell>
          <cell r="H584">
            <v>26</v>
          </cell>
        </row>
        <row r="585">
          <cell r="A585" t="str">
            <v>ASS</v>
          </cell>
          <cell r="B585" t="str">
            <v>ASS_sant</v>
          </cell>
          <cell r="C585" t="str">
            <v>A</v>
          </cell>
          <cell r="D585" t="str">
            <v>Categorie A</v>
          </cell>
          <cell r="E585" t="str">
            <v>Conseil_Serv_Soc</v>
          </cell>
          <cell r="F585">
            <v>56</v>
          </cell>
          <cell r="G585" t="str">
            <v>2</v>
          </cell>
          <cell r="H585">
            <v>20</v>
          </cell>
        </row>
        <row r="586">
          <cell r="A586" t="str">
            <v>ASS</v>
          </cell>
          <cell r="B586" t="str">
            <v>ASS_sant</v>
          </cell>
          <cell r="C586" t="str">
            <v>A</v>
          </cell>
          <cell r="D586" t="str">
            <v>Categorie A</v>
          </cell>
          <cell r="E586" t="str">
            <v>Conseil_Serv_Soc</v>
          </cell>
          <cell r="F586">
            <v>57</v>
          </cell>
          <cell r="G586" t="str">
            <v>1</v>
          </cell>
          <cell r="H586">
            <v>1</v>
          </cell>
        </row>
        <row r="587">
          <cell r="A587" t="str">
            <v>ASS</v>
          </cell>
          <cell r="B587" t="str">
            <v>ASS_sant</v>
          </cell>
          <cell r="C587" t="str">
            <v>A</v>
          </cell>
          <cell r="D587" t="str">
            <v>Categorie A</v>
          </cell>
          <cell r="E587" t="str">
            <v>Conseil_Serv_Soc</v>
          </cell>
          <cell r="F587">
            <v>57</v>
          </cell>
          <cell r="G587" t="str">
            <v>2</v>
          </cell>
          <cell r="H587">
            <v>19</v>
          </cell>
        </row>
        <row r="588">
          <cell r="A588" t="str">
            <v>ASS</v>
          </cell>
          <cell r="B588" t="str">
            <v>ASS_sant</v>
          </cell>
          <cell r="C588" t="str">
            <v>A</v>
          </cell>
          <cell r="D588" t="str">
            <v>Categorie A</v>
          </cell>
          <cell r="E588" t="str">
            <v>Conseil_Serv_Soc</v>
          </cell>
          <cell r="F588">
            <v>58</v>
          </cell>
          <cell r="G588" t="str">
            <v>1</v>
          </cell>
          <cell r="H588">
            <v>2</v>
          </cell>
        </row>
        <row r="589">
          <cell r="A589" t="str">
            <v>ASS</v>
          </cell>
          <cell r="B589" t="str">
            <v>ASS_sant</v>
          </cell>
          <cell r="C589" t="str">
            <v>A</v>
          </cell>
          <cell r="D589" t="str">
            <v>Categorie A</v>
          </cell>
          <cell r="E589" t="str">
            <v>Conseil_Serv_Soc</v>
          </cell>
          <cell r="F589">
            <v>58</v>
          </cell>
          <cell r="G589" t="str">
            <v>2</v>
          </cell>
          <cell r="H589">
            <v>24</v>
          </cell>
        </row>
        <row r="590">
          <cell r="A590" t="str">
            <v>ASS</v>
          </cell>
          <cell r="B590" t="str">
            <v>ASS_sant</v>
          </cell>
          <cell r="C590" t="str">
            <v>A</v>
          </cell>
          <cell r="D590" t="str">
            <v>Categorie A</v>
          </cell>
          <cell r="E590" t="str">
            <v>Conseil_Serv_Soc</v>
          </cell>
          <cell r="F590">
            <v>59</v>
          </cell>
          <cell r="G590" t="str">
            <v>2</v>
          </cell>
          <cell r="H590">
            <v>32</v>
          </cell>
        </row>
        <row r="591">
          <cell r="A591" t="str">
            <v>ASS</v>
          </cell>
          <cell r="B591" t="str">
            <v>ASS_sant</v>
          </cell>
          <cell r="C591" t="str">
            <v>A</v>
          </cell>
          <cell r="D591" t="str">
            <v>Categorie A</v>
          </cell>
          <cell r="E591" t="str">
            <v>Conseil_Serv_Soc</v>
          </cell>
          <cell r="F591">
            <v>60</v>
          </cell>
          <cell r="G591" t="str">
            <v>1</v>
          </cell>
          <cell r="H591">
            <v>4</v>
          </cell>
        </row>
        <row r="592">
          <cell r="A592" t="str">
            <v>ASS</v>
          </cell>
          <cell r="B592" t="str">
            <v>ASS_sant</v>
          </cell>
          <cell r="C592" t="str">
            <v>A</v>
          </cell>
          <cell r="D592" t="str">
            <v>Categorie A</v>
          </cell>
          <cell r="E592" t="str">
            <v>Conseil_Serv_Soc</v>
          </cell>
          <cell r="F592">
            <v>60</v>
          </cell>
          <cell r="G592" t="str">
            <v>2</v>
          </cell>
          <cell r="H592">
            <v>24</v>
          </cell>
        </row>
        <row r="593">
          <cell r="A593" t="str">
            <v>ASS</v>
          </cell>
          <cell r="B593" t="str">
            <v>ASS_sant</v>
          </cell>
          <cell r="C593" t="str">
            <v>A</v>
          </cell>
          <cell r="D593" t="str">
            <v>Categorie A</v>
          </cell>
          <cell r="E593" t="str">
            <v>Conseil_Serv_Soc</v>
          </cell>
          <cell r="F593">
            <v>61</v>
          </cell>
          <cell r="G593" t="str">
            <v>1</v>
          </cell>
          <cell r="H593">
            <v>2</v>
          </cell>
        </row>
        <row r="594">
          <cell r="A594" t="str">
            <v>ASS</v>
          </cell>
          <cell r="B594" t="str">
            <v>ASS_sant</v>
          </cell>
          <cell r="C594" t="str">
            <v>A</v>
          </cell>
          <cell r="D594" t="str">
            <v>Categorie A</v>
          </cell>
          <cell r="E594" t="str">
            <v>Conseil_Serv_Soc</v>
          </cell>
          <cell r="F594">
            <v>61</v>
          </cell>
          <cell r="G594" t="str">
            <v>2</v>
          </cell>
          <cell r="H594">
            <v>8</v>
          </cell>
        </row>
        <row r="595">
          <cell r="A595" t="str">
            <v>ASS</v>
          </cell>
          <cell r="B595" t="str">
            <v>ASS_sant</v>
          </cell>
          <cell r="C595" t="str">
            <v>A</v>
          </cell>
          <cell r="D595" t="str">
            <v>Categorie A</v>
          </cell>
          <cell r="E595" t="str">
            <v>Conseil_Serv_Soc</v>
          </cell>
          <cell r="F595">
            <v>62</v>
          </cell>
          <cell r="G595" t="str">
            <v>1</v>
          </cell>
          <cell r="H595">
            <v>2</v>
          </cell>
        </row>
        <row r="596">
          <cell r="A596" t="str">
            <v>ASS</v>
          </cell>
          <cell r="B596" t="str">
            <v>ASS_sant</v>
          </cell>
          <cell r="C596" t="str">
            <v>A</v>
          </cell>
          <cell r="D596" t="str">
            <v>Categorie A</v>
          </cell>
          <cell r="E596" t="str">
            <v>Conseil_Serv_Soc</v>
          </cell>
          <cell r="F596">
            <v>62</v>
          </cell>
          <cell r="G596" t="str">
            <v>2</v>
          </cell>
          <cell r="H596">
            <v>9</v>
          </cell>
        </row>
        <row r="597">
          <cell r="A597" t="str">
            <v>ASS</v>
          </cell>
          <cell r="B597" t="str">
            <v>ASS_sant</v>
          </cell>
          <cell r="C597" t="str">
            <v>A</v>
          </cell>
          <cell r="D597" t="str">
            <v>Categorie A</v>
          </cell>
          <cell r="E597" t="str">
            <v>Conseil_Serv_Soc</v>
          </cell>
          <cell r="F597">
            <v>63</v>
          </cell>
          <cell r="G597" t="str">
            <v>1</v>
          </cell>
          <cell r="H597">
            <v>1</v>
          </cell>
        </row>
        <row r="598">
          <cell r="A598" t="str">
            <v>ASS</v>
          </cell>
          <cell r="B598" t="str">
            <v>ASS_sant</v>
          </cell>
          <cell r="C598" t="str">
            <v>A</v>
          </cell>
          <cell r="D598" t="str">
            <v>Categorie A</v>
          </cell>
          <cell r="E598" t="str">
            <v>Conseil_Serv_Soc</v>
          </cell>
          <cell r="F598">
            <v>63</v>
          </cell>
          <cell r="G598" t="str">
            <v>2</v>
          </cell>
          <cell r="H598">
            <v>6</v>
          </cell>
        </row>
        <row r="599">
          <cell r="A599" t="str">
            <v>ASS</v>
          </cell>
          <cell r="B599" t="str">
            <v>ASS_sant</v>
          </cell>
          <cell r="C599" t="str">
            <v>A</v>
          </cell>
          <cell r="D599" t="str">
            <v>Categorie A</v>
          </cell>
          <cell r="E599" t="str">
            <v>Conseil_Serv_Soc</v>
          </cell>
          <cell r="F599">
            <v>64</v>
          </cell>
          <cell r="G599" t="str">
            <v>1</v>
          </cell>
          <cell r="H599">
            <v>1</v>
          </cell>
        </row>
        <row r="600">
          <cell r="A600" t="str">
            <v>ASS</v>
          </cell>
          <cell r="B600" t="str">
            <v>ASS_sant</v>
          </cell>
          <cell r="C600" t="str">
            <v>A</v>
          </cell>
          <cell r="D600" t="str">
            <v>Categorie A</v>
          </cell>
          <cell r="E600" t="str">
            <v>Conseil_Serv_Soc</v>
          </cell>
          <cell r="F600">
            <v>64</v>
          </cell>
          <cell r="G600" t="str">
            <v>2</v>
          </cell>
          <cell r="H600">
            <v>2</v>
          </cell>
        </row>
        <row r="601">
          <cell r="A601" t="str">
            <v>ASS</v>
          </cell>
          <cell r="B601" t="str">
            <v>ASS_sant</v>
          </cell>
          <cell r="C601" t="str">
            <v>A</v>
          </cell>
          <cell r="D601" t="str">
            <v>Categorie A</v>
          </cell>
          <cell r="E601" t="str">
            <v>Conseil_Serv_Soc</v>
          </cell>
          <cell r="F601">
            <v>65</v>
          </cell>
          <cell r="G601" t="str">
            <v>2</v>
          </cell>
          <cell r="H601">
            <v>1</v>
          </cell>
        </row>
        <row r="602">
          <cell r="A602" t="str">
            <v>ASS</v>
          </cell>
          <cell r="B602" t="str">
            <v>ASS_sant</v>
          </cell>
          <cell r="C602" t="str">
            <v>A</v>
          </cell>
          <cell r="D602" t="str">
            <v>Categorie A</v>
          </cell>
          <cell r="E602" t="str">
            <v>Infirmier</v>
          </cell>
          <cell r="F602">
            <v>23</v>
          </cell>
          <cell r="G602" t="str">
            <v>2</v>
          </cell>
          <cell r="H602">
            <v>3</v>
          </cell>
        </row>
        <row r="603">
          <cell r="A603" t="str">
            <v>ASS</v>
          </cell>
          <cell r="B603" t="str">
            <v>ASS_sant</v>
          </cell>
          <cell r="C603" t="str">
            <v>A</v>
          </cell>
          <cell r="D603" t="str">
            <v>Categorie A</v>
          </cell>
          <cell r="E603" t="str">
            <v>Infirmier</v>
          </cell>
          <cell r="F603">
            <v>24</v>
          </cell>
          <cell r="G603" t="str">
            <v>1</v>
          </cell>
          <cell r="H603">
            <v>1</v>
          </cell>
        </row>
        <row r="604">
          <cell r="A604" t="str">
            <v>ASS</v>
          </cell>
          <cell r="B604" t="str">
            <v>ASS_sant</v>
          </cell>
          <cell r="C604" t="str">
            <v>A</v>
          </cell>
          <cell r="D604" t="str">
            <v>Categorie A</v>
          </cell>
          <cell r="E604" t="str">
            <v>Infirmier</v>
          </cell>
          <cell r="F604">
            <v>24</v>
          </cell>
          <cell r="G604" t="str">
            <v>2</v>
          </cell>
          <cell r="H604">
            <v>9</v>
          </cell>
        </row>
        <row r="605">
          <cell r="A605" t="str">
            <v>ASS</v>
          </cell>
          <cell r="B605" t="str">
            <v>ASS_sant</v>
          </cell>
          <cell r="C605" t="str">
            <v>A</v>
          </cell>
          <cell r="D605" t="str">
            <v>Categorie A</v>
          </cell>
          <cell r="E605" t="str">
            <v>Infirmier</v>
          </cell>
          <cell r="F605">
            <v>25</v>
          </cell>
          <cell r="G605" t="str">
            <v>1</v>
          </cell>
          <cell r="H605">
            <v>1</v>
          </cell>
        </row>
        <row r="606">
          <cell r="A606" t="str">
            <v>ASS</v>
          </cell>
          <cell r="B606" t="str">
            <v>ASS_sant</v>
          </cell>
          <cell r="C606" t="str">
            <v>A</v>
          </cell>
          <cell r="D606" t="str">
            <v>Categorie A</v>
          </cell>
          <cell r="E606" t="str">
            <v>Infirmier</v>
          </cell>
          <cell r="F606">
            <v>25</v>
          </cell>
          <cell r="G606" t="str">
            <v>2</v>
          </cell>
          <cell r="H606">
            <v>6</v>
          </cell>
        </row>
        <row r="607">
          <cell r="A607" t="str">
            <v>ASS</v>
          </cell>
          <cell r="B607" t="str">
            <v>ASS_sant</v>
          </cell>
          <cell r="C607" t="str">
            <v>A</v>
          </cell>
          <cell r="D607" t="str">
            <v>Categorie A</v>
          </cell>
          <cell r="E607" t="str">
            <v>Infirmier</v>
          </cell>
          <cell r="F607">
            <v>26</v>
          </cell>
          <cell r="G607" t="str">
            <v>2</v>
          </cell>
          <cell r="H607">
            <v>14</v>
          </cell>
        </row>
        <row r="608">
          <cell r="A608" t="str">
            <v>ASS</v>
          </cell>
          <cell r="B608" t="str">
            <v>ASS_sant</v>
          </cell>
          <cell r="C608" t="str">
            <v>A</v>
          </cell>
          <cell r="D608" t="str">
            <v>Categorie A</v>
          </cell>
          <cell r="E608" t="str">
            <v>Infirmier</v>
          </cell>
          <cell r="F608">
            <v>27</v>
          </cell>
          <cell r="G608" t="str">
            <v>2</v>
          </cell>
          <cell r="H608">
            <v>24</v>
          </cell>
        </row>
        <row r="609">
          <cell r="A609" t="str">
            <v>ASS</v>
          </cell>
          <cell r="B609" t="str">
            <v>ASS_sant</v>
          </cell>
          <cell r="C609" t="str">
            <v>A</v>
          </cell>
          <cell r="D609" t="str">
            <v>Categorie A</v>
          </cell>
          <cell r="E609" t="str">
            <v>Infirmier</v>
          </cell>
          <cell r="F609">
            <v>28</v>
          </cell>
          <cell r="G609" t="str">
            <v>1</v>
          </cell>
          <cell r="H609">
            <v>1</v>
          </cell>
        </row>
        <row r="610">
          <cell r="A610" t="str">
            <v>ASS</v>
          </cell>
          <cell r="B610" t="str">
            <v>ASS_sant</v>
          </cell>
          <cell r="C610" t="str">
            <v>A</v>
          </cell>
          <cell r="D610" t="str">
            <v>Categorie A</v>
          </cell>
          <cell r="E610" t="str">
            <v>Infirmier</v>
          </cell>
          <cell r="F610">
            <v>28</v>
          </cell>
          <cell r="G610" t="str">
            <v>2</v>
          </cell>
          <cell r="H610">
            <v>33</v>
          </cell>
        </row>
        <row r="611">
          <cell r="A611" t="str">
            <v>ASS</v>
          </cell>
          <cell r="B611" t="str">
            <v>ASS_sant</v>
          </cell>
          <cell r="C611" t="str">
            <v>A</v>
          </cell>
          <cell r="D611" t="str">
            <v>Categorie A</v>
          </cell>
          <cell r="E611" t="str">
            <v>Infirmier</v>
          </cell>
          <cell r="F611">
            <v>29</v>
          </cell>
          <cell r="G611" t="str">
            <v>1</v>
          </cell>
          <cell r="H611">
            <v>3</v>
          </cell>
        </row>
        <row r="612">
          <cell r="A612" t="str">
            <v>ASS</v>
          </cell>
          <cell r="B612" t="str">
            <v>ASS_sant</v>
          </cell>
          <cell r="C612" t="str">
            <v>A</v>
          </cell>
          <cell r="D612" t="str">
            <v>Categorie A</v>
          </cell>
          <cell r="E612" t="str">
            <v>Infirmier</v>
          </cell>
          <cell r="F612">
            <v>29</v>
          </cell>
          <cell r="G612" t="str">
            <v>2</v>
          </cell>
          <cell r="H612">
            <v>51</v>
          </cell>
        </row>
        <row r="613">
          <cell r="A613" t="str">
            <v>ASS</v>
          </cell>
          <cell r="B613" t="str">
            <v>ASS_sant</v>
          </cell>
          <cell r="C613" t="str">
            <v>A</v>
          </cell>
          <cell r="D613" t="str">
            <v>Categorie A</v>
          </cell>
          <cell r="E613" t="str">
            <v>Infirmier</v>
          </cell>
          <cell r="F613">
            <v>30</v>
          </cell>
          <cell r="G613" t="str">
            <v>1</v>
          </cell>
          <cell r="H613">
            <v>3</v>
          </cell>
        </row>
        <row r="614">
          <cell r="A614" t="str">
            <v>ASS</v>
          </cell>
          <cell r="B614" t="str">
            <v>ASS_sant</v>
          </cell>
          <cell r="C614" t="str">
            <v>A</v>
          </cell>
          <cell r="D614" t="str">
            <v>Categorie A</v>
          </cell>
          <cell r="E614" t="str">
            <v>Infirmier</v>
          </cell>
          <cell r="F614">
            <v>30</v>
          </cell>
          <cell r="G614" t="str">
            <v>2</v>
          </cell>
          <cell r="H614">
            <v>69</v>
          </cell>
        </row>
        <row r="615">
          <cell r="A615" t="str">
            <v>ASS</v>
          </cell>
          <cell r="B615" t="str">
            <v>ASS_sant</v>
          </cell>
          <cell r="C615" t="str">
            <v>A</v>
          </cell>
          <cell r="D615" t="str">
            <v>Categorie A</v>
          </cell>
          <cell r="E615" t="str">
            <v>Infirmier</v>
          </cell>
          <cell r="F615">
            <v>31</v>
          </cell>
          <cell r="G615" t="str">
            <v>1</v>
          </cell>
          <cell r="H615">
            <v>2</v>
          </cell>
        </row>
        <row r="616">
          <cell r="A616" t="str">
            <v>ASS</v>
          </cell>
          <cell r="B616" t="str">
            <v>ASS_sant</v>
          </cell>
          <cell r="C616" t="str">
            <v>A</v>
          </cell>
          <cell r="D616" t="str">
            <v>Categorie A</v>
          </cell>
          <cell r="E616" t="str">
            <v>Infirmier</v>
          </cell>
          <cell r="F616">
            <v>31</v>
          </cell>
          <cell r="G616" t="str">
            <v>2</v>
          </cell>
          <cell r="H616">
            <v>92</v>
          </cell>
        </row>
        <row r="617">
          <cell r="A617" t="str">
            <v>ASS</v>
          </cell>
          <cell r="B617" t="str">
            <v>ASS_sant</v>
          </cell>
          <cell r="C617" t="str">
            <v>A</v>
          </cell>
          <cell r="D617" t="str">
            <v>Categorie A</v>
          </cell>
          <cell r="E617" t="str">
            <v>Infirmier</v>
          </cell>
          <cell r="F617">
            <v>32</v>
          </cell>
          <cell r="G617" t="str">
            <v>1</v>
          </cell>
          <cell r="H617">
            <v>1</v>
          </cell>
        </row>
        <row r="618">
          <cell r="A618" t="str">
            <v>ASS</v>
          </cell>
          <cell r="B618" t="str">
            <v>ASS_sant</v>
          </cell>
          <cell r="C618" t="str">
            <v>A</v>
          </cell>
          <cell r="D618" t="str">
            <v>Categorie A</v>
          </cell>
          <cell r="E618" t="str">
            <v>Infirmier</v>
          </cell>
          <cell r="F618">
            <v>32</v>
          </cell>
          <cell r="G618" t="str">
            <v>2</v>
          </cell>
          <cell r="H618">
            <v>97</v>
          </cell>
        </row>
        <row r="619">
          <cell r="A619" t="str">
            <v>ASS</v>
          </cell>
          <cell r="B619" t="str">
            <v>ASS_sant</v>
          </cell>
          <cell r="C619" t="str">
            <v>A</v>
          </cell>
          <cell r="D619" t="str">
            <v>Categorie A</v>
          </cell>
          <cell r="E619" t="str">
            <v>Infirmier</v>
          </cell>
          <cell r="F619">
            <v>33</v>
          </cell>
          <cell r="G619" t="str">
            <v>1</v>
          </cell>
          <cell r="H619">
            <v>4</v>
          </cell>
        </row>
        <row r="620">
          <cell r="A620" t="str">
            <v>ASS</v>
          </cell>
          <cell r="B620" t="str">
            <v>ASS_sant</v>
          </cell>
          <cell r="C620" t="str">
            <v>A</v>
          </cell>
          <cell r="D620" t="str">
            <v>Categorie A</v>
          </cell>
          <cell r="E620" t="str">
            <v>Infirmier</v>
          </cell>
          <cell r="F620">
            <v>33</v>
          </cell>
          <cell r="G620" t="str">
            <v>2</v>
          </cell>
          <cell r="H620">
            <v>96</v>
          </cell>
        </row>
        <row r="621">
          <cell r="A621" t="str">
            <v>ASS</v>
          </cell>
          <cell r="B621" t="str">
            <v>ASS_sant</v>
          </cell>
          <cell r="C621" t="str">
            <v>A</v>
          </cell>
          <cell r="D621" t="str">
            <v>Categorie A</v>
          </cell>
          <cell r="E621" t="str">
            <v>Infirmier</v>
          </cell>
          <cell r="F621">
            <v>34</v>
          </cell>
          <cell r="G621" t="str">
            <v>1</v>
          </cell>
          <cell r="H621">
            <v>1</v>
          </cell>
        </row>
        <row r="622">
          <cell r="A622" t="str">
            <v>ASS</v>
          </cell>
          <cell r="B622" t="str">
            <v>ASS_sant</v>
          </cell>
          <cell r="C622" t="str">
            <v>A</v>
          </cell>
          <cell r="D622" t="str">
            <v>Categorie A</v>
          </cell>
          <cell r="E622" t="str">
            <v>Infirmier</v>
          </cell>
          <cell r="F622">
            <v>34</v>
          </cell>
          <cell r="G622" t="str">
            <v>2</v>
          </cell>
          <cell r="H622">
            <v>115</v>
          </cell>
        </row>
        <row r="623">
          <cell r="A623" t="str">
            <v>ASS</v>
          </cell>
          <cell r="B623" t="str">
            <v>ASS_sant</v>
          </cell>
          <cell r="C623" t="str">
            <v>A</v>
          </cell>
          <cell r="D623" t="str">
            <v>Categorie A</v>
          </cell>
          <cell r="E623" t="str">
            <v>Infirmier</v>
          </cell>
          <cell r="F623">
            <v>35</v>
          </cell>
          <cell r="G623" t="str">
            <v>1</v>
          </cell>
          <cell r="H623">
            <v>8</v>
          </cell>
        </row>
        <row r="624">
          <cell r="A624" t="str">
            <v>ASS</v>
          </cell>
          <cell r="B624" t="str">
            <v>ASS_sant</v>
          </cell>
          <cell r="C624" t="str">
            <v>A</v>
          </cell>
          <cell r="D624" t="str">
            <v>Categorie A</v>
          </cell>
          <cell r="E624" t="str">
            <v>Infirmier</v>
          </cell>
          <cell r="F624">
            <v>35</v>
          </cell>
          <cell r="G624" t="str">
            <v>2</v>
          </cell>
          <cell r="H624">
            <v>138</v>
          </cell>
        </row>
        <row r="625">
          <cell r="A625" t="str">
            <v>ASS</v>
          </cell>
          <cell r="B625" t="str">
            <v>ASS_sant</v>
          </cell>
          <cell r="C625" t="str">
            <v>A</v>
          </cell>
          <cell r="D625" t="str">
            <v>Categorie A</v>
          </cell>
          <cell r="E625" t="str">
            <v>Infirmier</v>
          </cell>
          <cell r="F625">
            <v>36</v>
          </cell>
          <cell r="G625" t="str">
            <v>1</v>
          </cell>
          <cell r="H625">
            <v>4</v>
          </cell>
        </row>
        <row r="626">
          <cell r="A626" t="str">
            <v>ASS</v>
          </cell>
          <cell r="B626" t="str">
            <v>ASS_sant</v>
          </cell>
          <cell r="C626" t="str">
            <v>A</v>
          </cell>
          <cell r="D626" t="str">
            <v>Categorie A</v>
          </cell>
          <cell r="E626" t="str">
            <v>Infirmier</v>
          </cell>
          <cell r="F626">
            <v>36</v>
          </cell>
          <cell r="G626" t="str">
            <v>2</v>
          </cell>
          <cell r="H626">
            <v>165</v>
          </cell>
        </row>
        <row r="627">
          <cell r="A627" t="str">
            <v>ASS</v>
          </cell>
          <cell r="B627" t="str">
            <v>ASS_sant</v>
          </cell>
          <cell r="C627" t="str">
            <v>A</v>
          </cell>
          <cell r="D627" t="str">
            <v>Categorie A</v>
          </cell>
          <cell r="E627" t="str">
            <v>Infirmier</v>
          </cell>
          <cell r="F627">
            <v>37</v>
          </cell>
          <cell r="G627" t="str">
            <v>1</v>
          </cell>
          <cell r="H627">
            <v>4</v>
          </cell>
        </row>
        <row r="628">
          <cell r="A628" t="str">
            <v>ASS</v>
          </cell>
          <cell r="B628" t="str">
            <v>ASS_sant</v>
          </cell>
          <cell r="C628" t="str">
            <v>A</v>
          </cell>
          <cell r="D628" t="str">
            <v>Categorie A</v>
          </cell>
          <cell r="E628" t="str">
            <v>Infirmier</v>
          </cell>
          <cell r="F628">
            <v>37</v>
          </cell>
          <cell r="G628" t="str">
            <v>2</v>
          </cell>
          <cell r="H628">
            <v>189</v>
          </cell>
        </row>
        <row r="629">
          <cell r="A629" t="str">
            <v>ASS</v>
          </cell>
          <cell r="B629" t="str">
            <v>ASS_sant</v>
          </cell>
          <cell r="C629" t="str">
            <v>A</v>
          </cell>
          <cell r="D629" t="str">
            <v>Categorie A</v>
          </cell>
          <cell r="E629" t="str">
            <v>Infirmier</v>
          </cell>
          <cell r="F629">
            <v>38</v>
          </cell>
          <cell r="G629" t="str">
            <v>1</v>
          </cell>
          <cell r="H629">
            <v>6</v>
          </cell>
        </row>
        <row r="630">
          <cell r="A630" t="str">
            <v>ASS</v>
          </cell>
          <cell r="B630" t="str">
            <v>ASS_sant</v>
          </cell>
          <cell r="C630" t="str">
            <v>A</v>
          </cell>
          <cell r="D630" t="str">
            <v>Categorie A</v>
          </cell>
          <cell r="E630" t="str">
            <v>Infirmier</v>
          </cell>
          <cell r="F630">
            <v>38</v>
          </cell>
          <cell r="G630" t="str">
            <v>2</v>
          </cell>
          <cell r="H630">
            <v>191</v>
          </cell>
        </row>
        <row r="631">
          <cell r="A631" t="str">
            <v>ASS</v>
          </cell>
          <cell r="B631" t="str">
            <v>ASS_sant</v>
          </cell>
          <cell r="C631" t="str">
            <v>A</v>
          </cell>
          <cell r="D631" t="str">
            <v>Categorie A</v>
          </cell>
          <cell r="E631" t="str">
            <v>Infirmier</v>
          </cell>
          <cell r="F631">
            <v>39</v>
          </cell>
          <cell r="G631" t="str">
            <v>1</v>
          </cell>
          <cell r="H631">
            <v>10</v>
          </cell>
        </row>
        <row r="632">
          <cell r="A632" t="str">
            <v>ASS</v>
          </cell>
          <cell r="B632" t="str">
            <v>ASS_sant</v>
          </cell>
          <cell r="C632" t="str">
            <v>A</v>
          </cell>
          <cell r="D632" t="str">
            <v>Categorie A</v>
          </cell>
          <cell r="E632" t="str">
            <v>Infirmier</v>
          </cell>
          <cell r="F632">
            <v>39</v>
          </cell>
          <cell r="G632" t="str">
            <v>2</v>
          </cell>
          <cell r="H632">
            <v>216</v>
          </cell>
        </row>
        <row r="633">
          <cell r="A633" t="str">
            <v>ASS</v>
          </cell>
          <cell r="B633" t="str">
            <v>ASS_sant</v>
          </cell>
          <cell r="C633" t="str">
            <v>A</v>
          </cell>
          <cell r="D633" t="str">
            <v>Categorie A</v>
          </cell>
          <cell r="E633" t="str">
            <v>Infirmier</v>
          </cell>
          <cell r="F633">
            <v>40</v>
          </cell>
          <cell r="G633" t="str">
            <v>1</v>
          </cell>
          <cell r="H633">
            <v>11</v>
          </cell>
        </row>
        <row r="634">
          <cell r="A634" t="str">
            <v>ASS</v>
          </cell>
          <cell r="B634" t="str">
            <v>ASS_sant</v>
          </cell>
          <cell r="C634" t="str">
            <v>A</v>
          </cell>
          <cell r="D634" t="str">
            <v>Categorie A</v>
          </cell>
          <cell r="E634" t="str">
            <v>Infirmier</v>
          </cell>
          <cell r="F634">
            <v>40</v>
          </cell>
          <cell r="G634" t="str">
            <v>2</v>
          </cell>
          <cell r="H634">
            <v>197</v>
          </cell>
        </row>
        <row r="635">
          <cell r="A635" t="str">
            <v>ASS</v>
          </cell>
          <cell r="B635" t="str">
            <v>ASS_sant</v>
          </cell>
          <cell r="C635" t="str">
            <v>A</v>
          </cell>
          <cell r="D635" t="str">
            <v>Categorie A</v>
          </cell>
          <cell r="E635" t="str">
            <v>Infirmier</v>
          </cell>
          <cell r="F635">
            <v>41</v>
          </cell>
          <cell r="G635" t="str">
            <v>1</v>
          </cell>
          <cell r="H635">
            <v>12</v>
          </cell>
        </row>
        <row r="636">
          <cell r="A636" t="str">
            <v>ASS</v>
          </cell>
          <cell r="B636" t="str">
            <v>ASS_sant</v>
          </cell>
          <cell r="C636" t="str">
            <v>A</v>
          </cell>
          <cell r="D636" t="str">
            <v>Categorie A</v>
          </cell>
          <cell r="E636" t="str">
            <v>Infirmier</v>
          </cell>
          <cell r="F636">
            <v>41</v>
          </cell>
          <cell r="G636" t="str">
            <v>2</v>
          </cell>
          <cell r="H636">
            <v>207</v>
          </cell>
        </row>
        <row r="637">
          <cell r="A637" t="str">
            <v>ASS</v>
          </cell>
          <cell r="B637" t="str">
            <v>ASS_sant</v>
          </cell>
          <cell r="C637" t="str">
            <v>A</v>
          </cell>
          <cell r="D637" t="str">
            <v>Categorie A</v>
          </cell>
          <cell r="E637" t="str">
            <v>Infirmier</v>
          </cell>
          <cell r="F637">
            <v>42</v>
          </cell>
          <cell r="G637" t="str">
            <v>1</v>
          </cell>
          <cell r="H637">
            <v>13</v>
          </cell>
        </row>
        <row r="638">
          <cell r="A638" t="str">
            <v>ASS</v>
          </cell>
          <cell r="B638" t="str">
            <v>ASS_sant</v>
          </cell>
          <cell r="C638" t="str">
            <v>A</v>
          </cell>
          <cell r="D638" t="str">
            <v>Categorie A</v>
          </cell>
          <cell r="E638" t="str">
            <v>Infirmier</v>
          </cell>
          <cell r="F638">
            <v>42</v>
          </cell>
          <cell r="G638" t="str">
            <v>2</v>
          </cell>
          <cell r="H638">
            <v>210</v>
          </cell>
        </row>
        <row r="639">
          <cell r="A639" t="str">
            <v>ASS</v>
          </cell>
          <cell r="B639" t="str">
            <v>ASS_sant</v>
          </cell>
          <cell r="C639" t="str">
            <v>A</v>
          </cell>
          <cell r="D639" t="str">
            <v>Categorie A</v>
          </cell>
          <cell r="E639" t="str">
            <v>Infirmier</v>
          </cell>
          <cell r="F639">
            <v>43</v>
          </cell>
          <cell r="G639" t="str">
            <v>1</v>
          </cell>
          <cell r="H639">
            <v>12</v>
          </cell>
        </row>
        <row r="640">
          <cell r="A640" t="str">
            <v>ASS</v>
          </cell>
          <cell r="B640" t="str">
            <v>ASS_sant</v>
          </cell>
          <cell r="C640" t="str">
            <v>A</v>
          </cell>
          <cell r="D640" t="str">
            <v>Categorie A</v>
          </cell>
          <cell r="E640" t="str">
            <v>Infirmier</v>
          </cell>
          <cell r="F640">
            <v>43</v>
          </cell>
          <cell r="G640" t="str">
            <v>2</v>
          </cell>
          <cell r="H640">
            <v>254</v>
          </cell>
        </row>
        <row r="641">
          <cell r="A641" t="str">
            <v>ASS</v>
          </cell>
          <cell r="B641" t="str">
            <v>ASS_sant</v>
          </cell>
          <cell r="C641" t="str">
            <v>A</v>
          </cell>
          <cell r="D641" t="str">
            <v>Categorie A</v>
          </cell>
          <cell r="E641" t="str">
            <v>Infirmier</v>
          </cell>
          <cell r="F641">
            <v>44</v>
          </cell>
          <cell r="G641" t="str">
            <v>1</v>
          </cell>
          <cell r="H641">
            <v>10</v>
          </cell>
        </row>
        <row r="642">
          <cell r="A642" t="str">
            <v>ASS</v>
          </cell>
          <cell r="B642" t="str">
            <v>ASS_sant</v>
          </cell>
          <cell r="C642" t="str">
            <v>A</v>
          </cell>
          <cell r="D642" t="str">
            <v>Categorie A</v>
          </cell>
          <cell r="E642" t="str">
            <v>Infirmier</v>
          </cell>
          <cell r="F642">
            <v>44</v>
          </cell>
          <cell r="G642" t="str">
            <v>2</v>
          </cell>
          <cell r="H642">
            <v>235</v>
          </cell>
        </row>
        <row r="643">
          <cell r="A643" t="str">
            <v>ASS</v>
          </cell>
          <cell r="B643" t="str">
            <v>ASS_sant</v>
          </cell>
          <cell r="C643" t="str">
            <v>A</v>
          </cell>
          <cell r="D643" t="str">
            <v>Categorie A</v>
          </cell>
          <cell r="E643" t="str">
            <v>Infirmier</v>
          </cell>
          <cell r="F643">
            <v>45</v>
          </cell>
          <cell r="G643" t="str">
            <v>1</v>
          </cell>
          <cell r="H643">
            <v>16</v>
          </cell>
        </row>
        <row r="644">
          <cell r="A644" t="str">
            <v>ASS</v>
          </cell>
          <cell r="B644" t="str">
            <v>ASS_sant</v>
          </cell>
          <cell r="C644" t="str">
            <v>A</v>
          </cell>
          <cell r="D644" t="str">
            <v>Categorie A</v>
          </cell>
          <cell r="E644" t="str">
            <v>Infirmier</v>
          </cell>
          <cell r="F644">
            <v>45</v>
          </cell>
          <cell r="G644" t="str">
            <v>2</v>
          </cell>
          <cell r="H644">
            <v>250</v>
          </cell>
        </row>
        <row r="645">
          <cell r="A645" t="str">
            <v>ASS</v>
          </cell>
          <cell r="B645" t="str">
            <v>ASS_sant</v>
          </cell>
          <cell r="C645" t="str">
            <v>A</v>
          </cell>
          <cell r="D645" t="str">
            <v>Categorie A</v>
          </cell>
          <cell r="E645" t="str">
            <v>Infirmier</v>
          </cell>
          <cell r="F645">
            <v>46</v>
          </cell>
          <cell r="G645" t="str">
            <v>1</v>
          </cell>
          <cell r="H645">
            <v>9</v>
          </cell>
        </row>
        <row r="646">
          <cell r="A646" t="str">
            <v>ASS</v>
          </cell>
          <cell r="B646" t="str">
            <v>ASS_sant</v>
          </cell>
          <cell r="C646" t="str">
            <v>A</v>
          </cell>
          <cell r="D646" t="str">
            <v>Categorie A</v>
          </cell>
          <cell r="E646" t="str">
            <v>Infirmier</v>
          </cell>
          <cell r="F646">
            <v>46</v>
          </cell>
          <cell r="G646" t="str">
            <v>2</v>
          </cell>
          <cell r="H646">
            <v>249</v>
          </cell>
        </row>
        <row r="647">
          <cell r="A647" t="str">
            <v>ASS</v>
          </cell>
          <cell r="B647" t="str">
            <v>ASS_sant</v>
          </cell>
          <cell r="C647" t="str">
            <v>A</v>
          </cell>
          <cell r="D647" t="str">
            <v>Categorie A</v>
          </cell>
          <cell r="E647" t="str">
            <v>Infirmier</v>
          </cell>
          <cell r="F647">
            <v>47</v>
          </cell>
          <cell r="G647" t="str">
            <v>1</v>
          </cell>
          <cell r="H647">
            <v>12</v>
          </cell>
        </row>
        <row r="648">
          <cell r="A648" t="str">
            <v>ASS</v>
          </cell>
          <cell r="B648" t="str">
            <v>ASS_sant</v>
          </cell>
          <cell r="C648" t="str">
            <v>A</v>
          </cell>
          <cell r="D648" t="str">
            <v>Categorie A</v>
          </cell>
          <cell r="E648" t="str">
            <v>Infirmier</v>
          </cell>
          <cell r="F648">
            <v>47</v>
          </cell>
          <cell r="G648" t="str">
            <v>2</v>
          </cell>
          <cell r="H648">
            <v>292</v>
          </cell>
        </row>
        <row r="649">
          <cell r="A649" t="str">
            <v>ASS</v>
          </cell>
          <cell r="B649" t="str">
            <v>ASS_sant</v>
          </cell>
          <cell r="C649" t="str">
            <v>A</v>
          </cell>
          <cell r="D649" t="str">
            <v>Categorie A</v>
          </cell>
          <cell r="E649" t="str">
            <v>Infirmier</v>
          </cell>
          <cell r="F649">
            <v>48</v>
          </cell>
          <cell r="G649" t="str">
            <v>1</v>
          </cell>
          <cell r="H649">
            <v>10</v>
          </cell>
        </row>
        <row r="650">
          <cell r="A650" t="str">
            <v>ASS</v>
          </cell>
          <cell r="B650" t="str">
            <v>ASS_sant</v>
          </cell>
          <cell r="C650" t="str">
            <v>A</v>
          </cell>
          <cell r="D650" t="str">
            <v>Categorie A</v>
          </cell>
          <cell r="E650" t="str">
            <v>Infirmier</v>
          </cell>
          <cell r="F650">
            <v>48</v>
          </cell>
          <cell r="G650" t="str">
            <v>2</v>
          </cell>
          <cell r="H650">
            <v>302</v>
          </cell>
        </row>
        <row r="651">
          <cell r="A651" t="str">
            <v>ASS</v>
          </cell>
          <cell r="B651" t="str">
            <v>ASS_sant</v>
          </cell>
          <cell r="C651" t="str">
            <v>A</v>
          </cell>
          <cell r="D651" t="str">
            <v>Categorie A</v>
          </cell>
          <cell r="E651" t="str">
            <v>Infirmier</v>
          </cell>
          <cell r="F651">
            <v>49</v>
          </cell>
          <cell r="G651" t="str">
            <v>1</v>
          </cell>
          <cell r="H651">
            <v>8</v>
          </cell>
        </row>
        <row r="652">
          <cell r="A652" t="str">
            <v>ASS</v>
          </cell>
          <cell r="B652" t="str">
            <v>ASS_sant</v>
          </cell>
          <cell r="C652" t="str">
            <v>A</v>
          </cell>
          <cell r="D652" t="str">
            <v>Categorie A</v>
          </cell>
          <cell r="E652" t="str">
            <v>Infirmier</v>
          </cell>
          <cell r="F652">
            <v>49</v>
          </cell>
          <cell r="G652" t="str">
            <v>2</v>
          </cell>
          <cell r="H652">
            <v>306</v>
          </cell>
        </row>
        <row r="653">
          <cell r="A653" t="str">
            <v>ASS</v>
          </cell>
          <cell r="B653" t="str">
            <v>ASS_sant</v>
          </cell>
          <cell r="C653" t="str">
            <v>A</v>
          </cell>
          <cell r="D653" t="str">
            <v>Categorie A</v>
          </cell>
          <cell r="E653" t="str">
            <v>Infirmier</v>
          </cell>
          <cell r="F653">
            <v>50</v>
          </cell>
          <cell r="G653" t="str">
            <v>1</v>
          </cell>
          <cell r="H653">
            <v>19</v>
          </cell>
        </row>
        <row r="654">
          <cell r="A654" t="str">
            <v>ASS</v>
          </cell>
          <cell r="B654" t="str">
            <v>ASS_sant</v>
          </cell>
          <cell r="C654" t="str">
            <v>A</v>
          </cell>
          <cell r="D654" t="str">
            <v>Categorie A</v>
          </cell>
          <cell r="E654" t="str">
            <v>Infirmier</v>
          </cell>
          <cell r="F654">
            <v>50</v>
          </cell>
          <cell r="G654" t="str">
            <v>2</v>
          </cell>
          <cell r="H654">
            <v>328</v>
          </cell>
        </row>
        <row r="655">
          <cell r="A655" t="str">
            <v>ASS</v>
          </cell>
          <cell r="B655" t="str">
            <v>ASS_sant</v>
          </cell>
          <cell r="C655" t="str">
            <v>A</v>
          </cell>
          <cell r="D655" t="str">
            <v>Categorie A</v>
          </cell>
          <cell r="E655" t="str">
            <v>Infirmier</v>
          </cell>
          <cell r="F655">
            <v>51</v>
          </cell>
          <cell r="G655" t="str">
            <v>1</v>
          </cell>
          <cell r="H655">
            <v>12</v>
          </cell>
        </row>
        <row r="656">
          <cell r="A656" t="str">
            <v>ASS</v>
          </cell>
          <cell r="B656" t="str">
            <v>ASS_sant</v>
          </cell>
          <cell r="C656" t="str">
            <v>A</v>
          </cell>
          <cell r="D656" t="str">
            <v>Categorie A</v>
          </cell>
          <cell r="E656" t="str">
            <v>Infirmier</v>
          </cell>
          <cell r="F656">
            <v>51</v>
          </cell>
          <cell r="G656" t="str">
            <v>2</v>
          </cell>
          <cell r="H656">
            <v>329</v>
          </cell>
        </row>
        <row r="657">
          <cell r="A657" t="str">
            <v>ASS</v>
          </cell>
          <cell r="B657" t="str">
            <v>ASS_sant</v>
          </cell>
          <cell r="C657" t="str">
            <v>A</v>
          </cell>
          <cell r="D657" t="str">
            <v>Categorie A</v>
          </cell>
          <cell r="E657" t="str">
            <v>Infirmier</v>
          </cell>
          <cell r="F657">
            <v>52</v>
          </cell>
          <cell r="G657" t="str">
            <v>1</v>
          </cell>
          <cell r="H657">
            <v>15</v>
          </cell>
        </row>
        <row r="658">
          <cell r="A658" t="str">
            <v>ASS</v>
          </cell>
          <cell r="B658" t="str">
            <v>ASS_sant</v>
          </cell>
          <cell r="C658" t="str">
            <v>A</v>
          </cell>
          <cell r="D658" t="str">
            <v>Categorie A</v>
          </cell>
          <cell r="E658" t="str">
            <v>Infirmier</v>
          </cell>
          <cell r="F658">
            <v>52</v>
          </cell>
          <cell r="G658" t="str">
            <v>2</v>
          </cell>
          <cell r="H658">
            <v>325</v>
          </cell>
        </row>
        <row r="659">
          <cell r="A659" t="str">
            <v>ASS</v>
          </cell>
          <cell r="B659" t="str">
            <v>ASS_sant</v>
          </cell>
          <cell r="C659" t="str">
            <v>A</v>
          </cell>
          <cell r="D659" t="str">
            <v>Categorie A</v>
          </cell>
          <cell r="E659" t="str">
            <v>Infirmier</v>
          </cell>
          <cell r="F659">
            <v>53</v>
          </cell>
          <cell r="G659" t="str">
            <v>1</v>
          </cell>
          <cell r="H659">
            <v>10</v>
          </cell>
        </row>
        <row r="660">
          <cell r="A660" t="str">
            <v>ASS</v>
          </cell>
          <cell r="B660" t="str">
            <v>ASS_sant</v>
          </cell>
          <cell r="C660" t="str">
            <v>A</v>
          </cell>
          <cell r="D660" t="str">
            <v>Categorie A</v>
          </cell>
          <cell r="E660" t="str">
            <v>Infirmier</v>
          </cell>
          <cell r="F660">
            <v>53</v>
          </cell>
          <cell r="G660" t="str">
            <v>2</v>
          </cell>
          <cell r="H660">
            <v>326</v>
          </cell>
        </row>
        <row r="661">
          <cell r="A661" t="str">
            <v>ASS</v>
          </cell>
          <cell r="B661" t="str">
            <v>ASS_sant</v>
          </cell>
          <cell r="C661" t="str">
            <v>A</v>
          </cell>
          <cell r="D661" t="str">
            <v>Categorie A</v>
          </cell>
          <cell r="E661" t="str">
            <v>Infirmier</v>
          </cell>
          <cell r="F661">
            <v>54</v>
          </cell>
          <cell r="G661" t="str">
            <v>1</v>
          </cell>
          <cell r="H661">
            <v>13</v>
          </cell>
        </row>
        <row r="662">
          <cell r="A662" t="str">
            <v>ASS</v>
          </cell>
          <cell r="B662" t="str">
            <v>ASS_sant</v>
          </cell>
          <cell r="C662" t="str">
            <v>A</v>
          </cell>
          <cell r="D662" t="str">
            <v>Categorie A</v>
          </cell>
          <cell r="E662" t="str">
            <v>Infirmier</v>
          </cell>
          <cell r="F662">
            <v>54</v>
          </cell>
          <cell r="G662" t="str">
            <v>2</v>
          </cell>
          <cell r="H662">
            <v>283</v>
          </cell>
        </row>
        <row r="663">
          <cell r="A663" t="str">
            <v>ASS</v>
          </cell>
          <cell r="B663" t="str">
            <v>ASS_sant</v>
          </cell>
          <cell r="C663" t="str">
            <v>A</v>
          </cell>
          <cell r="D663" t="str">
            <v>Categorie A</v>
          </cell>
          <cell r="E663" t="str">
            <v>Infirmier</v>
          </cell>
          <cell r="F663">
            <v>55</v>
          </cell>
          <cell r="G663" t="str">
            <v>1</v>
          </cell>
          <cell r="H663">
            <v>5</v>
          </cell>
        </row>
        <row r="664">
          <cell r="A664" t="str">
            <v>ASS</v>
          </cell>
          <cell r="B664" t="str">
            <v>ASS_sant</v>
          </cell>
          <cell r="C664" t="str">
            <v>A</v>
          </cell>
          <cell r="D664" t="str">
            <v>Categorie A</v>
          </cell>
          <cell r="E664" t="str">
            <v>Infirmier</v>
          </cell>
          <cell r="F664">
            <v>55</v>
          </cell>
          <cell r="G664" t="str">
            <v>2</v>
          </cell>
          <cell r="H664">
            <v>266</v>
          </cell>
        </row>
        <row r="665">
          <cell r="A665" t="str">
            <v>ASS</v>
          </cell>
          <cell r="B665" t="str">
            <v>ASS_sant</v>
          </cell>
          <cell r="C665" t="str">
            <v>A</v>
          </cell>
          <cell r="D665" t="str">
            <v>Categorie A</v>
          </cell>
          <cell r="E665" t="str">
            <v>Infirmier</v>
          </cell>
          <cell r="F665">
            <v>56</v>
          </cell>
          <cell r="G665" t="str">
            <v>1</v>
          </cell>
          <cell r="H665">
            <v>9</v>
          </cell>
        </row>
        <row r="666">
          <cell r="A666" t="str">
            <v>ASS</v>
          </cell>
          <cell r="B666" t="str">
            <v>ASS_sant</v>
          </cell>
          <cell r="C666" t="str">
            <v>A</v>
          </cell>
          <cell r="D666" t="str">
            <v>Categorie A</v>
          </cell>
          <cell r="E666" t="str">
            <v>Infirmier</v>
          </cell>
          <cell r="F666">
            <v>56</v>
          </cell>
          <cell r="G666" t="str">
            <v>2</v>
          </cell>
          <cell r="H666">
            <v>221</v>
          </cell>
        </row>
        <row r="667">
          <cell r="A667" t="str">
            <v>ASS</v>
          </cell>
          <cell r="B667" t="str">
            <v>ASS_sant</v>
          </cell>
          <cell r="C667" t="str">
            <v>A</v>
          </cell>
          <cell r="D667" t="str">
            <v>Categorie A</v>
          </cell>
          <cell r="E667" t="str">
            <v>Infirmier</v>
          </cell>
          <cell r="F667">
            <v>57</v>
          </cell>
          <cell r="G667" t="str">
            <v>1</v>
          </cell>
          <cell r="H667">
            <v>13</v>
          </cell>
        </row>
        <row r="668">
          <cell r="A668" t="str">
            <v>ASS</v>
          </cell>
          <cell r="B668" t="str">
            <v>ASS_sant</v>
          </cell>
          <cell r="C668" t="str">
            <v>A</v>
          </cell>
          <cell r="D668" t="str">
            <v>Categorie A</v>
          </cell>
          <cell r="E668" t="str">
            <v>Infirmier</v>
          </cell>
          <cell r="F668">
            <v>57</v>
          </cell>
          <cell r="G668" t="str">
            <v>2</v>
          </cell>
          <cell r="H668">
            <v>258</v>
          </cell>
        </row>
        <row r="669">
          <cell r="A669" t="str">
            <v>ASS</v>
          </cell>
          <cell r="B669" t="str">
            <v>ASS_sant</v>
          </cell>
          <cell r="C669" t="str">
            <v>A</v>
          </cell>
          <cell r="D669" t="str">
            <v>Categorie A</v>
          </cell>
          <cell r="E669" t="str">
            <v>Infirmier</v>
          </cell>
          <cell r="F669">
            <v>58</v>
          </cell>
          <cell r="G669" t="str">
            <v>1</v>
          </cell>
          <cell r="H669">
            <v>4</v>
          </cell>
        </row>
        <row r="670">
          <cell r="A670" t="str">
            <v>ASS</v>
          </cell>
          <cell r="B670" t="str">
            <v>ASS_sant</v>
          </cell>
          <cell r="C670" t="str">
            <v>A</v>
          </cell>
          <cell r="D670" t="str">
            <v>Categorie A</v>
          </cell>
          <cell r="E670" t="str">
            <v>Infirmier</v>
          </cell>
          <cell r="F670">
            <v>58</v>
          </cell>
          <cell r="G670" t="str">
            <v>2</v>
          </cell>
          <cell r="H670">
            <v>171</v>
          </cell>
        </row>
        <row r="671">
          <cell r="A671" t="str">
            <v>ASS</v>
          </cell>
          <cell r="B671" t="str">
            <v>ASS_sant</v>
          </cell>
          <cell r="C671" t="str">
            <v>A</v>
          </cell>
          <cell r="D671" t="str">
            <v>Categorie A</v>
          </cell>
          <cell r="E671" t="str">
            <v>Infirmier</v>
          </cell>
          <cell r="F671">
            <v>59</v>
          </cell>
          <cell r="G671" t="str">
            <v>1</v>
          </cell>
          <cell r="H671">
            <v>11</v>
          </cell>
        </row>
        <row r="672">
          <cell r="A672" t="str">
            <v>ASS</v>
          </cell>
          <cell r="B672" t="str">
            <v>ASS_sant</v>
          </cell>
          <cell r="C672" t="str">
            <v>A</v>
          </cell>
          <cell r="D672" t="str">
            <v>Categorie A</v>
          </cell>
          <cell r="E672" t="str">
            <v>Infirmier</v>
          </cell>
          <cell r="F672">
            <v>59</v>
          </cell>
          <cell r="G672" t="str">
            <v>2</v>
          </cell>
          <cell r="H672">
            <v>160</v>
          </cell>
        </row>
        <row r="673">
          <cell r="A673" t="str">
            <v>ASS</v>
          </cell>
          <cell r="B673" t="str">
            <v>ASS_sant</v>
          </cell>
          <cell r="C673" t="str">
            <v>A</v>
          </cell>
          <cell r="D673" t="str">
            <v>Categorie A</v>
          </cell>
          <cell r="E673" t="str">
            <v>Infirmier</v>
          </cell>
          <cell r="F673">
            <v>60</v>
          </cell>
          <cell r="G673" t="str">
            <v>1</v>
          </cell>
          <cell r="H673">
            <v>7</v>
          </cell>
        </row>
        <row r="674">
          <cell r="A674" t="str">
            <v>ASS</v>
          </cell>
          <cell r="B674" t="str">
            <v>ASS_sant</v>
          </cell>
          <cell r="C674" t="str">
            <v>A</v>
          </cell>
          <cell r="D674" t="str">
            <v>Categorie A</v>
          </cell>
          <cell r="E674" t="str">
            <v>Infirmier</v>
          </cell>
          <cell r="F674">
            <v>60</v>
          </cell>
          <cell r="G674" t="str">
            <v>2</v>
          </cell>
          <cell r="H674">
            <v>116</v>
          </cell>
        </row>
        <row r="675">
          <cell r="A675" t="str">
            <v>ASS</v>
          </cell>
          <cell r="B675" t="str">
            <v>ASS_sant</v>
          </cell>
          <cell r="C675" t="str">
            <v>A</v>
          </cell>
          <cell r="D675" t="str">
            <v>Categorie A</v>
          </cell>
          <cell r="E675" t="str">
            <v>Infirmier</v>
          </cell>
          <cell r="F675">
            <v>61</v>
          </cell>
          <cell r="G675" t="str">
            <v>1</v>
          </cell>
          <cell r="H675">
            <v>8</v>
          </cell>
        </row>
        <row r="676">
          <cell r="A676" t="str">
            <v>ASS</v>
          </cell>
          <cell r="B676" t="str">
            <v>ASS_sant</v>
          </cell>
          <cell r="C676" t="str">
            <v>A</v>
          </cell>
          <cell r="D676" t="str">
            <v>Categorie A</v>
          </cell>
          <cell r="E676" t="str">
            <v>Infirmier</v>
          </cell>
          <cell r="F676">
            <v>61</v>
          </cell>
          <cell r="G676" t="str">
            <v>2</v>
          </cell>
          <cell r="H676">
            <v>65</v>
          </cell>
        </row>
        <row r="677">
          <cell r="A677" t="str">
            <v>ASS</v>
          </cell>
          <cell r="B677" t="str">
            <v>ASS_sant</v>
          </cell>
          <cell r="C677" t="str">
            <v>A</v>
          </cell>
          <cell r="D677" t="str">
            <v>Categorie A</v>
          </cell>
          <cell r="E677" t="str">
            <v>Infirmier</v>
          </cell>
          <cell r="F677">
            <v>62</v>
          </cell>
          <cell r="G677" t="str">
            <v>1</v>
          </cell>
          <cell r="H677">
            <v>3</v>
          </cell>
        </row>
        <row r="678">
          <cell r="A678" t="str">
            <v>ASS</v>
          </cell>
          <cell r="B678" t="str">
            <v>ASS_sant</v>
          </cell>
          <cell r="C678" t="str">
            <v>A</v>
          </cell>
          <cell r="D678" t="str">
            <v>Categorie A</v>
          </cell>
          <cell r="E678" t="str">
            <v>Infirmier</v>
          </cell>
          <cell r="F678">
            <v>62</v>
          </cell>
          <cell r="G678" t="str">
            <v>2</v>
          </cell>
          <cell r="H678">
            <v>46</v>
          </cell>
        </row>
        <row r="679">
          <cell r="A679" t="str">
            <v>ASS</v>
          </cell>
          <cell r="B679" t="str">
            <v>ASS_sant</v>
          </cell>
          <cell r="C679" t="str">
            <v>A</v>
          </cell>
          <cell r="D679" t="str">
            <v>Categorie A</v>
          </cell>
          <cell r="E679" t="str">
            <v>Infirmier</v>
          </cell>
          <cell r="F679">
            <v>63</v>
          </cell>
          <cell r="G679" t="str">
            <v>1</v>
          </cell>
          <cell r="H679">
            <v>1</v>
          </cell>
        </row>
        <row r="680">
          <cell r="A680" t="str">
            <v>ASS</v>
          </cell>
          <cell r="B680" t="str">
            <v>ASS_sant</v>
          </cell>
          <cell r="C680" t="str">
            <v>A</v>
          </cell>
          <cell r="D680" t="str">
            <v>Categorie A</v>
          </cell>
          <cell r="E680" t="str">
            <v>Infirmier</v>
          </cell>
          <cell r="F680">
            <v>63</v>
          </cell>
          <cell r="G680" t="str">
            <v>2</v>
          </cell>
          <cell r="H680">
            <v>28</v>
          </cell>
        </row>
        <row r="681">
          <cell r="A681" t="str">
            <v>ASS</v>
          </cell>
          <cell r="B681" t="str">
            <v>ASS_sant</v>
          </cell>
          <cell r="C681" t="str">
            <v>A</v>
          </cell>
          <cell r="D681" t="str">
            <v>Categorie A</v>
          </cell>
          <cell r="E681" t="str">
            <v>Infirmier</v>
          </cell>
          <cell r="F681">
            <v>64</v>
          </cell>
          <cell r="G681" t="str">
            <v>1</v>
          </cell>
          <cell r="H681">
            <v>1</v>
          </cell>
        </row>
        <row r="682">
          <cell r="A682" t="str">
            <v>ASS</v>
          </cell>
          <cell r="B682" t="str">
            <v>ASS_sant</v>
          </cell>
          <cell r="C682" t="str">
            <v>A</v>
          </cell>
          <cell r="D682" t="str">
            <v>Categorie A</v>
          </cell>
          <cell r="E682" t="str">
            <v>Infirmier</v>
          </cell>
          <cell r="F682">
            <v>64</v>
          </cell>
          <cell r="G682" t="str">
            <v>2</v>
          </cell>
          <cell r="H682">
            <v>18</v>
          </cell>
        </row>
        <row r="683">
          <cell r="A683" t="str">
            <v>ASS</v>
          </cell>
          <cell r="B683" t="str">
            <v>ASS_sant</v>
          </cell>
          <cell r="C683" t="str">
            <v>A</v>
          </cell>
          <cell r="D683" t="str">
            <v>Categorie A</v>
          </cell>
          <cell r="E683" t="str">
            <v>Infirmier</v>
          </cell>
          <cell r="F683">
            <v>65</v>
          </cell>
          <cell r="G683" t="str">
            <v>2</v>
          </cell>
          <cell r="H683">
            <v>10</v>
          </cell>
        </row>
        <row r="684">
          <cell r="A684" t="str">
            <v>ASS</v>
          </cell>
          <cell r="B684" t="str">
            <v>ASS_sant</v>
          </cell>
          <cell r="C684" t="str">
            <v>A</v>
          </cell>
          <cell r="D684" t="str">
            <v>Categorie A</v>
          </cell>
          <cell r="E684" t="str">
            <v>Infirmier</v>
          </cell>
          <cell r="F684">
            <v>68</v>
          </cell>
          <cell r="G684" t="str">
            <v>2</v>
          </cell>
          <cell r="H684">
            <v>1</v>
          </cell>
        </row>
        <row r="685">
          <cell r="A685" t="str">
            <v>ASS</v>
          </cell>
          <cell r="B685" t="str">
            <v>ASS_sant</v>
          </cell>
          <cell r="C685" t="str">
            <v>A</v>
          </cell>
          <cell r="D685" t="str">
            <v>Categorie A</v>
          </cell>
          <cell r="E685" t="str">
            <v>Medecin</v>
          </cell>
          <cell r="F685">
            <v>30</v>
          </cell>
          <cell r="G685" t="str">
            <v>2</v>
          </cell>
          <cell r="H685">
            <v>1</v>
          </cell>
        </row>
        <row r="686">
          <cell r="A686" t="str">
            <v>ASS</v>
          </cell>
          <cell r="B686" t="str">
            <v>ASS_sant</v>
          </cell>
          <cell r="C686" t="str">
            <v>A</v>
          </cell>
          <cell r="D686" t="str">
            <v>Categorie A</v>
          </cell>
          <cell r="E686" t="str">
            <v>Medecin</v>
          </cell>
          <cell r="F686">
            <v>33</v>
          </cell>
          <cell r="G686" t="str">
            <v>2</v>
          </cell>
          <cell r="H686">
            <v>1</v>
          </cell>
        </row>
        <row r="687">
          <cell r="A687" t="str">
            <v>ASS</v>
          </cell>
          <cell r="B687" t="str">
            <v>ASS_sant</v>
          </cell>
          <cell r="C687" t="str">
            <v>A</v>
          </cell>
          <cell r="D687" t="str">
            <v>Categorie A</v>
          </cell>
          <cell r="E687" t="str">
            <v>Medecin</v>
          </cell>
          <cell r="F687">
            <v>34</v>
          </cell>
          <cell r="G687" t="str">
            <v>2</v>
          </cell>
          <cell r="H687">
            <v>3</v>
          </cell>
        </row>
        <row r="688">
          <cell r="A688" t="str">
            <v>ASS</v>
          </cell>
          <cell r="B688" t="str">
            <v>ASS_sant</v>
          </cell>
          <cell r="C688" t="str">
            <v>A</v>
          </cell>
          <cell r="D688" t="str">
            <v>Categorie A</v>
          </cell>
          <cell r="E688" t="str">
            <v>Medecin</v>
          </cell>
          <cell r="F688">
            <v>35</v>
          </cell>
          <cell r="G688" t="str">
            <v>2</v>
          </cell>
          <cell r="H688">
            <v>6</v>
          </cell>
        </row>
        <row r="689">
          <cell r="A689" t="str">
            <v>ASS</v>
          </cell>
          <cell r="B689" t="str">
            <v>ASS_sant</v>
          </cell>
          <cell r="C689" t="str">
            <v>A</v>
          </cell>
          <cell r="D689" t="str">
            <v>Categorie A</v>
          </cell>
          <cell r="E689" t="str">
            <v>Medecin</v>
          </cell>
          <cell r="F689">
            <v>36</v>
          </cell>
          <cell r="G689" t="str">
            <v>2</v>
          </cell>
          <cell r="H689">
            <v>7</v>
          </cell>
        </row>
        <row r="690">
          <cell r="A690" t="str">
            <v>ASS</v>
          </cell>
          <cell r="B690" t="str">
            <v>ASS_sant</v>
          </cell>
          <cell r="C690" t="str">
            <v>A</v>
          </cell>
          <cell r="D690" t="str">
            <v>Categorie A</v>
          </cell>
          <cell r="E690" t="str">
            <v>Medecin</v>
          </cell>
          <cell r="F690">
            <v>37</v>
          </cell>
          <cell r="G690" t="str">
            <v>2</v>
          </cell>
          <cell r="H690">
            <v>5</v>
          </cell>
        </row>
        <row r="691">
          <cell r="A691" t="str">
            <v>ASS</v>
          </cell>
          <cell r="B691" t="str">
            <v>ASS_sant</v>
          </cell>
          <cell r="C691" t="str">
            <v>A</v>
          </cell>
          <cell r="D691" t="str">
            <v>Categorie A</v>
          </cell>
          <cell r="E691" t="str">
            <v>Medecin</v>
          </cell>
          <cell r="F691">
            <v>38</v>
          </cell>
          <cell r="G691" t="str">
            <v>1</v>
          </cell>
          <cell r="H691">
            <v>1</v>
          </cell>
        </row>
        <row r="692">
          <cell r="A692" t="str">
            <v>ASS</v>
          </cell>
          <cell r="B692" t="str">
            <v>ASS_sant</v>
          </cell>
          <cell r="C692" t="str">
            <v>A</v>
          </cell>
          <cell r="D692" t="str">
            <v>Categorie A</v>
          </cell>
          <cell r="E692" t="str">
            <v>Medecin</v>
          </cell>
          <cell r="F692">
            <v>38</v>
          </cell>
          <cell r="G692" t="str">
            <v>2</v>
          </cell>
          <cell r="H692">
            <v>5</v>
          </cell>
        </row>
        <row r="693">
          <cell r="A693" t="str">
            <v>ASS</v>
          </cell>
          <cell r="B693" t="str">
            <v>ASS_sant</v>
          </cell>
          <cell r="C693" t="str">
            <v>A</v>
          </cell>
          <cell r="D693" t="str">
            <v>Categorie A</v>
          </cell>
          <cell r="E693" t="str">
            <v>Medecin</v>
          </cell>
          <cell r="F693">
            <v>39</v>
          </cell>
          <cell r="G693" t="str">
            <v>2</v>
          </cell>
          <cell r="H693">
            <v>5</v>
          </cell>
        </row>
        <row r="694">
          <cell r="A694" t="str">
            <v>ASS</v>
          </cell>
          <cell r="B694" t="str">
            <v>ASS_sant</v>
          </cell>
          <cell r="C694" t="str">
            <v>A</v>
          </cell>
          <cell r="D694" t="str">
            <v>Categorie A</v>
          </cell>
          <cell r="E694" t="str">
            <v>Medecin</v>
          </cell>
          <cell r="F694">
            <v>40</v>
          </cell>
          <cell r="G694" t="str">
            <v>2</v>
          </cell>
          <cell r="H694">
            <v>10</v>
          </cell>
        </row>
        <row r="695">
          <cell r="A695" t="str">
            <v>ASS</v>
          </cell>
          <cell r="B695" t="str">
            <v>ASS_sant</v>
          </cell>
          <cell r="C695" t="str">
            <v>A</v>
          </cell>
          <cell r="D695" t="str">
            <v>Categorie A</v>
          </cell>
          <cell r="E695" t="str">
            <v>Medecin</v>
          </cell>
          <cell r="F695">
            <v>41</v>
          </cell>
          <cell r="G695" t="str">
            <v>1</v>
          </cell>
          <cell r="H695">
            <v>3</v>
          </cell>
        </row>
        <row r="696">
          <cell r="A696" t="str">
            <v>ASS</v>
          </cell>
          <cell r="B696" t="str">
            <v>ASS_sant</v>
          </cell>
          <cell r="C696" t="str">
            <v>A</v>
          </cell>
          <cell r="D696" t="str">
            <v>Categorie A</v>
          </cell>
          <cell r="E696" t="str">
            <v>Medecin</v>
          </cell>
          <cell r="F696">
            <v>41</v>
          </cell>
          <cell r="G696" t="str">
            <v>2</v>
          </cell>
          <cell r="H696">
            <v>14</v>
          </cell>
        </row>
        <row r="697">
          <cell r="A697" t="str">
            <v>ASS</v>
          </cell>
          <cell r="B697" t="str">
            <v>ASS_sant</v>
          </cell>
          <cell r="C697" t="str">
            <v>A</v>
          </cell>
          <cell r="D697" t="str">
            <v>Categorie A</v>
          </cell>
          <cell r="E697" t="str">
            <v>Medecin</v>
          </cell>
          <cell r="F697">
            <v>42</v>
          </cell>
          <cell r="G697" t="str">
            <v>1</v>
          </cell>
          <cell r="H697">
            <v>1</v>
          </cell>
        </row>
        <row r="698">
          <cell r="A698" t="str">
            <v>ASS</v>
          </cell>
          <cell r="B698" t="str">
            <v>ASS_sant</v>
          </cell>
          <cell r="C698" t="str">
            <v>A</v>
          </cell>
          <cell r="D698" t="str">
            <v>Categorie A</v>
          </cell>
          <cell r="E698" t="str">
            <v>Medecin</v>
          </cell>
          <cell r="F698">
            <v>42</v>
          </cell>
          <cell r="G698" t="str">
            <v>2</v>
          </cell>
          <cell r="H698">
            <v>6</v>
          </cell>
        </row>
        <row r="699">
          <cell r="A699" t="str">
            <v>ASS</v>
          </cell>
          <cell r="B699" t="str">
            <v>ASS_sant</v>
          </cell>
          <cell r="C699" t="str">
            <v>A</v>
          </cell>
          <cell r="D699" t="str">
            <v>Categorie A</v>
          </cell>
          <cell r="E699" t="str">
            <v>Medecin</v>
          </cell>
          <cell r="F699">
            <v>43</v>
          </cell>
          <cell r="G699" t="str">
            <v>1</v>
          </cell>
          <cell r="H699">
            <v>1</v>
          </cell>
        </row>
        <row r="700">
          <cell r="A700" t="str">
            <v>ASS</v>
          </cell>
          <cell r="B700" t="str">
            <v>ASS_sant</v>
          </cell>
          <cell r="C700" t="str">
            <v>A</v>
          </cell>
          <cell r="D700" t="str">
            <v>Categorie A</v>
          </cell>
          <cell r="E700" t="str">
            <v>Medecin</v>
          </cell>
          <cell r="F700">
            <v>43</v>
          </cell>
          <cell r="G700" t="str">
            <v>2</v>
          </cell>
          <cell r="H700">
            <v>24</v>
          </cell>
        </row>
        <row r="701">
          <cell r="A701" t="str">
            <v>ASS</v>
          </cell>
          <cell r="B701" t="str">
            <v>ASS_sant</v>
          </cell>
          <cell r="C701" t="str">
            <v>A</v>
          </cell>
          <cell r="D701" t="str">
            <v>Categorie A</v>
          </cell>
          <cell r="E701" t="str">
            <v>Medecin</v>
          </cell>
          <cell r="F701">
            <v>44</v>
          </cell>
          <cell r="G701" t="str">
            <v>2</v>
          </cell>
          <cell r="H701">
            <v>26</v>
          </cell>
        </row>
        <row r="702">
          <cell r="A702" t="str">
            <v>ASS</v>
          </cell>
          <cell r="B702" t="str">
            <v>ASS_sant</v>
          </cell>
          <cell r="C702" t="str">
            <v>A</v>
          </cell>
          <cell r="D702" t="str">
            <v>Categorie A</v>
          </cell>
          <cell r="E702" t="str">
            <v>Medecin</v>
          </cell>
          <cell r="F702">
            <v>45</v>
          </cell>
          <cell r="G702" t="str">
            <v>1</v>
          </cell>
          <cell r="H702">
            <v>1</v>
          </cell>
        </row>
        <row r="703">
          <cell r="A703" t="str">
            <v>ASS</v>
          </cell>
          <cell r="B703" t="str">
            <v>ASS_sant</v>
          </cell>
          <cell r="C703" t="str">
            <v>A</v>
          </cell>
          <cell r="D703" t="str">
            <v>Categorie A</v>
          </cell>
          <cell r="E703" t="str">
            <v>Medecin</v>
          </cell>
          <cell r="F703">
            <v>45</v>
          </cell>
          <cell r="G703" t="str">
            <v>2</v>
          </cell>
          <cell r="H703">
            <v>20</v>
          </cell>
        </row>
        <row r="704">
          <cell r="A704" t="str">
            <v>ASS</v>
          </cell>
          <cell r="B704" t="str">
            <v>ASS_sant</v>
          </cell>
          <cell r="C704" t="str">
            <v>A</v>
          </cell>
          <cell r="D704" t="str">
            <v>Categorie A</v>
          </cell>
          <cell r="E704" t="str">
            <v>Medecin</v>
          </cell>
          <cell r="F704">
            <v>46</v>
          </cell>
          <cell r="G704" t="str">
            <v>2</v>
          </cell>
          <cell r="H704">
            <v>33</v>
          </cell>
        </row>
        <row r="705">
          <cell r="A705" t="str">
            <v>ASS</v>
          </cell>
          <cell r="B705" t="str">
            <v>ASS_sant</v>
          </cell>
          <cell r="C705" t="str">
            <v>A</v>
          </cell>
          <cell r="D705" t="str">
            <v>Categorie A</v>
          </cell>
          <cell r="E705" t="str">
            <v>Medecin</v>
          </cell>
          <cell r="F705">
            <v>47</v>
          </cell>
          <cell r="G705" t="str">
            <v>2</v>
          </cell>
          <cell r="H705">
            <v>40</v>
          </cell>
        </row>
        <row r="706">
          <cell r="A706" t="str">
            <v>ASS</v>
          </cell>
          <cell r="B706" t="str">
            <v>ASS_sant</v>
          </cell>
          <cell r="C706" t="str">
            <v>A</v>
          </cell>
          <cell r="D706" t="str">
            <v>Categorie A</v>
          </cell>
          <cell r="E706" t="str">
            <v>Medecin</v>
          </cell>
          <cell r="F706">
            <v>48</v>
          </cell>
          <cell r="G706" t="str">
            <v>1</v>
          </cell>
          <cell r="H706">
            <v>4</v>
          </cell>
        </row>
        <row r="707">
          <cell r="A707" t="str">
            <v>ASS</v>
          </cell>
          <cell r="B707" t="str">
            <v>ASS_sant</v>
          </cell>
          <cell r="C707" t="str">
            <v>A</v>
          </cell>
          <cell r="D707" t="str">
            <v>Categorie A</v>
          </cell>
          <cell r="E707" t="str">
            <v>Medecin</v>
          </cell>
          <cell r="F707">
            <v>48</v>
          </cell>
          <cell r="G707" t="str">
            <v>2</v>
          </cell>
          <cell r="H707">
            <v>49</v>
          </cell>
        </row>
        <row r="708">
          <cell r="A708" t="str">
            <v>ASS</v>
          </cell>
          <cell r="B708" t="str">
            <v>ASS_sant</v>
          </cell>
          <cell r="C708" t="str">
            <v>A</v>
          </cell>
          <cell r="D708" t="str">
            <v>Categorie A</v>
          </cell>
          <cell r="E708" t="str">
            <v>Medecin</v>
          </cell>
          <cell r="F708">
            <v>49</v>
          </cell>
          <cell r="G708" t="str">
            <v>1</v>
          </cell>
          <cell r="H708">
            <v>2</v>
          </cell>
        </row>
        <row r="709">
          <cell r="A709" t="str">
            <v>ASS</v>
          </cell>
          <cell r="B709" t="str">
            <v>ASS_sant</v>
          </cell>
          <cell r="C709" t="str">
            <v>A</v>
          </cell>
          <cell r="D709" t="str">
            <v>Categorie A</v>
          </cell>
          <cell r="E709" t="str">
            <v>Medecin</v>
          </cell>
          <cell r="F709">
            <v>49</v>
          </cell>
          <cell r="G709" t="str">
            <v>2</v>
          </cell>
          <cell r="H709">
            <v>58</v>
          </cell>
        </row>
        <row r="710">
          <cell r="A710" t="str">
            <v>ASS</v>
          </cell>
          <cell r="B710" t="str">
            <v>ASS_sant</v>
          </cell>
          <cell r="C710" t="str">
            <v>A</v>
          </cell>
          <cell r="D710" t="str">
            <v>Categorie A</v>
          </cell>
          <cell r="E710" t="str">
            <v>Medecin</v>
          </cell>
          <cell r="F710">
            <v>50</v>
          </cell>
          <cell r="G710" t="str">
            <v>1</v>
          </cell>
          <cell r="H710">
            <v>1</v>
          </cell>
        </row>
        <row r="711">
          <cell r="A711" t="str">
            <v>ASS</v>
          </cell>
          <cell r="B711" t="str">
            <v>ASS_sant</v>
          </cell>
          <cell r="C711" t="str">
            <v>A</v>
          </cell>
          <cell r="D711" t="str">
            <v>Categorie A</v>
          </cell>
          <cell r="E711" t="str">
            <v>Medecin</v>
          </cell>
          <cell r="F711">
            <v>50</v>
          </cell>
          <cell r="G711" t="str">
            <v>2</v>
          </cell>
          <cell r="H711">
            <v>60</v>
          </cell>
        </row>
        <row r="712">
          <cell r="A712" t="str">
            <v>ASS</v>
          </cell>
          <cell r="B712" t="str">
            <v>ASS_sant</v>
          </cell>
          <cell r="C712" t="str">
            <v>A</v>
          </cell>
          <cell r="D712" t="str">
            <v>Categorie A</v>
          </cell>
          <cell r="E712" t="str">
            <v>Medecin</v>
          </cell>
          <cell r="F712">
            <v>51</v>
          </cell>
          <cell r="G712" t="str">
            <v>1</v>
          </cell>
          <cell r="H712">
            <v>2</v>
          </cell>
        </row>
        <row r="713">
          <cell r="A713" t="str">
            <v>ASS</v>
          </cell>
          <cell r="B713" t="str">
            <v>ASS_sant</v>
          </cell>
          <cell r="C713" t="str">
            <v>A</v>
          </cell>
          <cell r="D713" t="str">
            <v>Categorie A</v>
          </cell>
          <cell r="E713" t="str">
            <v>Medecin</v>
          </cell>
          <cell r="F713">
            <v>51</v>
          </cell>
          <cell r="G713" t="str">
            <v>2</v>
          </cell>
          <cell r="H713">
            <v>89</v>
          </cell>
        </row>
        <row r="714">
          <cell r="A714" t="str">
            <v>ASS</v>
          </cell>
          <cell r="B714" t="str">
            <v>ASS_sant</v>
          </cell>
          <cell r="C714" t="str">
            <v>A</v>
          </cell>
          <cell r="D714" t="str">
            <v>Categorie A</v>
          </cell>
          <cell r="E714" t="str">
            <v>Medecin</v>
          </cell>
          <cell r="F714">
            <v>52</v>
          </cell>
          <cell r="G714" t="str">
            <v>1</v>
          </cell>
          <cell r="H714">
            <v>4</v>
          </cell>
        </row>
        <row r="715">
          <cell r="A715" t="str">
            <v>ASS</v>
          </cell>
          <cell r="B715" t="str">
            <v>ASS_sant</v>
          </cell>
          <cell r="C715" t="str">
            <v>A</v>
          </cell>
          <cell r="D715" t="str">
            <v>Categorie A</v>
          </cell>
          <cell r="E715" t="str">
            <v>Medecin</v>
          </cell>
          <cell r="F715">
            <v>52</v>
          </cell>
          <cell r="G715" t="str">
            <v>2</v>
          </cell>
          <cell r="H715">
            <v>60</v>
          </cell>
        </row>
        <row r="716">
          <cell r="A716" t="str">
            <v>ASS</v>
          </cell>
          <cell r="B716" t="str">
            <v>ASS_sant</v>
          </cell>
          <cell r="C716" t="str">
            <v>A</v>
          </cell>
          <cell r="D716" t="str">
            <v>Categorie A</v>
          </cell>
          <cell r="E716" t="str">
            <v>Medecin</v>
          </cell>
          <cell r="F716">
            <v>53</v>
          </cell>
          <cell r="G716" t="str">
            <v>1</v>
          </cell>
          <cell r="H716">
            <v>3</v>
          </cell>
        </row>
        <row r="717">
          <cell r="A717" t="str">
            <v>ASS</v>
          </cell>
          <cell r="B717" t="str">
            <v>ASS_sant</v>
          </cell>
          <cell r="C717" t="str">
            <v>A</v>
          </cell>
          <cell r="D717" t="str">
            <v>Categorie A</v>
          </cell>
          <cell r="E717" t="str">
            <v>Medecin</v>
          </cell>
          <cell r="F717">
            <v>53</v>
          </cell>
          <cell r="G717" t="str">
            <v>2</v>
          </cell>
          <cell r="H717">
            <v>67</v>
          </cell>
        </row>
        <row r="718">
          <cell r="A718" t="str">
            <v>ASS</v>
          </cell>
          <cell r="B718" t="str">
            <v>ASS_sant</v>
          </cell>
          <cell r="C718" t="str">
            <v>A</v>
          </cell>
          <cell r="D718" t="str">
            <v>Categorie A</v>
          </cell>
          <cell r="E718" t="str">
            <v>Medecin</v>
          </cell>
          <cell r="F718">
            <v>54</v>
          </cell>
          <cell r="G718" t="str">
            <v>1</v>
          </cell>
          <cell r="H718">
            <v>2</v>
          </cell>
        </row>
        <row r="719">
          <cell r="A719" t="str">
            <v>ASS</v>
          </cell>
          <cell r="B719" t="str">
            <v>ASS_sant</v>
          </cell>
          <cell r="C719" t="str">
            <v>A</v>
          </cell>
          <cell r="D719" t="str">
            <v>Categorie A</v>
          </cell>
          <cell r="E719" t="str">
            <v>Medecin</v>
          </cell>
          <cell r="F719">
            <v>54</v>
          </cell>
          <cell r="G719" t="str">
            <v>2</v>
          </cell>
          <cell r="H719">
            <v>42</v>
          </cell>
        </row>
        <row r="720">
          <cell r="A720" t="str">
            <v>ASS</v>
          </cell>
          <cell r="B720" t="str">
            <v>ASS_sant</v>
          </cell>
          <cell r="C720" t="str">
            <v>A</v>
          </cell>
          <cell r="D720" t="str">
            <v>Categorie A</v>
          </cell>
          <cell r="E720" t="str">
            <v>Medecin</v>
          </cell>
          <cell r="F720">
            <v>55</v>
          </cell>
          <cell r="G720" t="str">
            <v>1</v>
          </cell>
          <cell r="H720">
            <v>5</v>
          </cell>
        </row>
        <row r="721">
          <cell r="A721" t="str">
            <v>ASS</v>
          </cell>
          <cell r="B721" t="str">
            <v>ASS_sant</v>
          </cell>
          <cell r="C721" t="str">
            <v>A</v>
          </cell>
          <cell r="D721" t="str">
            <v>Categorie A</v>
          </cell>
          <cell r="E721" t="str">
            <v>Medecin</v>
          </cell>
          <cell r="F721">
            <v>55</v>
          </cell>
          <cell r="G721" t="str">
            <v>2</v>
          </cell>
          <cell r="H721">
            <v>59</v>
          </cell>
        </row>
        <row r="722">
          <cell r="A722" t="str">
            <v>ASS</v>
          </cell>
          <cell r="B722" t="str">
            <v>ASS_sant</v>
          </cell>
          <cell r="C722" t="str">
            <v>A</v>
          </cell>
          <cell r="D722" t="str">
            <v>Categorie A</v>
          </cell>
          <cell r="E722" t="str">
            <v>Medecin</v>
          </cell>
          <cell r="F722">
            <v>56</v>
          </cell>
          <cell r="G722" t="str">
            <v>2</v>
          </cell>
          <cell r="H722">
            <v>44</v>
          </cell>
        </row>
        <row r="723">
          <cell r="A723" t="str">
            <v>ASS</v>
          </cell>
          <cell r="B723" t="str">
            <v>ASS_sant</v>
          </cell>
          <cell r="C723" t="str">
            <v>A</v>
          </cell>
          <cell r="D723" t="str">
            <v>Categorie A</v>
          </cell>
          <cell r="E723" t="str">
            <v>Medecin</v>
          </cell>
          <cell r="F723">
            <v>57</v>
          </cell>
          <cell r="G723" t="str">
            <v>1</v>
          </cell>
          <cell r="H723">
            <v>1</v>
          </cell>
        </row>
        <row r="724">
          <cell r="A724" t="str">
            <v>ASS</v>
          </cell>
          <cell r="B724" t="str">
            <v>ASS_sant</v>
          </cell>
          <cell r="C724" t="str">
            <v>A</v>
          </cell>
          <cell r="D724" t="str">
            <v>Categorie A</v>
          </cell>
          <cell r="E724" t="str">
            <v>Medecin</v>
          </cell>
          <cell r="F724">
            <v>57</v>
          </cell>
          <cell r="G724" t="str">
            <v>2</v>
          </cell>
          <cell r="H724">
            <v>72</v>
          </cell>
        </row>
        <row r="725">
          <cell r="A725" t="str">
            <v>ASS</v>
          </cell>
          <cell r="B725" t="str">
            <v>ASS_sant</v>
          </cell>
          <cell r="C725" t="str">
            <v>A</v>
          </cell>
          <cell r="D725" t="str">
            <v>Categorie A</v>
          </cell>
          <cell r="E725" t="str">
            <v>Medecin</v>
          </cell>
          <cell r="F725">
            <v>58</v>
          </cell>
          <cell r="G725" t="str">
            <v>1</v>
          </cell>
          <cell r="H725">
            <v>3</v>
          </cell>
        </row>
        <row r="726">
          <cell r="A726" t="str">
            <v>ASS</v>
          </cell>
          <cell r="B726" t="str">
            <v>ASS_sant</v>
          </cell>
          <cell r="C726" t="str">
            <v>A</v>
          </cell>
          <cell r="D726" t="str">
            <v>Categorie A</v>
          </cell>
          <cell r="E726" t="str">
            <v>Medecin</v>
          </cell>
          <cell r="F726">
            <v>58</v>
          </cell>
          <cell r="G726" t="str">
            <v>2</v>
          </cell>
          <cell r="H726">
            <v>69</v>
          </cell>
        </row>
        <row r="727">
          <cell r="A727" t="str">
            <v>ASS</v>
          </cell>
          <cell r="B727" t="str">
            <v>ASS_sant</v>
          </cell>
          <cell r="C727" t="str">
            <v>A</v>
          </cell>
          <cell r="D727" t="str">
            <v>Categorie A</v>
          </cell>
          <cell r="E727" t="str">
            <v>Medecin</v>
          </cell>
          <cell r="F727">
            <v>59</v>
          </cell>
          <cell r="G727" t="str">
            <v>1</v>
          </cell>
          <cell r="H727">
            <v>8</v>
          </cell>
        </row>
        <row r="728">
          <cell r="A728" t="str">
            <v>ASS</v>
          </cell>
          <cell r="B728" t="str">
            <v>ASS_sant</v>
          </cell>
          <cell r="C728" t="str">
            <v>A</v>
          </cell>
          <cell r="D728" t="str">
            <v>Categorie A</v>
          </cell>
          <cell r="E728" t="str">
            <v>Medecin</v>
          </cell>
          <cell r="F728">
            <v>59</v>
          </cell>
          <cell r="G728" t="str">
            <v>2</v>
          </cell>
          <cell r="H728">
            <v>58</v>
          </cell>
        </row>
        <row r="729">
          <cell r="A729" t="str">
            <v>ASS</v>
          </cell>
          <cell r="B729" t="str">
            <v>ASS_sant</v>
          </cell>
          <cell r="C729" t="str">
            <v>A</v>
          </cell>
          <cell r="D729" t="str">
            <v>Categorie A</v>
          </cell>
          <cell r="E729" t="str">
            <v>Medecin</v>
          </cell>
          <cell r="F729">
            <v>60</v>
          </cell>
          <cell r="G729" t="str">
            <v>1</v>
          </cell>
          <cell r="H729">
            <v>7</v>
          </cell>
        </row>
        <row r="730">
          <cell r="A730" t="str">
            <v>ASS</v>
          </cell>
          <cell r="B730" t="str">
            <v>ASS_sant</v>
          </cell>
          <cell r="C730" t="str">
            <v>A</v>
          </cell>
          <cell r="D730" t="str">
            <v>Categorie A</v>
          </cell>
          <cell r="E730" t="str">
            <v>Medecin</v>
          </cell>
          <cell r="F730">
            <v>60</v>
          </cell>
          <cell r="G730" t="str">
            <v>2</v>
          </cell>
          <cell r="H730">
            <v>69</v>
          </cell>
        </row>
        <row r="731">
          <cell r="A731" t="str">
            <v>ASS</v>
          </cell>
          <cell r="B731" t="str">
            <v>ASS_sant</v>
          </cell>
          <cell r="C731" t="str">
            <v>A</v>
          </cell>
          <cell r="D731" t="str">
            <v>Categorie A</v>
          </cell>
          <cell r="E731" t="str">
            <v>Medecin</v>
          </cell>
          <cell r="F731">
            <v>61</v>
          </cell>
          <cell r="G731" t="str">
            <v>1</v>
          </cell>
          <cell r="H731">
            <v>4</v>
          </cell>
        </row>
        <row r="732">
          <cell r="A732" t="str">
            <v>ASS</v>
          </cell>
          <cell r="B732" t="str">
            <v>ASS_sant</v>
          </cell>
          <cell r="C732" t="str">
            <v>A</v>
          </cell>
          <cell r="D732" t="str">
            <v>Categorie A</v>
          </cell>
          <cell r="E732" t="str">
            <v>Medecin</v>
          </cell>
          <cell r="F732">
            <v>61</v>
          </cell>
          <cell r="G732" t="str">
            <v>2</v>
          </cell>
          <cell r="H732">
            <v>61</v>
          </cell>
        </row>
        <row r="733">
          <cell r="A733" t="str">
            <v>ASS</v>
          </cell>
          <cell r="B733" t="str">
            <v>ASS_sant</v>
          </cell>
          <cell r="C733" t="str">
            <v>A</v>
          </cell>
          <cell r="D733" t="str">
            <v>Categorie A</v>
          </cell>
          <cell r="E733" t="str">
            <v>Medecin</v>
          </cell>
          <cell r="F733">
            <v>62</v>
          </cell>
          <cell r="G733" t="str">
            <v>1</v>
          </cell>
          <cell r="H733">
            <v>4</v>
          </cell>
        </row>
        <row r="734">
          <cell r="A734" t="str">
            <v>ASS</v>
          </cell>
          <cell r="B734" t="str">
            <v>ASS_sant</v>
          </cell>
          <cell r="C734" t="str">
            <v>A</v>
          </cell>
          <cell r="D734" t="str">
            <v>Categorie A</v>
          </cell>
          <cell r="E734" t="str">
            <v>Medecin</v>
          </cell>
          <cell r="F734">
            <v>62</v>
          </cell>
          <cell r="G734" t="str">
            <v>2</v>
          </cell>
          <cell r="H734">
            <v>41</v>
          </cell>
        </row>
        <row r="735">
          <cell r="A735" t="str">
            <v>ASS</v>
          </cell>
          <cell r="B735" t="str">
            <v>ASS_sant</v>
          </cell>
          <cell r="C735" t="str">
            <v>A</v>
          </cell>
          <cell r="D735" t="str">
            <v>Categorie A</v>
          </cell>
          <cell r="E735" t="str">
            <v>Medecin</v>
          </cell>
          <cell r="F735">
            <v>63</v>
          </cell>
          <cell r="G735" t="str">
            <v>1</v>
          </cell>
          <cell r="H735">
            <v>2</v>
          </cell>
        </row>
        <row r="736">
          <cell r="A736" t="str">
            <v>ASS</v>
          </cell>
          <cell r="B736" t="str">
            <v>ASS_sant</v>
          </cell>
          <cell r="C736" t="str">
            <v>A</v>
          </cell>
          <cell r="D736" t="str">
            <v>Categorie A</v>
          </cell>
          <cell r="E736" t="str">
            <v>Medecin</v>
          </cell>
          <cell r="F736">
            <v>63</v>
          </cell>
          <cell r="G736" t="str">
            <v>2</v>
          </cell>
          <cell r="H736">
            <v>34</v>
          </cell>
        </row>
        <row r="737">
          <cell r="A737" t="str">
            <v>ASS</v>
          </cell>
          <cell r="B737" t="str">
            <v>ASS_sant</v>
          </cell>
          <cell r="C737" t="str">
            <v>A</v>
          </cell>
          <cell r="D737" t="str">
            <v>Categorie A</v>
          </cell>
          <cell r="E737" t="str">
            <v>Medecin</v>
          </cell>
          <cell r="F737">
            <v>64</v>
          </cell>
          <cell r="G737" t="str">
            <v>1</v>
          </cell>
          <cell r="H737">
            <v>1</v>
          </cell>
        </row>
        <row r="738">
          <cell r="A738" t="str">
            <v>ASS</v>
          </cell>
          <cell r="B738" t="str">
            <v>ASS_sant</v>
          </cell>
          <cell r="C738" t="str">
            <v>A</v>
          </cell>
          <cell r="D738" t="str">
            <v>Categorie A</v>
          </cell>
          <cell r="E738" t="str">
            <v>Medecin</v>
          </cell>
          <cell r="F738">
            <v>64</v>
          </cell>
          <cell r="G738" t="str">
            <v>2</v>
          </cell>
          <cell r="H738">
            <v>22</v>
          </cell>
        </row>
        <row r="739">
          <cell r="A739" t="str">
            <v>ASS</v>
          </cell>
          <cell r="B739" t="str">
            <v>ASS_sant</v>
          </cell>
          <cell r="C739" t="str">
            <v>A</v>
          </cell>
          <cell r="D739" t="str">
            <v>Categorie A</v>
          </cell>
          <cell r="E739" t="str">
            <v>Medecin</v>
          </cell>
          <cell r="F739">
            <v>65</v>
          </cell>
          <cell r="G739" t="str">
            <v>1</v>
          </cell>
          <cell r="H739">
            <v>2</v>
          </cell>
        </row>
        <row r="740">
          <cell r="A740" t="str">
            <v>ASS</v>
          </cell>
          <cell r="B740" t="str">
            <v>ASS_sant</v>
          </cell>
          <cell r="C740" t="str">
            <v>A</v>
          </cell>
          <cell r="D740" t="str">
            <v>Categorie A</v>
          </cell>
          <cell r="E740" t="str">
            <v>Medecin</v>
          </cell>
          <cell r="F740">
            <v>65</v>
          </cell>
          <cell r="G740" t="str">
            <v>2</v>
          </cell>
          <cell r="H740">
            <v>3</v>
          </cell>
        </row>
        <row r="741">
          <cell r="A741" t="str">
            <v>ASS</v>
          </cell>
          <cell r="B741" t="str">
            <v>ASS_sant</v>
          </cell>
          <cell r="C741" t="str">
            <v>A</v>
          </cell>
          <cell r="D741" t="str">
            <v>Categorie A</v>
          </cell>
          <cell r="E741" t="str">
            <v>Medecin</v>
          </cell>
          <cell r="F741">
            <v>66</v>
          </cell>
          <cell r="G741" t="str">
            <v>2</v>
          </cell>
          <cell r="H741">
            <v>3</v>
          </cell>
        </row>
        <row r="742">
          <cell r="A742" t="str">
            <v>ASS</v>
          </cell>
          <cell r="B742" t="str">
            <v>ASS_sant</v>
          </cell>
          <cell r="C742" t="str">
            <v>A</v>
          </cell>
          <cell r="D742" t="str">
            <v>Categorie A</v>
          </cell>
          <cell r="E742" t="str">
            <v>Medecin</v>
          </cell>
          <cell r="F742">
            <v>67</v>
          </cell>
          <cell r="G742" t="str">
            <v>1</v>
          </cell>
          <cell r="H742">
            <v>1</v>
          </cell>
        </row>
        <row r="743">
          <cell r="A743" t="str">
            <v>ASS</v>
          </cell>
          <cell r="B743" t="str">
            <v>ASS_sant</v>
          </cell>
          <cell r="C743" t="str">
            <v>A</v>
          </cell>
          <cell r="D743" t="str">
            <v>Categorie A</v>
          </cell>
          <cell r="E743" t="str">
            <v>Medecin</v>
          </cell>
          <cell r="F743">
            <v>67</v>
          </cell>
          <cell r="G743" t="str">
            <v>2</v>
          </cell>
          <cell r="H743">
            <v>1</v>
          </cell>
        </row>
        <row r="744">
          <cell r="A744" t="str">
            <v>ASS</v>
          </cell>
          <cell r="B744" t="str">
            <v>ASS_sant</v>
          </cell>
          <cell r="C744" t="str">
            <v>A</v>
          </cell>
          <cell r="D744" t="str">
            <v>Categorie A</v>
          </cell>
          <cell r="E744" t="str">
            <v>Medecin</v>
          </cell>
          <cell r="F744">
            <v>71</v>
          </cell>
          <cell r="G744" t="str">
            <v>1</v>
          </cell>
          <cell r="H744">
            <v>1</v>
          </cell>
        </row>
        <row r="745">
          <cell r="A745" t="str">
            <v>ASS</v>
          </cell>
          <cell r="B745" t="str">
            <v>ASS_sant</v>
          </cell>
          <cell r="C745" t="str">
            <v>B</v>
          </cell>
          <cell r="D745" t="str">
            <v>Categorie B</v>
          </cell>
          <cell r="E745" t="str">
            <v>Ass_Serv_Soc</v>
          </cell>
          <cell r="F745">
            <v>22</v>
          </cell>
          <cell r="G745" t="str">
            <v>2</v>
          </cell>
          <cell r="H745">
            <v>2</v>
          </cell>
        </row>
        <row r="746">
          <cell r="A746" t="str">
            <v>ASS</v>
          </cell>
          <cell r="B746" t="str">
            <v>ASS_sant</v>
          </cell>
          <cell r="C746" t="str">
            <v>B</v>
          </cell>
          <cell r="D746" t="str">
            <v>Categorie B</v>
          </cell>
          <cell r="E746" t="str">
            <v>Ass_Serv_Soc</v>
          </cell>
          <cell r="F746">
            <v>23</v>
          </cell>
          <cell r="G746" t="str">
            <v>2</v>
          </cell>
          <cell r="H746">
            <v>5</v>
          </cell>
        </row>
        <row r="747">
          <cell r="A747" t="str">
            <v>ASS</v>
          </cell>
          <cell r="B747" t="str">
            <v>ASS_sant</v>
          </cell>
          <cell r="C747" t="str">
            <v>B</v>
          </cell>
          <cell r="D747" t="str">
            <v>Categorie B</v>
          </cell>
          <cell r="E747" t="str">
            <v>Ass_Serv_Soc</v>
          </cell>
          <cell r="F747">
            <v>24</v>
          </cell>
          <cell r="G747" t="str">
            <v>1</v>
          </cell>
          <cell r="H747">
            <v>2</v>
          </cell>
        </row>
        <row r="748">
          <cell r="A748" t="str">
            <v>ASS</v>
          </cell>
          <cell r="B748" t="str">
            <v>ASS_sant</v>
          </cell>
          <cell r="C748" t="str">
            <v>B</v>
          </cell>
          <cell r="D748" t="str">
            <v>Categorie B</v>
          </cell>
          <cell r="E748" t="str">
            <v>Ass_Serv_Soc</v>
          </cell>
          <cell r="F748">
            <v>24</v>
          </cell>
          <cell r="G748" t="str">
            <v>2</v>
          </cell>
          <cell r="H748">
            <v>13</v>
          </cell>
        </row>
        <row r="749">
          <cell r="A749" t="str">
            <v>ASS</v>
          </cell>
          <cell r="B749" t="str">
            <v>ASS_sant</v>
          </cell>
          <cell r="C749" t="str">
            <v>B</v>
          </cell>
          <cell r="D749" t="str">
            <v>Categorie B</v>
          </cell>
          <cell r="E749" t="str">
            <v>Ass_Serv_Soc</v>
          </cell>
          <cell r="F749">
            <v>25</v>
          </cell>
          <cell r="G749" t="str">
            <v>1</v>
          </cell>
          <cell r="H749">
            <v>1</v>
          </cell>
        </row>
        <row r="750">
          <cell r="A750" t="str">
            <v>ASS</v>
          </cell>
          <cell r="B750" t="str">
            <v>ASS_sant</v>
          </cell>
          <cell r="C750" t="str">
            <v>B</v>
          </cell>
          <cell r="D750" t="str">
            <v>Categorie B</v>
          </cell>
          <cell r="E750" t="str">
            <v>Ass_Serv_Soc</v>
          </cell>
          <cell r="F750">
            <v>25</v>
          </cell>
          <cell r="G750" t="str">
            <v>2</v>
          </cell>
          <cell r="H750">
            <v>28</v>
          </cell>
        </row>
        <row r="751">
          <cell r="A751" t="str">
            <v>ASS</v>
          </cell>
          <cell r="B751" t="str">
            <v>ASS_sant</v>
          </cell>
          <cell r="C751" t="str">
            <v>B</v>
          </cell>
          <cell r="D751" t="str">
            <v>Categorie B</v>
          </cell>
          <cell r="E751" t="str">
            <v>Ass_Serv_Soc</v>
          </cell>
          <cell r="F751">
            <v>26</v>
          </cell>
          <cell r="G751" t="str">
            <v>1</v>
          </cell>
          <cell r="H751">
            <v>3</v>
          </cell>
        </row>
        <row r="752">
          <cell r="A752" t="str">
            <v>ASS</v>
          </cell>
          <cell r="B752" t="str">
            <v>ASS_sant</v>
          </cell>
          <cell r="C752" t="str">
            <v>B</v>
          </cell>
          <cell r="D752" t="str">
            <v>Categorie B</v>
          </cell>
          <cell r="E752" t="str">
            <v>Ass_Serv_Soc</v>
          </cell>
          <cell r="F752">
            <v>26</v>
          </cell>
          <cell r="G752" t="str">
            <v>2</v>
          </cell>
          <cell r="H752">
            <v>34</v>
          </cell>
        </row>
        <row r="753">
          <cell r="A753" t="str">
            <v>ASS</v>
          </cell>
          <cell r="B753" t="str">
            <v>ASS_sant</v>
          </cell>
          <cell r="C753" t="str">
            <v>B</v>
          </cell>
          <cell r="D753" t="str">
            <v>Categorie B</v>
          </cell>
          <cell r="E753" t="str">
            <v>Ass_Serv_Soc</v>
          </cell>
          <cell r="F753">
            <v>27</v>
          </cell>
          <cell r="G753" t="str">
            <v>1</v>
          </cell>
          <cell r="H753">
            <v>1</v>
          </cell>
        </row>
        <row r="754">
          <cell r="A754" t="str">
            <v>ASS</v>
          </cell>
          <cell r="B754" t="str">
            <v>ASS_sant</v>
          </cell>
          <cell r="C754" t="str">
            <v>B</v>
          </cell>
          <cell r="D754" t="str">
            <v>Categorie B</v>
          </cell>
          <cell r="E754" t="str">
            <v>Ass_Serv_Soc</v>
          </cell>
          <cell r="F754">
            <v>27</v>
          </cell>
          <cell r="G754" t="str">
            <v>2</v>
          </cell>
          <cell r="H754">
            <v>40</v>
          </cell>
        </row>
        <row r="755">
          <cell r="A755" t="str">
            <v>ASS</v>
          </cell>
          <cell r="B755" t="str">
            <v>ASS_sant</v>
          </cell>
          <cell r="C755" t="str">
            <v>B</v>
          </cell>
          <cell r="D755" t="str">
            <v>Categorie B</v>
          </cell>
          <cell r="E755" t="str">
            <v>Ass_Serv_Soc</v>
          </cell>
          <cell r="F755">
            <v>28</v>
          </cell>
          <cell r="G755" t="str">
            <v>1</v>
          </cell>
          <cell r="H755">
            <v>3</v>
          </cell>
        </row>
        <row r="756">
          <cell r="A756" t="str">
            <v>ASS</v>
          </cell>
          <cell r="B756" t="str">
            <v>ASS_sant</v>
          </cell>
          <cell r="C756" t="str">
            <v>B</v>
          </cell>
          <cell r="D756" t="str">
            <v>Categorie B</v>
          </cell>
          <cell r="E756" t="str">
            <v>Ass_Serv_Soc</v>
          </cell>
          <cell r="F756">
            <v>28</v>
          </cell>
          <cell r="G756" t="str">
            <v>2</v>
          </cell>
          <cell r="H756">
            <v>27</v>
          </cell>
        </row>
        <row r="757">
          <cell r="A757" t="str">
            <v>ASS</v>
          </cell>
          <cell r="B757" t="str">
            <v>ASS_sant</v>
          </cell>
          <cell r="C757" t="str">
            <v>B</v>
          </cell>
          <cell r="D757" t="str">
            <v>Categorie B</v>
          </cell>
          <cell r="E757" t="str">
            <v>Ass_Serv_Soc</v>
          </cell>
          <cell r="F757">
            <v>29</v>
          </cell>
          <cell r="G757" t="str">
            <v>2</v>
          </cell>
          <cell r="H757">
            <v>41</v>
          </cell>
        </row>
        <row r="758">
          <cell r="A758" t="str">
            <v>ASS</v>
          </cell>
          <cell r="B758" t="str">
            <v>ASS_sant</v>
          </cell>
          <cell r="C758" t="str">
            <v>B</v>
          </cell>
          <cell r="D758" t="str">
            <v>Categorie B</v>
          </cell>
          <cell r="E758" t="str">
            <v>Ass_Serv_Soc</v>
          </cell>
          <cell r="F758">
            <v>30</v>
          </cell>
          <cell r="G758" t="str">
            <v>1</v>
          </cell>
          <cell r="H758">
            <v>3</v>
          </cell>
        </row>
        <row r="759">
          <cell r="A759" t="str">
            <v>ASS</v>
          </cell>
          <cell r="B759" t="str">
            <v>ASS_sant</v>
          </cell>
          <cell r="C759" t="str">
            <v>B</v>
          </cell>
          <cell r="D759" t="str">
            <v>Categorie B</v>
          </cell>
          <cell r="E759" t="str">
            <v>Ass_Serv_Soc</v>
          </cell>
          <cell r="F759">
            <v>30</v>
          </cell>
          <cell r="G759" t="str">
            <v>2</v>
          </cell>
          <cell r="H759">
            <v>39</v>
          </cell>
        </row>
        <row r="760">
          <cell r="A760" t="str">
            <v>ASS</v>
          </cell>
          <cell r="B760" t="str">
            <v>ASS_sant</v>
          </cell>
          <cell r="C760" t="str">
            <v>B</v>
          </cell>
          <cell r="D760" t="str">
            <v>Categorie B</v>
          </cell>
          <cell r="E760" t="str">
            <v>Ass_Serv_Soc</v>
          </cell>
          <cell r="F760">
            <v>31</v>
          </cell>
          <cell r="G760" t="str">
            <v>1</v>
          </cell>
          <cell r="H760">
            <v>2</v>
          </cell>
        </row>
        <row r="761">
          <cell r="A761" t="str">
            <v>ASS</v>
          </cell>
          <cell r="B761" t="str">
            <v>ASS_sant</v>
          </cell>
          <cell r="C761" t="str">
            <v>B</v>
          </cell>
          <cell r="D761" t="str">
            <v>Categorie B</v>
          </cell>
          <cell r="E761" t="str">
            <v>Ass_Serv_Soc</v>
          </cell>
          <cell r="F761">
            <v>31</v>
          </cell>
          <cell r="G761" t="str">
            <v>2</v>
          </cell>
          <cell r="H761">
            <v>50</v>
          </cell>
        </row>
        <row r="762">
          <cell r="A762" t="str">
            <v>ASS</v>
          </cell>
          <cell r="B762" t="str">
            <v>ASS_sant</v>
          </cell>
          <cell r="C762" t="str">
            <v>B</v>
          </cell>
          <cell r="D762" t="str">
            <v>Categorie B</v>
          </cell>
          <cell r="E762" t="str">
            <v>Ass_Serv_Soc</v>
          </cell>
          <cell r="F762">
            <v>32</v>
          </cell>
          <cell r="G762" t="str">
            <v>1</v>
          </cell>
          <cell r="H762">
            <v>3</v>
          </cell>
        </row>
        <row r="763">
          <cell r="A763" t="str">
            <v>ASS</v>
          </cell>
          <cell r="B763" t="str">
            <v>ASS_sant</v>
          </cell>
          <cell r="C763" t="str">
            <v>B</v>
          </cell>
          <cell r="D763" t="str">
            <v>Categorie B</v>
          </cell>
          <cell r="E763" t="str">
            <v>Ass_Serv_Soc</v>
          </cell>
          <cell r="F763">
            <v>32</v>
          </cell>
          <cell r="G763" t="str">
            <v>2</v>
          </cell>
          <cell r="H763">
            <v>47</v>
          </cell>
        </row>
        <row r="764">
          <cell r="A764" t="str">
            <v>ASS</v>
          </cell>
          <cell r="B764" t="str">
            <v>ASS_sant</v>
          </cell>
          <cell r="C764" t="str">
            <v>B</v>
          </cell>
          <cell r="D764" t="str">
            <v>Categorie B</v>
          </cell>
          <cell r="E764" t="str">
            <v>Ass_Serv_Soc</v>
          </cell>
          <cell r="F764">
            <v>33</v>
          </cell>
          <cell r="G764" t="str">
            <v>1</v>
          </cell>
          <cell r="H764">
            <v>2</v>
          </cell>
        </row>
        <row r="765">
          <cell r="A765" t="str">
            <v>ASS</v>
          </cell>
          <cell r="B765" t="str">
            <v>ASS_sant</v>
          </cell>
          <cell r="C765" t="str">
            <v>B</v>
          </cell>
          <cell r="D765" t="str">
            <v>Categorie B</v>
          </cell>
          <cell r="E765" t="str">
            <v>Ass_Serv_Soc</v>
          </cell>
          <cell r="F765">
            <v>33</v>
          </cell>
          <cell r="G765" t="str">
            <v>2</v>
          </cell>
          <cell r="H765">
            <v>41</v>
          </cell>
        </row>
        <row r="766">
          <cell r="A766" t="str">
            <v>ASS</v>
          </cell>
          <cell r="B766" t="str">
            <v>ASS_sant</v>
          </cell>
          <cell r="C766" t="str">
            <v>B</v>
          </cell>
          <cell r="D766" t="str">
            <v>Categorie B</v>
          </cell>
          <cell r="E766" t="str">
            <v>Ass_Serv_Soc</v>
          </cell>
          <cell r="F766">
            <v>34</v>
          </cell>
          <cell r="G766" t="str">
            <v>1</v>
          </cell>
          <cell r="H766">
            <v>1</v>
          </cell>
        </row>
        <row r="767">
          <cell r="A767" t="str">
            <v>ASS</v>
          </cell>
          <cell r="B767" t="str">
            <v>ASS_sant</v>
          </cell>
          <cell r="C767" t="str">
            <v>B</v>
          </cell>
          <cell r="D767" t="str">
            <v>Categorie B</v>
          </cell>
          <cell r="E767" t="str">
            <v>Ass_Serv_Soc</v>
          </cell>
          <cell r="F767">
            <v>34</v>
          </cell>
          <cell r="G767" t="str">
            <v>2</v>
          </cell>
          <cell r="H767">
            <v>52</v>
          </cell>
        </row>
        <row r="768">
          <cell r="A768" t="str">
            <v>ASS</v>
          </cell>
          <cell r="B768" t="str">
            <v>ASS_sant</v>
          </cell>
          <cell r="C768" t="str">
            <v>B</v>
          </cell>
          <cell r="D768" t="str">
            <v>Categorie B</v>
          </cell>
          <cell r="E768" t="str">
            <v>Ass_Serv_Soc</v>
          </cell>
          <cell r="F768">
            <v>35</v>
          </cell>
          <cell r="G768" t="str">
            <v>1</v>
          </cell>
          <cell r="H768">
            <v>3</v>
          </cell>
        </row>
        <row r="769">
          <cell r="A769" t="str">
            <v>ASS</v>
          </cell>
          <cell r="B769" t="str">
            <v>ASS_sant</v>
          </cell>
          <cell r="C769" t="str">
            <v>B</v>
          </cell>
          <cell r="D769" t="str">
            <v>Categorie B</v>
          </cell>
          <cell r="E769" t="str">
            <v>Ass_Serv_Soc</v>
          </cell>
          <cell r="F769">
            <v>35</v>
          </cell>
          <cell r="G769" t="str">
            <v>2</v>
          </cell>
          <cell r="H769">
            <v>57</v>
          </cell>
        </row>
        <row r="770">
          <cell r="A770" t="str">
            <v>ASS</v>
          </cell>
          <cell r="B770" t="str">
            <v>ASS_sant</v>
          </cell>
          <cell r="C770" t="str">
            <v>B</v>
          </cell>
          <cell r="D770" t="str">
            <v>Categorie B</v>
          </cell>
          <cell r="E770" t="str">
            <v>Ass_Serv_Soc</v>
          </cell>
          <cell r="F770">
            <v>36</v>
          </cell>
          <cell r="G770" t="str">
            <v>1</v>
          </cell>
          <cell r="H770">
            <v>5</v>
          </cell>
        </row>
        <row r="771">
          <cell r="A771" t="str">
            <v>ASS</v>
          </cell>
          <cell r="B771" t="str">
            <v>ASS_sant</v>
          </cell>
          <cell r="C771" t="str">
            <v>B</v>
          </cell>
          <cell r="D771" t="str">
            <v>Categorie B</v>
          </cell>
          <cell r="E771" t="str">
            <v>Ass_Serv_Soc</v>
          </cell>
          <cell r="F771">
            <v>36</v>
          </cell>
          <cell r="G771" t="str">
            <v>2</v>
          </cell>
          <cell r="H771">
            <v>69</v>
          </cell>
        </row>
        <row r="772">
          <cell r="A772" t="str">
            <v>ASS</v>
          </cell>
          <cell r="B772" t="str">
            <v>ASS_sant</v>
          </cell>
          <cell r="C772" t="str">
            <v>B</v>
          </cell>
          <cell r="D772" t="str">
            <v>Categorie B</v>
          </cell>
          <cell r="E772" t="str">
            <v>Ass_Serv_Soc</v>
          </cell>
          <cell r="F772">
            <v>37</v>
          </cell>
          <cell r="G772" t="str">
            <v>1</v>
          </cell>
          <cell r="H772">
            <v>3</v>
          </cell>
        </row>
        <row r="773">
          <cell r="A773" t="str">
            <v>ASS</v>
          </cell>
          <cell r="B773" t="str">
            <v>ASS_sant</v>
          </cell>
          <cell r="C773" t="str">
            <v>B</v>
          </cell>
          <cell r="D773" t="str">
            <v>Categorie B</v>
          </cell>
          <cell r="E773" t="str">
            <v>Ass_Serv_Soc</v>
          </cell>
          <cell r="F773">
            <v>37</v>
          </cell>
          <cell r="G773" t="str">
            <v>2</v>
          </cell>
          <cell r="H773">
            <v>74</v>
          </cell>
        </row>
        <row r="774">
          <cell r="A774" t="str">
            <v>ASS</v>
          </cell>
          <cell r="B774" t="str">
            <v>ASS_sant</v>
          </cell>
          <cell r="C774" t="str">
            <v>B</v>
          </cell>
          <cell r="D774" t="str">
            <v>Categorie B</v>
          </cell>
          <cell r="E774" t="str">
            <v>Ass_Serv_Soc</v>
          </cell>
          <cell r="F774">
            <v>38</v>
          </cell>
          <cell r="G774" t="str">
            <v>1</v>
          </cell>
          <cell r="H774">
            <v>3</v>
          </cell>
        </row>
        <row r="775">
          <cell r="A775" t="str">
            <v>ASS</v>
          </cell>
          <cell r="B775" t="str">
            <v>ASS_sant</v>
          </cell>
          <cell r="C775" t="str">
            <v>B</v>
          </cell>
          <cell r="D775" t="str">
            <v>Categorie B</v>
          </cell>
          <cell r="E775" t="str">
            <v>Ass_Serv_Soc</v>
          </cell>
          <cell r="F775">
            <v>38</v>
          </cell>
          <cell r="G775" t="str">
            <v>2</v>
          </cell>
          <cell r="H775">
            <v>73</v>
          </cell>
        </row>
        <row r="776">
          <cell r="A776" t="str">
            <v>ASS</v>
          </cell>
          <cell r="B776" t="str">
            <v>ASS_sant</v>
          </cell>
          <cell r="C776" t="str">
            <v>B</v>
          </cell>
          <cell r="D776" t="str">
            <v>Categorie B</v>
          </cell>
          <cell r="E776" t="str">
            <v>Ass_Serv_Soc</v>
          </cell>
          <cell r="F776">
            <v>39</v>
          </cell>
          <cell r="G776" t="str">
            <v>1</v>
          </cell>
          <cell r="H776">
            <v>6</v>
          </cell>
        </row>
        <row r="777">
          <cell r="A777" t="str">
            <v>ASS</v>
          </cell>
          <cell r="B777" t="str">
            <v>ASS_sant</v>
          </cell>
          <cell r="C777" t="str">
            <v>B</v>
          </cell>
          <cell r="D777" t="str">
            <v>Categorie B</v>
          </cell>
          <cell r="E777" t="str">
            <v>Ass_Serv_Soc</v>
          </cell>
          <cell r="F777">
            <v>39</v>
          </cell>
          <cell r="G777" t="str">
            <v>2</v>
          </cell>
          <cell r="H777">
            <v>83</v>
          </cell>
        </row>
        <row r="778">
          <cell r="A778" t="str">
            <v>ASS</v>
          </cell>
          <cell r="B778" t="str">
            <v>ASS_sant</v>
          </cell>
          <cell r="C778" t="str">
            <v>B</v>
          </cell>
          <cell r="D778" t="str">
            <v>Categorie B</v>
          </cell>
          <cell r="E778" t="str">
            <v>Ass_Serv_Soc</v>
          </cell>
          <cell r="F778">
            <v>40</v>
          </cell>
          <cell r="G778" t="str">
            <v>1</v>
          </cell>
          <cell r="H778">
            <v>4</v>
          </cell>
        </row>
        <row r="779">
          <cell r="A779" t="str">
            <v>ASS</v>
          </cell>
          <cell r="B779" t="str">
            <v>ASS_sant</v>
          </cell>
          <cell r="C779" t="str">
            <v>B</v>
          </cell>
          <cell r="D779" t="str">
            <v>Categorie B</v>
          </cell>
          <cell r="E779" t="str">
            <v>Ass_Serv_Soc</v>
          </cell>
          <cell r="F779">
            <v>40</v>
          </cell>
          <cell r="G779" t="str">
            <v>2</v>
          </cell>
          <cell r="H779">
            <v>81</v>
          </cell>
        </row>
        <row r="780">
          <cell r="A780" t="str">
            <v>ASS</v>
          </cell>
          <cell r="B780" t="str">
            <v>ASS_sant</v>
          </cell>
          <cell r="C780" t="str">
            <v>B</v>
          </cell>
          <cell r="D780" t="str">
            <v>Categorie B</v>
          </cell>
          <cell r="E780" t="str">
            <v>Ass_Serv_Soc</v>
          </cell>
          <cell r="F780">
            <v>41</v>
          </cell>
          <cell r="G780" t="str">
            <v>1</v>
          </cell>
          <cell r="H780">
            <v>2</v>
          </cell>
        </row>
        <row r="781">
          <cell r="A781" t="str">
            <v>ASS</v>
          </cell>
          <cell r="B781" t="str">
            <v>ASS_sant</v>
          </cell>
          <cell r="C781" t="str">
            <v>B</v>
          </cell>
          <cell r="D781" t="str">
            <v>Categorie B</v>
          </cell>
          <cell r="E781" t="str">
            <v>Ass_Serv_Soc</v>
          </cell>
          <cell r="F781">
            <v>41</v>
          </cell>
          <cell r="G781" t="str">
            <v>2</v>
          </cell>
          <cell r="H781">
            <v>83</v>
          </cell>
        </row>
        <row r="782">
          <cell r="A782" t="str">
            <v>ASS</v>
          </cell>
          <cell r="B782" t="str">
            <v>ASS_sant</v>
          </cell>
          <cell r="C782" t="str">
            <v>B</v>
          </cell>
          <cell r="D782" t="str">
            <v>Categorie B</v>
          </cell>
          <cell r="E782" t="str">
            <v>Ass_Serv_Soc</v>
          </cell>
          <cell r="F782">
            <v>42</v>
          </cell>
          <cell r="G782" t="str">
            <v>1</v>
          </cell>
          <cell r="H782">
            <v>7</v>
          </cell>
        </row>
        <row r="783">
          <cell r="A783" t="str">
            <v>ASS</v>
          </cell>
          <cell r="B783" t="str">
            <v>ASS_sant</v>
          </cell>
          <cell r="C783" t="str">
            <v>B</v>
          </cell>
          <cell r="D783" t="str">
            <v>Categorie B</v>
          </cell>
          <cell r="E783" t="str">
            <v>Ass_Serv_Soc</v>
          </cell>
          <cell r="F783">
            <v>42</v>
          </cell>
          <cell r="G783" t="str">
            <v>2</v>
          </cell>
          <cell r="H783">
            <v>91</v>
          </cell>
        </row>
        <row r="784">
          <cell r="A784" t="str">
            <v>ASS</v>
          </cell>
          <cell r="B784" t="str">
            <v>ASS_sant</v>
          </cell>
          <cell r="C784" t="str">
            <v>B</v>
          </cell>
          <cell r="D784" t="str">
            <v>Categorie B</v>
          </cell>
          <cell r="E784" t="str">
            <v>Ass_Serv_Soc</v>
          </cell>
          <cell r="F784">
            <v>43</v>
          </cell>
          <cell r="G784" t="str">
            <v>1</v>
          </cell>
          <cell r="H784">
            <v>1</v>
          </cell>
        </row>
        <row r="785">
          <cell r="A785" t="str">
            <v>ASS</v>
          </cell>
          <cell r="B785" t="str">
            <v>ASS_sant</v>
          </cell>
          <cell r="C785" t="str">
            <v>B</v>
          </cell>
          <cell r="D785" t="str">
            <v>Categorie B</v>
          </cell>
          <cell r="E785" t="str">
            <v>Ass_Serv_Soc</v>
          </cell>
          <cell r="F785">
            <v>43</v>
          </cell>
          <cell r="G785" t="str">
            <v>2</v>
          </cell>
          <cell r="H785">
            <v>82</v>
          </cell>
        </row>
        <row r="786">
          <cell r="A786" t="str">
            <v>ASS</v>
          </cell>
          <cell r="B786" t="str">
            <v>ASS_sant</v>
          </cell>
          <cell r="C786" t="str">
            <v>B</v>
          </cell>
          <cell r="D786" t="str">
            <v>Categorie B</v>
          </cell>
          <cell r="E786" t="str">
            <v>Ass_Serv_Soc</v>
          </cell>
          <cell r="F786">
            <v>44</v>
          </cell>
          <cell r="G786" t="str">
            <v>1</v>
          </cell>
          <cell r="H786">
            <v>2</v>
          </cell>
        </row>
        <row r="787">
          <cell r="A787" t="str">
            <v>ASS</v>
          </cell>
          <cell r="B787" t="str">
            <v>ASS_sant</v>
          </cell>
          <cell r="C787" t="str">
            <v>B</v>
          </cell>
          <cell r="D787" t="str">
            <v>Categorie B</v>
          </cell>
          <cell r="E787" t="str">
            <v>Ass_Serv_Soc</v>
          </cell>
          <cell r="F787">
            <v>44</v>
          </cell>
          <cell r="G787" t="str">
            <v>2</v>
          </cell>
          <cell r="H787">
            <v>72</v>
          </cell>
        </row>
        <row r="788">
          <cell r="A788" t="str">
            <v>ASS</v>
          </cell>
          <cell r="B788" t="str">
            <v>ASS_sant</v>
          </cell>
          <cell r="C788" t="str">
            <v>B</v>
          </cell>
          <cell r="D788" t="str">
            <v>Categorie B</v>
          </cell>
          <cell r="E788" t="str">
            <v>Ass_Serv_Soc</v>
          </cell>
          <cell r="F788">
            <v>45</v>
          </cell>
          <cell r="G788" t="str">
            <v>1</v>
          </cell>
          <cell r="H788">
            <v>4</v>
          </cell>
        </row>
        <row r="789">
          <cell r="A789" t="str">
            <v>ASS</v>
          </cell>
          <cell r="B789" t="str">
            <v>ASS_sant</v>
          </cell>
          <cell r="C789" t="str">
            <v>B</v>
          </cell>
          <cell r="D789" t="str">
            <v>Categorie B</v>
          </cell>
          <cell r="E789" t="str">
            <v>Ass_Serv_Soc</v>
          </cell>
          <cell r="F789">
            <v>45</v>
          </cell>
          <cell r="G789" t="str">
            <v>2</v>
          </cell>
          <cell r="H789">
            <v>86</v>
          </cell>
        </row>
        <row r="790">
          <cell r="A790" t="str">
            <v>ASS</v>
          </cell>
          <cell r="B790" t="str">
            <v>ASS_sant</v>
          </cell>
          <cell r="C790" t="str">
            <v>B</v>
          </cell>
          <cell r="D790" t="str">
            <v>Categorie B</v>
          </cell>
          <cell r="E790" t="str">
            <v>Ass_Serv_Soc</v>
          </cell>
          <cell r="F790">
            <v>46</v>
          </cell>
          <cell r="G790" t="str">
            <v>1</v>
          </cell>
          <cell r="H790">
            <v>1</v>
          </cell>
        </row>
        <row r="791">
          <cell r="A791" t="str">
            <v>ASS</v>
          </cell>
          <cell r="B791" t="str">
            <v>ASS_sant</v>
          </cell>
          <cell r="C791" t="str">
            <v>B</v>
          </cell>
          <cell r="D791" t="str">
            <v>Categorie B</v>
          </cell>
          <cell r="E791" t="str">
            <v>Ass_Serv_Soc</v>
          </cell>
          <cell r="F791">
            <v>46</v>
          </cell>
          <cell r="G791" t="str">
            <v>2</v>
          </cell>
          <cell r="H791">
            <v>66</v>
          </cell>
        </row>
        <row r="792">
          <cell r="A792" t="str">
            <v>ASS</v>
          </cell>
          <cell r="B792" t="str">
            <v>ASS_sant</v>
          </cell>
          <cell r="C792" t="str">
            <v>B</v>
          </cell>
          <cell r="D792" t="str">
            <v>Categorie B</v>
          </cell>
          <cell r="E792" t="str">
            <v>Ass_Serv_Soc</v>
          </cell>
          <cell r="F792">
            <v>47</v>
          </cell>
          <cell r="G792" t="str">
            <v>1</v>
          </cell>
          <cell r="H792">
            <v>3</v>
          </cell>
        </row>
        <row r="793">
          <cell r="A793" t="str">
            <v>ASS</v>
          </cell>
          <cell r="B793" t="str">
            <v>ASS_sant</v>
          </cell>
          <cell r="C793" t="str">
            <v>B</v>
          </cell>
          <cell r="D793" t="str">
            <v>Categorie B</v>
          </cell>
          <cell r="E793" t="str">
            <v>Ass_Serv_Soc</v>
          </cell>
          <cell r="F793">
            <v>47</v>
          </cell>
          <cell r="G793" t="str">
            <v>2</v>
          </cell>
          <cell r="H793">
            <v>93</v>
          </cell>
        </row>
        <row r="794">
          <cell r="A794" t="str">
            <v>ASS</v>
          </cell>
          <cell r="B794" t="str">
            <v>ASS_sant</v>
          </cell>
          <cell r="C794" t="str">
            <v>B</v>
          </cell>
          <cell r="D794" t="str">
            <v>Categorie B</v>
          </cell>
          <cell r="E794" t="str">
            <v>Ass_Serv_Soc</v>
          </cell>
          <cell r="F794">
            <v>48</v>
          </cell>
          <cell r="G794" t="str">
            <v>1</v>
          </cell>
          <cell r="H794">
            <v>1</v>
          </cell>
        </row>
        <row r="795">
          <cell r="A795" t="str">
            <v>ASS</v>
          </cell>
          <cell r="B795" t="str">
            <v>ASS_sant</v>
          </cell>
          <cell r="C795" t="str">
            <v>B</v>
          </cell>
          <cell r="D795" t="str">
            <v>Categorie B</v>
          </cell>
          <cell r="E795" t="str">
            <v>Ass_Serv_Soc</v>
          </cell>
          <cell r="F795">
            <v>48</v>
          </cell>
          <cell r="G795" t="str">
            <v>2</v>
          </cell>
          <cell r="H795">
            <v>80</v>
          </cell>
        </row>
        <row r="796">
          <cell r="A796" t="str">
            <v>ASS</v>
          </cell>
          <cell r="B796" t="str">
            <v>ASS_sant</v>
          </cell>
          <cell r="C796" t="str">
            <v>B</v>
          </cell>
          <cell r="D796" t="str">
            <v>Categorie B</v>
          </cell>
          <cell r="E796" t="str">
            <v>Ass_Serv_Soc</v>
          </cell>
          <cell r="F796">
            <v>49</v>
          </cell>
          <cell r="G796" t="str">
            <v>1</v>
          </cell>
          <cell r="H796">
            <v>3</v>
          </cell>
        </row>
        <row r="797">
          <cell r="A797" t="str">
            <v>ASS</v>
          </cell>
          <cell r="B797" t="str">
            <v>ASS_sant</v>
          </cell>
          <cell r="C797" t="str">
            <v>B</v>
          </cell>
          <cell r="D797" t="str">
            <v>Categorie B</v>
          </cell>
          <cell r="E797" t="str">
            <v>Ass_Serv_Soc</v>
          </cell>
          <cell r="F797">
            <v>49</v>
          </cell>
          <cell r="G797" t="str">
            <v>2</v>
          </cell>
          <cell r="H797">
            <v>80</v>
          </cell>
        </row>
        <row r="798">
          <cell r="A798" t="str">
            <v>ASS</v>
          </cell>
          <cell r="B798" t="str">
            <v>ASS_sant</v>
          </cell>
          <cell r="C798" t="str">
            <v>B</v>
          </cell>
          <cell r="D798" t="str">
            <v>Categorie B</v>
          </cell>
          <cell r="E798" t="str">
            <v>Ass_Serv_Soc</v>
          </cell>
          <cell r="F798">
            <v>50</v>
          </cell>
          <cell r="G798" t="str">
            <v>1</v>
          </cell>
          <cell r="H798">
            <v>2</v>
          </cell>
        </row>
        <row r="799">
          <cell r="A799" t="str">
            <v>ASS</v>
          </cell>
          <cell r="B799" t="str">
            <v>ASS_sant</v>
          </cell>
          <cell r="C799" t="str">
            <v>B</v>
          </cell>
          <cell r="D799" t="str">
            <v>Categorie B</v>
          </cell>
          <cell r="E799" t="str">
            <v>Ass_Serv_Soc</v>
          </cell>
          <cell r="F799">
            <v>50</v>
          </cell>
          <cell r="G799" t="str">
            <v>2</v>
          </cell>
          <cell r="H799">
            <v>92</v>
          </cell>
        </row>
        <row r="800">
          <cell r="A800" t="str">
            <v>ASS</v>
          </cell>
          <cell r="B800" t="str">
            <v>ASS_sant</v>
          </cell>
          <cell r="C800" t="str">
            <v>B</v>
          </cell>
          <cell r="D800" t="str">
            <v>Categorie B</v>
          </cell>
          <cell r="E800" t="str">
            <v>Ass_Serv_Soc</v>
          </cell>
          <cell r="F800">
            <v>51</v>
          </cell>
          <cell r="G800" t="str">
            <v>1</v>
          </cell>
          <cell r="H800">
            <v>2</v>
          </cell>
        </row>
        <row r="801">
          <cell r="A801" t="str">
            <v>ASS</v>
          </cell>
          <cell r="B801" t="str">
            <v>ASS_sant</v>
          </cell>
          <cell r="C801" t="str">
            <v>B</v>
          </cell>
          <cell r="D801" t="str">
            <v>Categorie B</v>
          </cell>
          <cell r="E801" t="str">
            <v>Ass_Serv_Soc</v>
          </cell>
          <cell r="F801">
            <v>51</v>
          </cell>
          <cell r="G801" t="str">
            <v>2</v>
          </cell>
          <cell r="H801">
            <v>76</v>
          </cell>
        </row>
        <row r="802">
          <cell r="A802" t="str">
            <v>ASS</v>
          </cell>
          <cell r="B802" t="str">
            <v>ASS_sant</v>
          </cell>
          <cell r="C802" t="str">
            <v>B</v>
          </cell>
          <cell r="D802" t="str">
            <v>Categorie B</v>
          </cell>
          <cell r="E802" t="str">
            <v>Ass_Serv_Soc</v>
          </cell>
          <cell r="F802">
            <v>52</v>
          </cell>
          <cell r="G802" t="str">
            <v>1</v>
          </cell>
          <cell r="H802">
            <v>3</v>
          </cell>
        </row>
        <row r="803">
          <cell r="A803" t="str">
            <v>ASS</v>
          </cell>
          <cell r="B803" t="str">
            <v>ASS_sant</v>
          </cell>
          <cell r="C803" t="str">
            <v>B</v>
          </cell>
          <cell r="D803" t="str">
            <v>Categorie B</v>
          </cell>
          <cell r="E803" t="str">
            <v>Ass_Serv_Soc</v>
          </cell>
          <cell r="F803">
            <v>52</v>
          </cell>
          <cell r="G803" t="str">
            <v>2</v>
          </cell>
          <cell r="H803">
            <v>92</v>
          </cell>
        </row>
        <row r="804">
          <cell r="A804" t="str">
            <v>ASS</v>
          </cell>
          <cell r="B804" t="str">
            <v>ASS_sant</v>
          </cell>
          <cell r="C804" t="str">
            <v>B</v>
          </cell>
          <cell r="D804" t="str">
            <v>Categorie B</v>
          </cell>
          <cell r="E804" t="str">
            <v>Ass_Serv_Soc</v>
          </cell>
          <cell r="F804">
            <v>53</v>
          </cell>
          <cell r="G804" t="str">
            <v>1</v>
          </cell>
          <cell r="H804">
            <v>5</v>
          </cell>
        </row>
        <row r="805">
          <cell r="A805" t="str">
            <v>ASS</v>
          </cell>
          <cell r="B805" t="str">
            <v>ASS_sant</v>
          </cell>
          <cell r="C805" t="str">
            <v>B</v>
          </cell>
          <cell r="D805" t="str">
            <v>Categorie B</v>
          </cell>
          <cell r="E805" t="str">
            <v>Ass_Serv_Soc</v>
          </cell>
          <cell r="F805">
            <v>53</v>
          </cell>
          <cell r="G805" t="str">
            <v>2</v>
          </cell>
          <cell r="H805">
            <v>92</v>
          </cell>
        </row>
        <row r="806">
          <cell r="A806" t="str">
            <v>ASS</v>
          </cell>
          <cell r="B806" t="str">
            <v>ASS_sant</v>
          </cell>
          <cell r="C806" t="str">
            <v>B</v>
          </cell>
          <cell r="D806" t="str">
            <v>Categorie B</v>
          </cell>
          <cell r="E806" t="str">
            <v>Ass_Serv_Soc</v>
          </cell>
          <cell r="F806">
            <v>54</v>
          </cell>
          <cell r="G806" t="str">
            <v>1</v>
          </cell>
          <cell r="H806">
            <v>4</v>
          </cell>
        </row>
        <row r="807">
          <cell r="A807" t="str">
            <v>ASS</v>
          </cell>
          <cell r="B807" t="str">
            <v>ASS_sant</v>
          </cell>
          <cell r="C807" t="str">
            <v>B</v>
          </cell>
          <cell r="D807" t="str">
            <v>Categorie B</v>
          </cell>
          <cell r="E807" t="str">
            <v>Ass_Serv_Soc</v>
          </cell>
          <cell r="F807">
            <v>54</v>
          </cell>
          <cell r="G807" t="str">
            <v>2</v>
          </cell>
          <cell r="H807">
            <v>70</v>
          </cell>
        </row>
        <row r="808">
          <cell r="A808" t="str">
            <v>ASS</v>
          </cell>
          <cell r="B808" t="str">
            <v>ASS_sant</v>
          </cell>
          <cell r="C808" t="str">
            <v>B</v>
          </cell>
          <cell r="D808" t="str">
            <v>Categorie B</v>
          </cell>
          <cell r="E808" t="str">
            <v>Ass_Serv_Soc</v>
          </cell>
          <cell r="F808">
            <v>55</v>
          </cell>
          <cell r="G808" t="str">
            <v>1</v>
          </cell>
          <cell r="H808">
            <v>3</v>
          </cell>
        </row>
        <row r="809">
          <cell r="A809" t="str">
            <v>ASS</v>
          </cell>
          <cell r="B809" t="str">
            <v>ASS_sant</v>
          </cell>
          <cell r="C809" t="str">
            <v>B</v>
          </cell>
          <cell r="D809" t="str">
            <v>Categorie B</v>
          </cell>
          <cell r="E809" t="str">
            <v>Ass_Serv_Soc</v>
          </cell>
          <cell r="F809">
            <v>55</v>
          </cell>
          <cell r="G809" t="str">
            <v>2</v>
          </cell>
          <cell r="H809">
            <v>84</v>
          </cell>
        </row>
        <row r="810">
          <cell r="A810" t="str">
            <v>ASS</v>
          </cell>
          <cell r="B810" t="str">
            <v>ASS_sant</v>
          </cell>
          <cell r="C810" t="str">
            <v>B</v>
          </cell>
          <cell r="D810" t="str">
            <v>Categorie B</v>
          </cell>
          <cell r="E810" t="str">
            <v>Ass_Serv_Soc</v>
          </cell>
          <cell r="F810">
            <v>56</v>
          </cell>
          <cell r="G810" t="str">
            <v>1</v>
          </cell>
          <cell r="H810">
            <v>1</v>
          </cell>
        </row>
        <row r="811">
          <cell r="A811" t="str">
            <v>ASS</v>
          </cell>
          <cell r="B811" t="str">
            <v>ASS_sant</v>
          </cell>
          <cell r="C811" t="str">
            <v>B</v>
          </cell>
          <cell r="D811" t="str">
            <v>Categorie B</v>
          </cell>
          <cell r="E811" t="str">
            <v>Ass_Serv_Soc</v>
          </cell>
          <cell r="F811">
            <v>56</v>
          </cell>
          <cell r="G811" t="str">
            <v>2</v>
          </cell>
          <cell r="H811">
            <v>61</v>
          </cell>
        </row>
        <row r="812">
          <cell r="A812" t="str">
            <v>ASS</v>
          </cell>
          <cell r="B812" t="str">
            <v>ASS_sant</v>
          </cell>
          <cell r="C812" t="str">
            <v>B</v>
          </cell>
          <cell r="D812" t="str">
            <v>Categorie B</v>
          </cell>
          <cell r="E812" t="str">
            <v>Ass_Serv_Soc</v>
          </cell>
          <cell r="F812">
            <v>57</v>
          </cell>
          <cell r="G812" t="str">
            <v>1</v>
          </cell>
          <cell r="H812">
            <v>3</v>
          </cell>
        </row>
        <row r="813">
          <cell r="A813" t="str">
            <v>ASS</v>
          </cell>
          <cell r="B813" t="str">
            <v>ASS_sant</v>
          </cell>
          <cell r="C813" t="str">
            <v>B</v>
          </cell>
          <cell r="D813" t="str">
            <v>Categorie B</v>
          </cell>
          <cell r="E813" t="str">
            <v>Ass_Serv_Soc</v>
          </cell>
          <cell r="F813">
            <v>57</v>
          </cell>
          <cell r="G813" t="str">
            <v>2</v>
          </cell>
          <cell r="H813">
            <v>51</v>
          </cell>
        </row>
        <row r="814">
          <cell r="A814" t="str">
            <v>ASS</v>
          </cell>
          <cell r="B814" t="str">
            <v>ASS_sant</v>
          </cell>
          <cell r="C814" t="str">
            <v>B</v>
          </cell>
          <cell r="D814" t="str">
            <v>Categorie B</v>
          </cell>
          <cell r="E814" t="str">
            <v>Ass_Serv_Soc</v>
          </cell>
          <cell r="F814">
            <v>58</v>
          </cell>
          <cell r="G814" t="str">
            <v>1</v>
          </cell>
          <cell r="H814">
            <v>1</v>
          </cell>
        </row>
        <row r="815">
          <cell r="A815" t="str">
            <v>ASS</v>
          </cell>
          <cell r="B815" t="str">
            <v>ASS_sant</v>
          </cell>
          <cell r="C815" t="str">
            <v>B</v>
          </cell>
          <cell r="D815" t="str">
            <v>Categorie B</v>
          </cell>
          <cell r="E815" t="str">
            <v>Ass_Serv_Soc</v>
          </cell>
          <cell r="F815">
            <v>58</v>
          </cell>
          <cell r="G815" t="str">
            <v>2</v>
          </cell>
          <cell r="H815">
            <v>57</v>
          </cell>
        </row>
        <row r="816">
          <cell r="A816" t="str">
            <v>ASS</v>
          </cell>
          <cell r="B816" t="str">
            <v>ASS_sant</v>
          </cell>
          <cell r="C816" t="str">
            <v>B</v>
          </cell>
          <cell r="D816" t="str">
            <v>Categorie B</v>
          </cell>
          <cell r="E816" t="str">
            <v>Ass_Serv_Soc</v>
          </cell>
          <cell r="F816">
            <v>59</v>
          </cell>
          <cell r="G816" t="str">
            <v>1</v>
          </cell>
          <cell r="H816">
            <v>3</v>
          </cell>
        </row>
        <row r="817">
          <cell r="A817" t="str">
            <v>ASS</v>
          </cell>
          <cell r="B817" t="str">
            <v>ASS_sant</v>
          </cell>
          <cell r="C817" t="str">
            <v>B</v>
          </cell>
          <cell r="D817" t="str">
            <v>Categorie B</v>
          </cell>
          <cell r="E817" t="str">
            <v>Ass_Serv_Soc</v>
          </cell>
          <cell r="F817">
            <v>59</v>
          </cell>
          <cell r="G817" t="str">
            <v>2</v>
          </cell>
          <cell r="H817">
            <v>51</v>
          </cell>
        </row>
        <row r="818">
          <cell r="A818" t="str">
            <v>ASS</v>
          </cell>
          <cell r="B818" t="str">
            <v>ASS_sant</v>
          </cell>
          <cell r="C818" t="str">
            <v>B</v>
          </cell>
          <cell r="D818" t="str">
            <v>Categorie B</v>
          </cell>
          <cell r="E818" t="str">
            <v>Ass_Serv_Soc</v>
          </cell>
          <cell r="F818">
            <v>60</v>
          </cell>
          <cell r="G818" t="str">
            <v>1</v>
          </cell>
          <cell r="H818">
            <v>1</v>
          </cell>
        </row>
        <row r="819">
          <cell r="A819" t="str">
            <v>ASS</v>
          </cell>
          <cell r="B819" t="str">
            <v>ASS_sant</v>
          </cell>
          <cell r="C819" t="str">
            <v>B</v>
          </cell>
          <cell r="D819" t="str">
            <v>Categorie B</v>
          </cell>
          <cell r="E819" t="str">
            <v>Ass_Serv_Soc</v>
          </cell>
          <cell r="F819">
            <v>60</v>
          </cell>
          <cell r="G819" t="str">
            <v>2</v>
          </cell>
          <cell r="H819">
            <v>37</v>
          </cell>
        </row>
        <row r="820">
          <cell r="A820" t="str">
            <v>ASS</v>
          </cell>
          <cell r="B820" t="str">
            <v>ASS_sant</v>
          </cell>
          <cell r="C820" t="str">
            <v>B</v>
          </cell>
          <cell r="D820" t="str">
            <v>Categorie B</v>
          </cell>
          <cell r="E820" t="str">
            <v>Ass_Serv_Soc</v>
          </cell>
          <cell r="F820">
            <v>61</v>
          </cell>
          <cell r="G820" t="str">
            <v>1</v>
          </cell>
          <cell r="H820">
            <v>3</v>
          </cell>
        </row>
        <row r="821">
          <cell r="A821" t="str">
            <v>ASS</v>
          </cell>
          <cell r="B821" t="str">
            <v>ASS_sant</v>
          </cell>
          <cell r="C821" t="str">
            <v>B</v>
          </cell>
          <cell r="D821" t="str">
            <v>Categorie B</v>
          </cell>
          <cell r="E821" t="str">
            <v>Ass_Serv_Soc</v>
          </cell>
          <cell r="F821">
            <v>61</v>
          </cell>
          <cell r="G821" t="str">
            <v>2</v>
          </cell>
          <cell r="H821">
            <v>14</v>
          </cell>
        </row>
        <row r="822">
          <cell r="A822" t="str">
            <v>ASS</v>
          </cell>
          <cell r="B822" t="str">
            <v>ASS_sant</v>
          </cell>
          <cell r="C822" t="str">
            <v>B</v>
          </cell>
          <cell r="D822" t="str">
            <v>Categorie B</v>
          </cell>
          <cell r="E822" t="str">
            <v>Ass_Serv_Soc</v>
          </cell>
          <cell r="F822">
            <v>62</v>
          </cell>
          <cell r="G822" t="str">
            <v>1</v>
          </cell>
          <cell r="H822">
            <v>1</v>
          </cell>
        </row>
        <row r="823">
          <cell r="A823" t="str">
            <v>ASS</v>
          </cell>
          <cell r="B823" t="str">
            <v>ASS_sant</v>
          </cell>
          <cell r="C823" t="str">
            <v>B</v>
          </cell>
          <cell r="D823" t="str">
            <v>Categorie B</v>
          </cell>
          <cell r="E823" t="str">
            <v>Ass_Serv_Soc</v>
          </cell>
          <cell r="F823">
            <v>62</v>
          </cell>
          <cell r="G823" t="str">
            <v>2</v>
          </cell>
          <cell r="H823">
            <v>16</v>
          </cell>
        </row>
        <row r="824">
          <cell r="A824" t="str">
            <v>ASS</v>
          </cell>
          <cell r="B824" t="str">
            <v>ASS_sant</v>
          </cell>
          <cell r="C824" t="str">
            <v>B</v>
          </cell>
          <cell r="D824" t="str">
            <v>Categorie B</v>
          </cell>
          <cell r="E824" t="str">
            <v>Ass_Serv_Soc</v>
          </cell>
          <cell r="F824">
            <v>63</v>
          </cell>
          <cell r="G824" t="str">
            <v>1</v>
          </cell>
          <cell r="H824">
            <v>1</v>
          </cell>
        </row>
        <row r="825">
          <cell r="A825" t="str">
            <v>ASS</v>
          </cell>
          <cell r="B825" t="str">
            <v>ASS_sant</v>
          </cell>
          <cell r="C825" t="str">
            <v>B</v>
          </cell>
          <cell r="D825" t="str">
            <v>Categorie B</v>
          </cell>
          <cell r="E825" t="str">
            <v>Ass_Serv_Soc</v>
          </cell>
          <cell r="F825">
            <v>63</v>
          </cell>
          <cell r="G825" t="str">
            <v>2</v>
          </cell>
          <cell r="H825">
            <v>12</v>
          </cell>
        </row>
        <row r="826">
          <cell r="A826" t="str">
            <v>ASS</v>
          </cell>
          <cell r="B826" t="str">
            <v>ASS_sant</v>
          </cell>
          <cell r="C826" t="str">
            <v>B</v>
          </cell>
          <cell r="D826" t="str">
            <v>Categorie B</v>
          </cell>
          <cell r="E826" t="str">
            <v>Ass_Serv_Soc</v>
          </cell>
          <cell r="F826">
            <v>64</v>
          </cell>
          <cell r="G826" t="str">
            <v>1</v>
          </cell>
          <cell r="H826">
            <v>1</v>
          </cell>
        </row>
        <row r="827">
          <cell r="A827" t="str">
            <v>ASS</v>
          </cell>
          <cell r="B827" t="str">
            <v>ASS_sant</v>
          </cell>
          <cell r="C827" t="str">
            <v>B</v>
          </cell>
          <cell r="D827" t="str">
            <v>Categorie B</v>
          </cell>
          <cell r="E827" t="str">
            <v>Ass_Serv_Soc</v>
          </cell>
          <cell r="F827">
            <v>64</v>
          </cell>
          <cell r="G827" t="str">
            <v>2</v>
          </cell>
          <cell r="H827">
            <v>11</v>
          </cell>
        </row>
        <row r="828">
          <cell r="A828" t="str">
            <v>ASS</v>
          </cell>
          <cell r="B828" t="str">
            <v>ASS_sant</v>
          </cell>
          <cell r="C828" t="str">
            <v>B</v>
          </cell>
          <cell r="D828" t="str">
            <v>Categorie B</v>
          </cell>
          <cell r="E828" t="str">
            <v>Infirmier</v>
          </cell>
          <cell r="F828">
            <v>27</v>
          </cell>
          <cell r="G828" t="str">
            <v>2</v>
          </cell>
          <cell r="H828">
            <v>1</v>
          </cell>
        </row>
        <row r="829">
          <cell r="A829" t="str">
            <v>ASS</v>
          </cell>
          <cell r="B829" t="str">
            <v>ASS_sant</v>
          </cell>
          <cell r="C829" t="str">
            <v>B</v>
          </cell>
          <cell r="D829" t="str">
            <v>Categorie B</v>
          </cell>
          <cell r="E829" t="str">
            <v>Infirmier</v>
          </cell>
          <cell r="F829">
            <v>28</v>
          </cell>
          <cell r="G829" t="str">
            <v>2</v>
          </cell>
          <cell r="H829">
            <v>1</v>
          </cell>
        </row>
        <row r="830">
          <cell r="A830" t="str">
            <v>ASS</v>
          </cell>
          <cell r="B830" t="str">
            <v>ASS_sant</v>
          </cell>
          <cell r="C830" t="str">
            <v>B</v>
          </cell>
          <cell r="D830" t="str">
            <v>Categorie B</v>
          </cell>
          <cell r="E830" t="str">
            <v>Infirmier</v>
          </cell>
          <cell r="F830">
            <v>31</v>
          </cell>
          <cell r="G830" t="str">
            <v>2</v>
          </cell>
          <cell r="H830">
            <v>3</v>
          </cell>
        </row>
        <row r="831">
          <cell r="A831" t="str">
            <v>ASS</v>
          </cell>
          <cell r="B831" t="str">
            <v>ASS_sant</v>
          </cell>
          <cell r="C831" t="str">
            <v>B</v>
          </cell>
          <cell r="D831" t="str">
            <v>Categorie B</v>
          </cell>
          <cell r="E831" t="str">
            <v>Infirmier</v>
          </cell>
          <cell r="F831">
            <v>32</v>
          </cell>
          <cell r="G831" t="str">
            <v>2</v>
          </cell>
          <cell r="H831">
            <v>2</v>
          </cell>
        </row>
        <row r="832">
          <cell r="A832" t="str">
            <v>ASS</v>
          </cell>
          <cell r="B832" t="str">
            <v>ASS_sant</v>
          </cell>
          <cell r="C832" t="str">
            <v>B</v>
          </cell>
          <cell r="D832" t="str">
            <v>Categorie B</v>
          </cell>
          <cell r="E832" t="str">
            <v>Infirmier</v>
          </cell>
          <cell r="F832">
            <v>33</v>
          </cell>
          <cell r="G832" t="str">
            <v>2</v>
          </cell>
          <cell r="H832">
            <v>5</v>
          </cell>
        </row>
        <row r="833">
          <cell r="A833" t="str">
            <v>ASS</v>
          </cell>
          <cell r="B833" t="str">
            <v>ASS_sant</v>
          </cell>
          <cell r="C833" t="str">
            <v>B</v>
          </cell>
          <cell r="D833" t="str">
            <v>Categorie B</v>
          </cell>
          <cell r="E833" t="str">
            <v>Infirmier</v>
          </cell>
          <cell r="F833">
            <v>34</v>
          </cell>
          <cell r="G833" t="str">
            <v>1</v>
          </cell>
          <cell r="H833">
            <v>2</v>
          </cell>
        </row>
        <row r="834">
          <cell r="A834" t="str">
            <v>ASS</v>
          </cell>
          <cell r="B834" t="str">
            <v>ASS_sant</v>
          </cell>
          <cell r="C834" t="str">
            <v>B</v>
          </cell>
          <cell r="D834" t="str">
            <v>Categorie B</v>
          </cell>
          <cell r="E834" t="str">
            <v>Infirmier</v>
          </cell>
          <cell r="F834">
            <v>34</v>
          </cell>
          <cell r="G834" t="str">
            <v>2</v>
          </cell>
          <cell r="H834">
            <v>8</v>
          </cell>
        </row>
        <row r="835">
          <cell r="A835" t="str">
            <v>ASS</v>
          </cell>
          <cell r="B835" t="str">
            <v>ASS_sant</v>
          </cell>
          <cell r="C835" t="str">
            <v>B</v>
          </cell>
          <cell r="D835" t="str">
            <v>Categorie B</v>
          </cell>
          <cell r="E835" t="str">
            <v>Infirmier</v>
          </cell>
          <cell r="F835">
            <v>35</v>
          </cell>
          <cell r="G835" t="str">
            <v>2</v>
          </cell>
          <cell r="H835">
            <v>5</v>
          </cell>
        </row>
        <row r="836">
          <cell r="A836" t="str">
            <v>ASS</v>
          </cell>
          <cell r="B836" t="str">
            <v>ASS_sant</v>
          </cell>
          <cell r="C836" t="str">
            <v>B</v>
          </cell>
          <cell r="D836" t="str">
            <v>Categorie B</v>
          </cell>
          <cell r="E836" t="str">
            <v>Infirmier</v>
          </cell>
          <cell r="F836">
            <v>36</v>
          </cell>
          <cell r="G836" t="str">
            <v>2</v>
          </cell>
          <cell r="H836">
            <v>2</v>
          </cell>
        </row>
        <row r="837">
          <cell r="A837" t="str">
            <v>ASS</v>
          </cell>
          <cell r="B837" t="str">
            <v>ASS_sant</v>
          </cell>
          <cell r="C837" t="str">
            <v>B</v>
          </cell>
          <cell r="D837" t="str">
            <v>Categorie B</v>
          </cell>
          <cell r="E837" t="str">
            <v>Infirmier</v>
          </cell>
          <cell r="F837">
            <v>37</v>
          </cell>
          <cell r="G837" t="str">
            <v>2</v>
          </cell>
          <cell r="H837">
            <v>10</v>
          </cell>
        </row>
        <row r="838">
          <cell r="A838" t="str">
            <v>ASS</v>
          </cell>
          <cell r="B838" t="str">
            <v>ASS_sant</v>
          </cell>
          <cell r="C838" t="str">
            <v>B</v>
          </cell>
          <cell r="D838" t="str">
            <v>Categorie B</v>
          </cell>
          <cell r="E838" t="str">
            <v>Infirmier</v>
          </cell>
          <cell r="F838">
            <v>38</v>
          </cell>
          <cell r="G838" t="str">
            <v>2</v>
          </cell>
          <cell r="H838">
            <v>9</v>
          </cell>
        </row>
        <row r="839">
          <cell r="A839" t="str">
            <v>ASS</v>
          </cell>
          <cell r="B839" t="str">
            <v>ASS_sant</v>
          </cell>
          <cell r="C839" t="str">
            <v>B</v>
          </cell>
          <cell r="D839" t="str">
            <v>Categorie B</v>
          </cell>
          <cell r="E839" t="str">
            <v>Infirmier</v>
          </cell>
          <cell r="F839">
            <v>39</v>
          </cell>
          <cell r="G839" t="str">
            <v>2</v>
          </cell>
          <cell r="H839">
            <v>12</v>
          </cell>
        </row>
        <row r="840">
          <cell r="A840" t="str">
            <v>ASS</v>
          </cell>
          <cell r="B840" t="str">
            <v>ASS_sant</v>
          </cell>
          <cell r="C840" t="str">
            <v>B</v>
          </cell>
          <cell r="D840" t="str">
            <v>Categorie B</v>
          </cell>
          <cell r="E840" t="str">
            <v>Infirmier</v>
          </cell>
          <cell r="F840">
            <v>40</v>
          </cell>
          <cell r="G840" t="str">
            <v>2</v>
          </cell>
          <cell r="H840">
            <v>5</v>
          </cell>
        </row>
        <row r="841">
          <cell r="A841" t="str">
            <v>ASS</v>
          </cell>
          <cell r="B841" t="str">
            <v>ASS_sant</v>
          </cell>
          <cell r="C841" t="str">
            <v>B</v>
          </cell>
          <cell r="D841" t="str">
            <v>Categorie B</v>
          </cell>
          <cell r="E841" t="str">
            <v>Infirmier</v>
          </cell>
          <cell r="F841">
            <v>41</v>
          </cell>
          <cell r="G841" t="str">
            <v>1</v>
          </cell>
          <cell r="H841">
            <v>1</v>
          </cell>
        </row>
        <row r="842">
          <cell r="A842" t="str">
            <v>ASS</v>
          </cell>
          <cell r="B842" t="str">
            <v>ASS_sant</v>
          </cell>
          <cell r="C842" t="str">
            <v>B</v>
          </cell>
          <cell r="D842" t="str">
            <v>Categorie B</v>
          </cell>
          <cell r="E842" t="str">
            <v>Infirmier</v>
          </cell>
          <cell r="F842">
            <v>41</v>
          </cell>
          <cell r="G842" t="str">
            <v>2</v>
          </cell>
          <cell r="H842">
            <v>6</v>
          </cell>
        </row>
        <row r="843">
          <cell r="A843" t="str">
            <v>ASS</v>
          </cell>
          <cell r="B843" t="str">
            <v>ASS_sant</v>
          </cell>
          <cell r="C843" t="str">
            <v>B</v>
          </cell>
          <cell r="D843" t="str">
            <v>Categorie B</v>
          </cell>
          <cell r="E843" t="str">
            <v>Infirmier</v>
          </cell>
          <cell r="F843">
            <v>42</v>
          </cell>
          <cell r="G843" t="str">
            <v>2</v>
          </cell>
          <cell r="H843">
            <v>8</v>
          </cell>
        </row>
        <row r="844">
          <cell r="A844" t="str">
            <v>ASS</v>
          </cell>
          <cell r="B844" t="str">
            <v>ASS_sant</v>
          </cell>
          <cell r="C844" t="str">
            <v>B</v>
          </cell>
          <cell r="D844" t="str">
            <v>Categorie B</v>
          </cell>
          <cell r="E844" t="str">
            <v>Infirmier</v>
          </cell>
          <cell r="F844">
            <v>43</v>
          </cell>
          <cell r="G844" t="str">
            <v>2</v>
          </cell>
          <cell r="H844">
            <v>6</v>
          </cell>
        </row>
        <row r="845">
          <cell r="A845" t="str">
            <v>ASS</v>
          </cell>
          <cell r="B845" t="str">
            <v>ASS_sant</v>
          </cell>
          <cell r="C845" t="str">
            <v>B</v>
          </cell>
          <cell r="D845" t="str">
            <v>Categorie B</v>
          </cell>
          <cell r="E845" t="str">
            <v>Infirmier</v>
          </cell>
          <cell r="F845">
            <v>44</v>
          </cell>
          <cell r="G845" t="str">
            <v>2</v>
          </cell>
          <cell r="H845">
            <v>8</v>
          </cell>
        </row>
        <row r="846">
          <cell r="A846" t="str">
            <v>ASS</v>
          </cell>
          <cell r="B846" t="str">
            <v>ASS_sant</v>
          </cell>
          <cell r="C846" t="str">
            <v>B</v>
          </cell>
          <cell r="D846" t="str">
            <v>Categorie B</v>
          </cell>
          <cell r="E846" t="str">
            <v>Infirmier</v>
          </cell>
          <cell r="F846">
            <v>45</v>
          </cell>
          <cell r="G846" t="str">
            <v>2</v>
          </cell>
          <cell r="H846">
            <v>8</v>
          </cell>
        </row>
        <row r="847">
          <cell r="A847" t="str">
            <v>ASS</v>
          </cell>
          <cell r="B847" t="str">
            <v>ASS_sant</v>
          </cell>
          <cell r="C847" t="str">
            <v>B</v>
          </cell>
          <cell r="D847" t="str">
            <v>Categorie B</v>
          </cell>
          <cell r="E847" t="str">
            <v>Infirmier</v>
          </cell>
          <cell r="F847">
            <v>46</v>
          </cell>
          <cell r="G847" t="str">
            <v>1</v>
          </cell>
          <cell r="H847">
            <v>2</v>
          </cell>
        </row>
        <row r="848">
          <cell r="A848" t="str">
            <v>ASS</v>
          </cell>
          <cell r="B848" t="str">
            <v>ASS_sant</v>
          </cell>
          <cell r="C848" t="str">
            <v>B</v>
          </cell>
          <cell r="D848" t="str">
            <v>Categorie B</v>
          </cell>
          <cell r="E848" t="str">
            <v>Infirmier</v>
          </cell>
          <cell r="F848">
            <v>46</v>
          </cell>
          <cell r="G848" t="str">
            <v>2</v>
          </cell>
          <cell r="H848">
            <v>12</v>
          </cell>
        </row>
        <row r="849">
          <cell r="A849" t="str">
            <v>ASS</v>
          </cell>
          <cell r="B849" t="str">
            <v>ASS_sant</v>
          </cell>
          <cell r="C849" t="str">
            <v>B</v>
          </cell>
          <cell r="D849" t="str">
            <v>Categorie B</v>
          </cell>
          <cell r="E849" t="str">
            <v>Infirmier</v>
          </cell>
          <cell r="F849">
            <v>47</v>
          </cell>
          <cell r="G849" t="str">
            <v>1</v>
          </cell>
          <cell r="H849">
            <v>2</v>
          </cell>
        </row>
        <row r="850">
          <cell r="A850" t="str">
            <v>ASS</v>
          </cell>
          <cell r="B850" t="str">
            <v>ASS_sant</v>
          </cell>
          <cell r="C850" t="str">
            <v>B</v>
          </cell>
          <cell r="D850" t="str">
            <v>Categorie B</v>
          </cell>
          <cell r="E850" t="str">
            <v>Infirmier</v>
          </cell>
          <cell r="F850">
            <v>47</v>
          </cell>
          <cell r="G850" t="str">
            <v>2</v>
          </cell>
          <cell r="H850">
            <v>16</v>
          </cell>
        </row>
        <row r="851">
          <cell r="A851" t="str">
            <v>ASS</v>
          </cell>
          <cell r="B851" t="str">
            <v>ASS_sant</v>
          </cell>
          <cell r="C851" t="str">
            <v>B</v>
          </cell>
          <cell r="D851" t="str">
            <v>Categorie B</v>
          </cell>
          <cell r="E851" t="str">
            <v>Infirmier</v>
          </cell>
          <cell r="F851">
            <v>48</v>
          </cell>
          <cell r="G851" t="str">
            <v>2</v>
          </cell>
          <cell r="H851">
            <v>18</v>
          </cell>
        </row>
        <row r="852">
          <cell r="A852" t="str">
            <v>ASS</v>
          </cell>
          <cell r="B852" t="str">
            <v>ASS_sant</v>
          </cell>
          <cell r="C852" t="str">
            <v>B</v>
          </cell>
          <cell r="D852" t="str">
            <v>Categorie B</v>
          </cell>
          <cell r="E852" t="str">
            <v>Infirmier</v>
          </cell>
          <cell r="F852">
            <v>49</v>
          </cell>
          <cell r="G852" t="str">
            <v>1</v>
          </cell>
          <cell r="H852">
            <v>1</v>
          </cell>
        </row>
        <row r="853">
          <cell r="A853" t="str">
            <v>ASS</v>
          </cell>
          <cell r="B853" t="str">
            <v>ASS_sant</v>
          </cell>
          <cell r="C853" t="str">
            <v>B</v>
          </cell>
          <cell r="D853" t="str">
            <v>Categorie B</v>
          </cell>
          <cell r="E853" t="str">
            <v>Infirmier</v>
          </cell>
          <cell r="F853">
            <v>49</v>
          </cell>
          <cell r="G853" t="str">
            <v>2</v>
          </cell>
          <cell r="H853">
            <v>20</v>
          </cell>
        </row>
        <row r="854">
          <cell r="A854" t="str">
            <v>ASS</v>
          </cell>
          <cell r="B854" t="str">
            <v>ASS_sant</v>
          </cell>
          <cell r="C854" t="str">
            <v>B</v>
          </cell>
          <cell r="D854" t="str">
            <v>Categorie B</v>
          </cell>
          <cell r="E854" t="str">
            <v>Infirmier</v>
          </cell>
          <cell r="F854">
            <v>50</v>
          </cell>
          <cell r="G854" t="str">
            <v>1</v>
          </cell>
          <cell r="H854">
            <v>1</v>
          </cell>
        </row>
        <row r="855">
          <cell r="A855" t="str">
            <v>ASS</v>
          </cell>
          <cell r="B855" t="str">
            <v>ASS_sant</v>
          </cell>
          <cell r="C855" t="str">
            <v>B</v>
          </cell>
          <cell r="D855" t="str">
            <v>Categorie B</v>
          </cell>
          <cell r="E855" t="str">
            <v>Infirmier</v>
          </cell>
          <cell r="F855">
            <v>50</v>
          </cell>
          <cell r="G855" t="str">
            <v>2</v>
          </cell>
          <cell r="H855">
            <v>12</v>
          </cell>
        </row>
        <row r="856">
          <cell r="A856" t="str">
            <v>ASS</v>
          </cell>
          <cell r="B856" t="str">
            <v>ASS_sant</v>
          </cell>
          <cell r="C856" t="str">
            <v>B</v>
          </cell>
          <cell r="D856" t="str">
            <v>Categorie B</v>
          </cell>
          <cell r="E856" t="str">
            <v>Infirmier</v>
          </cell>
          <cell r="F856">
            <v>51</v>
          </cell>
          <cell r="G856" t="str">
            <v>2</v>
          </cell>
          <cell r="H856">
            <v>23</v>
          </cell>
        </row>
        <row r="857">
          <cell r="A857" t="str">
            <v>ASS</v>
          </cell>
          <cell r="B857" t="str">
            <v>ASS_sant</v>
          </cell>
          <cell r="C857" t="str">
            <v>B</v>
          </cell>
          <cell r="D857" t="str">
            <v>Categorie B</v>
          </cell>
          <cell r="E857" t="str">
            <v>Infirmier</v>
          </cell>
          <cell r="F857">
            <v>52</v>
          </cell>
          <cell r="G857" t="str">
            <v>1</v>
          </cell>
          <cell r="H857">
            <v>2</v>
          </cell>
        </row>
        <row r="858">
          <cell r="A858" t="str">
            <v>ASS</v>
          </cell>
          <cell r="B858" t="str">
            <v>ASS_sant</v>
          </cell>
          <cell r="C858" t="str">
            <v>B</v>
          </cell>
          <cell r="D858" t="str">
            <v>Categorie B</v>
          </cell>
          <cell r="E858" t="str">
            <v>Infirmier</v>
          </cell>
          <cell r="F858">
            <v>52</v>
          </cell>
          <cell r="G858" t="str">
            <v>2</v>
          </cell>
          <cell r="H858">
            <v>18</v>
          </cell>
        </row>
        <row r="859">
          <cell r="A859" t="str">
            <v>ASS</v>
          </cell>
          <cell r="B859" t="str">
            <v>ASS_sant</v>
          </cell>
          <cell r="C859" t="str">
            <v>B</v>
          </cell>
          <cell r="D859" t="str">
            <v>Categorie B</v>
          </cell>
          <cell r="E859" t="str">
            <v>Infirmier</v>
          </cell>
          <cell r="F859">
            <v>53</v>
          </cell>
          <cell r="G859" t="str">
            <v>1</v>
          </cell>
          <cell r="H859">
            <v>1</v>
          </cell>
        </row>
        <row r="860">
          <cell r="A860" t="str">
            <v>ASS</v>
          </cell>
          <cell r="B860" t="str">
            <v>ASS_sant</v>
          </cell>
          <cell r="C860" t="str">
            <v>B</v>
          </cell>
          <cell r="D860" t="str">
            <v>Categorie B</v>
          </cell>
          <cell r="E860" t="str">
            <v>Infirmier</v>
          </cell>
          <cell r="F860">
            <v>53</v>
          </cell>
          <cell r="G860" t="str">
            <v>2</v>
          </cell>
          <cell r="H860">
            <v>14</v>
          </cell>
        </row>
        <row r="861">
          <cell r="A861" t="str">
            <v>ASS</v>
          </cell>
          <cell r="B861" t="str">
            <v>ASS_sant</v>
          </cell>
          <cell r="C861" t="str">
            <v>B</v>
          </cell>
          <cell r="D861" t="str">
            <v>Categorie B</v>
          </cell>
          <cell r="E861" t="str">
            <v>Infirmier</v>
          </cell>
          <cell r="F861">
            <v>54</v>
          </cell>
          <cell r="G861" t="str">
            <v>2</v>
          </cell>
          <cell r="H861">
            <v>17</v>
          </cell>
        </row>
        <row r="862">
          <cell r="A862" t="str">
            <v>ASS</v>
          </cell>
          <cell r="B862" t="str">
            <v>ASS_sant</v>
          </cell>
          <cell r="C862" t="str">
            <v>B</v>
          </cell>
          <cell r="D862" t="str">
            <v>Categorie B</v>
          </cell>
          <cell r="E862" t="str">
            <v>Infirmier</v>
          </cell>
          <cell r="F862">
            <v>55</v>
          </cell>
          <cell r="G862" t="str">
            <v>1</v>
          </cell>
          <cell r="H862">
            <v>1</v>
          </cell>
        </row>
        <row r="863">
          <cell r="A863" t="str">
            <v>ASS</v>
          </cell>
          <cell r="B863" t="str">
            <v>ASS_sant</v>
          </cell>
          <cell r="C863" t="str">
            <v>B</v>
          </cell>
          <cell r="D863" t="str">
            <v>Categorie B</v>
          </cell>
          <cell r="E863" t="str">
            <v>Infirmier</v>
          </cell>
          <cell r="F863">
            <v>55</v>
          </cell>
          <cell r="G863" t="str">
            <v>2</v>
          </cell>
          <cell r="H863">
            <v>15</v>
          </cell>
        </row>
        <row r="864">
          <cell r="A864" t="str">
            <v>ASS</v>
          </cell>
          <cell r="B864" t="str">
            <v>ASS_sant</v>
          </cell>
          <cell r="C864" t="str">
            <v>B</v>
          </cell>
          <cell r="D864" t="str">
            <v>Categorie B</v>
          </cell>
          <cell r="E864" t="str">
            <v>Infirmier</v>
          </cell>
          <cell r="F864">
            <v>56</v>
          </cell>
          <cell r="G864" t="str">
            <v>1</v>
          </cell>
          <cell r="H864">
            <v>2</v>
          </cell>
        </row>
        <row r="865">
          <cell r="A865" t="str">
            <v>ASS</v>
          </cell>
          <cell r="B865" t="str">
            <v>ASS_sant</v>
          </cell>
          <cell r="C865" t="str">
            <v>B</v>
          </cell>
          <cell r="D865" t="str">
            <v>Categorie B</v>
          </cell>
          <cell r="E865" t="str">
            <v>Infirmier</v>
          </cell>
          <cell r="F865">
            <v>56</v>
          </cell>
          <cell r="G865" t="str">
            <v>2</v>
          </cell>
          <cell r="H865">
            <v>11</v>
          </cell>
        </row>
        <row r="866">
          <cell r="A866" t="str">
            <v>ASS</v>
          </cell>
          <cell r="B866" t="str">
            <v>ASS_sant</v>
          </cell>
          <cell r="C866" t="str">
            <v>B</v>
          </cell>
          <cell r="D866" t="str">
            <v>Categorie B</v>
          </cell>
          <cell r="E866" t="str">
            <v>Infirmier</v>
          </cell>
          <cell r="F866">
            <v>57</v>
          </cell>
          <cell r="G866" t="str">
            <v>1</v>
          </cell>
          <cell r="H866">
            <v>1</v>
          </cell>
        </row>
        <row r="867">
          <cell r="A867" t="str">
            <v>ASS</v>
          </cell>
          <cell r="B867" t="str">
            <v>ASS_sant</v>
          </cell>
          <cell r="C867" t="str">
            <v>B</v>
          </cell>
          <cell r="D867" t="str">
            <v>Categorie B</v>
          </cell>
          <cell r="E867" t="str">
            <v>Infirmier</v>
          </cell>
          <cell r="F867">
            <v>57</v>
          </cell>
          <cell r="G867" t="str">
            <v>2</v>
          </cell>
          <cell r="H867">
            <v>12</v>
          </cell>
        </row>
        <row r="868">
          <cell r="A868" t="str">
            <v>ASS</v>
          </cell>
          <cell r="B868" t="str">
            <v>ASS_sant</v>
          </cell>
          <cell r="C868" t="str">
            <v>B</v>
          </cell>
          <cell r="D868" t="str">
            <v>Categorie B</v>
          </cell>
          <cell r="E868" t="str">
            <v>Infirmier</v>
          </cell>
          <cell r="F868">
            <v>58</v>
          </cell>
          <cell r="G868" t="str">
            <v>1</v>
          </cell>
          <cell r="H868">
            <v>2</v>
          </cell>
        </row>
        <row r="869">
          <cell r="A869" t="str">
            <v>ASS</v>
          </cell>
          <cell r="B869" t="str">
            <v>ASS_sant</v>
          </cell>
          <cell r="C869" t="str">
            <v>B</v>
          </cell>
          <cell r="D869" t="str">
            <v>Categorie B</v>
          </cell>
          <cell r="E869" t="str">
            <v>Infirmier</v>
          </cell>
          <cell r="F869">
            <v>58</v>
          </cell>
          <cell r="G869" t="str">
            <v>2</v>
          </cell>
          <cell r="H869">
            <v>6</v>
          </cell>
        </row>
        <row r="870">
          <cell r="A870" t="str">
            <v>ASS</v>
          </cell>
          <cell r="B870" t="str">
            <v>ASS_sant</v>
          </cell>
          <cell r="C870" t="str">
            <v>B</v>
          </cell>
          <cell r="D870" t="str">
            <v>Categorie B</v>
          </cell>
          <cell r="E870" t="str">
            <v>Infirmier</v>
          </cell>
          <cell r="F870">
            <v>59</v>
          </cell>
          <cell r="G870" t="str">
            <v>1</v>
          </cell>
          <cell r="H870">
            <v>1</v>
          </cell>
        </row>
        <row r="871">
          <cell r="A871" t="str">
            <v>ASS</v>
          </cell>
          <cell r="B871" t="str">
            <v>ASS_sant</v>
          </cell>
          <cell r="C871" t="str">
            <v>B</v>
          </cell>
          <cell r="D871" t="str">
            <v>Categorie B</v>
          </cell>
          <cell r="E871" t="str">
            <v>Infirmier</v>
          </cell>
          <cell r="F871">
            <v>59</v>
          </cell>
          <cell r="G871" t="str">
            <v>2</v>
          </cell>
          <cell r="H871">
            <v>10</v>
          </cell>
        </row>
        <row r="872">
          <cell r="A872" t="str">
            <v>ASS</v>
          </cell>
          <cell r="B872" t="str">
            <v>ASS_sant</v>
          </cell>
          <cell r="C872" t="str">
            <v>B</v>
          </cell>
          <cell r="D872" t="str">
            <v>Categorie B</v>
          </cell>
          <cell r="E872" t="str">
            <v>Infirmier</v>
          </cell>
          <cell r="F872">
            <v>60</v>
          </cell>
          <cell r="G872" t="str">
            <v>1</v>
          </cell>
          <cell r="H872">
            <v>1</v>
          </cell>
        </row>
        <row r="873">
          <cell r="A873" t="str">
            <v>ASS</v>
          </cell>
          <cell r="B873" t="str">
            <v>ASS_sant</v>
          </cell>
          <cell r="C873" t="str">
            <v>B</v>
          </cell>
          <cell r="D873" t="str">
            <v>Categorie B</v>
          </cell>
          <cell r="E873" t="str">
            <v>Infirmier</v>
          </cell>
          <cell r="F873">
            <v>60</v>
          </cell>
          <cell r="G873" t="str">
            <v>2</v>
          </cell>
          <cell r="H873">
            <v>10</v>
          </cell>
        </row>
        <row r="874">
          <cell r="A874" t="str">
            <v>ASS</v>
          </cell>
          <cell r="B874" t="str">
            <v>ASS_sant</v>
          </cell>
          <cell r="C874" t="str">
            <v>B</v>
          </cell>
          <cell r="D874" t="str">
            <v>Categorie B</v>
          </cell>
          <cell r="E874" t="str">
            <v>Infirmier</v>
          </cell>
          <cell r="F874">
            <v>61</v>
          </cell>
          <cell r="G874" t="str">
            <v>2</v>
          </cell>
          <cell r="H874">
            <v>2</v>
          </cell>
        </row>
        <row r="875">
          <cell r="A875" t="str">
            <v>ASS</v>
          </cell>
          <cell r="B875" t="str">
            <v>ASS_sant</v>
          </cell>
          <cell r="C875" t="str">
            <v>B</v>
          </cell>
          <cell r="D875" t="str">
            <v>Categorie B</v>
          </cell>
          <cell r="E875" t="str">
            <v>Infirmier</v>
          </cell>
          <cell r="F875">
            <v>62</v>
          </cell>
          <cell r="G875" t="str">
            <v>2</v>
          </cell>
          <cell r="H875">
            <v>3</v>
          </cell>
        </row>
        <row r="876">
          <cell r="A876" t="str">
            <v>ASS</v>
          </cell>
          <cell r="B876" t="str">
            <v>ASS_sant</v>
          </cell>
          <cell r="C876" t="str">
            <v>B</v>
          </cell>
          <cell r="D876" t="str">
            <v>Categorie B</v>
          </cell>
          <cell r="E876" t="str">
            <v>Infirmier</v>
          </cell>
          <cell r="F876">
            <v>63</v>
          </cell>
          <cell r="G876" t="str">
            <v>2</v>
          </cell>
          <cell r="H876">
            <v>3</v>
          </cell>
        </row>
        <row r="877">
          <cell r="A877" t="str">
            <v>ASS</v>
          </cell>
          <cell r="B877" t="str">
            <v>ASS_sant</v>
          </cell>
          <cell r="C877" t="str">
            <v>B</v>
          </cell>
          <cell r="D877" t="str">
            <v>Categorie B</v>
          </cell>
          <cell r="E877" t="str">
            <v>Infirmier</v>
          </cell>
          <cell r="F877">
            <v>64</v>
          </cell>
          <cell r="G877" t="str">
            <v>2</v>
          </cell>
          <cell r="H877">
            <v>1</v>
          </cell>
        </row>
        <row r="878">
          <cell r="A878" t="str">
            <v>ASS</v>
          </cell>
          <cell r="B878" t="str">
            <v>ASS_sant</v>
          </cell>
          <cell r="C878" t="str">
            <v>B</v>
          </cell>
          <cell r="D878" t="str">
            <v>Categorie B</v>
          </cell>
          <cell r="E878" t="str">
            <v>Infirmier</v>
          </cell>
          <cell r="F878">
            <v>65</v>
          </cell>
          <cell r="G878" t="str">
            <v>2</v>
          </cell>
          <cell r="H878">
            <v>1</v>
          </cell>
        </row>
        <row r="879">
          <cell r="A879" t="str">
            <v>ASS</v>
          </cell>
          <cell r="B879" t="str">
            <v>ASS_sant</v>
          </cell>
          <cell r="C879" t="str">
            <v>B</v>
          </cell>
          <cell r="D879" t="str">
            <v>Categorie B</v>
          </cell>
          <cell r="E879" t="str">
            <v>Infirmier</v>
          </cell>
          <cell r="F879">
            <v>66</v>
          </cell>
          <cell r="G879" t="str">
            <v>2</v>
          </cell>
          <cell r="H879">
            <v>1</v>
          </cell>
        </row>
        <row r="880">
          <cell r="A880" t="str">
            <v>ASS</v>
          </cell>
          <cell r="B880" t="str">
            <v>ASS_tech</v>
          </cell>
          <cell r="C880" t="str">
            <v>C</v>
          </cell>
          <cell r="D880" t="str">
            <v>Categorie C</v>
          </cell>
          <cell r="E880" t="str">
            <v>Adj_Age_serv_techn</v>
          </cell>
          <cell r="F880">
            <v>27</v>
          </cell>
          <cell r="G880" t="str">
            <v>1</v>
          </cell>
          <cell r="H880">
            <v>1</v>
          </cell>
        </row>
        <row r="881">
          <cell r="A881" t="str">
            <v>ASS</v>
          </cell>
          <cell r="B881" t="str">
            <v>ASS_tech</v>
          </cell>
          <cell r="C881" t="str">
            <v>C</v>
          </cell>
          <cell r="D881" t="str">
            <v>Categorie C</v>
          </cell>
          <cell r="E881" t="str">
            <v>Adj_Age_serv_techn</v>
          </cell>
          <cell r="F881">
            <v>30</v>
          </cell>
          <cell r="G881" t="str">
            <v>1</v>
          </cell>
          <cell r="H881">
            <v>3</v>
          </cell>
        </row>
        <row r="882">
          <cell r="A882" t="str">
            <v>ASS</v>
          </cell>
          <cell r="B882" t="str">
            <v>ASS_tech</v>
          </cell>
          <cell r="C882" t="str">
            <v>C</v>
          </cell>
          <cell r="D882" t="str">
            <v>Categorie C</v>
          </cell>
          <cell r="E882" t="str">
            <v>Adj_Age_serv_techn</v>
          </cell>
          <cell r="F882">
            <v>30</v>
          </cell>
          <cell r="G882" t="str">
            <v>2</v>
          </cell>
          <cell r="H882">
            <v>2</v>
          </cell>
        </row>
        <row r="883">
          <cell r="A883" t="str">
            <v>ASS</v>
          </cell>
          <cell r="B883" t="str">
            <v>ASS_tech</v>
          </cell>
          <cell r="C883" t="str">
            <v>C</v>
          </cell>
          <cell r="D883" t="str">
            <v>Categorie C</v>
          </cell>
          <cell r="E883" t="str">
            <v>Adj_Age_serv_techn</v>
          </cell>
          <cell r="F883">
            <v>32</v>
          </cell>
          <cell r="G883" t="str">
            <v>1</v>
          </cell>
          <cell r="H883">
            <v>2</v>
          </cell>
        </row>
        <row r="884">
          <cell r="A884" t="str">
            <v>ASS</v>
          </cell>
          <cell r="B884" t="str">
            <v>ASS_tech</v>
          </cell>
          <cell r="C884" t="str">
            <v>C</v>
          </cell>
          <cell r="D884" t="str">
            <v>Categorie C</v>
          </cell>
          <cell r="E884" t="str">
            <v>Adj_Age_serv_techn</v>
          </cell>
          <cell r="F884">
            <v>33</v>
          </cell>
          <cell r="G884" t="str">
            <v>1</v>
          </cell>
          <cell r="H884">
            <v>4</v>
          </cell>
        </row>
        <row r="885">
          <cell r="A885" t="str">
            <v>ASS</v>
          </cell>
          <cell r="B885" t="str">
            <v>ASS_tech</v>
          </cell>
          <cell r="C885" t="str">
            <v>C</v>
          </cell>
          <cell r="D885" t="str">
            <v>Categorie C</v>
          </cell>
          <cell r="E885" t="str">
            <v>Adj_Age_serv_techn</v>
          </cell>
          <cell r="F885">
            <v>33</v>
          </cell>
          <cell r="G885" t="str">
            <v>2</v>
          </cell>
          <cell r="H885">
            <v>2</v>
          </cell>
        </row>
        <row r="886">
          <cell r="A886" t="str">
            <v>ASS</v>
          </cell>
          <cell r="B886" t="str">
            <v>ASS_tech</v>
          </cell>
          <cell r="C886" t="str">
            <v>C</v>
          </cell>
          <cell r="D886" t="str">
            <v>Categorie C</v>
          </cell>
          <cell r="E886" t="str">
            <v>Adj_Age_serv_techn</v>
          </cell>
          <cell r="F886">
            <v>34</v>
          </cell>
          <cell r="G886" t="str">
            <v>2</v>
          </cell>
          <cell r="H886">
            <v>2</v>
          </cell>
        </row>
        <row r="887">
          <cell r="A887" t="str">
            <v>ASS</v>
          </cell>
          <cell r="B887" t="str">
            <v>ASS_tech</v>
          </cell>
          <cell r="C887" t="str">
            <v>C</v>
          </cell>
          <cell r="D887" t="str">
            <v>Categorie C</v>
          </cell>
          <cell r="E887" t="str">
            <v>Adj_Age_serv_techn</v>
          </cell>
          <cell r="F887">
            <v>35</v>
          </cell>
          <cell r="G887" t="str">
            <v>1</v>
          </cell>
          <cell r="H887">
            <v>3</v>
          </cell>
        </row>
        <row r="888">
          <cell r="A888" t="str">
            <v>ASS</v>
          </cell>
          <cell r="B888" t="str">
            <v>ASS_tech</v>
          </cell>
          <cell r="C888" t="str">
            <v>C</v>
          </cell>
          <cell r="D888" t="str">
            <v>Categorie C</v>
          </cell>
          <cell r="E888" t="str">
            <v>Adj_Age_serv_techn</v>
          </cell>
          <cell r="F888">
            <v>35</v>
          </cell>
          <cell r="G888" t="str">
            <v>2</v>
          </cell>
          <cell r="H888">
            <v>1</v>
          </cell>
        </row>
        <row r="889">
          <cell r="A889" t="str">
            <v>ASS</v>
          </cell>
          <cell r="B889" t="str">
            <v>ASS_tech</v>
          </cell>
          <cell r="C889" t="str">
            <v>C</v>
          </cell>
          <cell r="D889" t="str">
            <v>Categorie C</v>
          </cell>
          <cell r="E889" t="str">
            <v>Adj_Age_serv_techn</v>
          </cell>
          <cell r="F889">
            <v>36</v>
          </cell>
          <cell r="G889" t="str">
            <v>1</v>
          </cell>
          <cell r="H889">
            <v>5</v>
          </cell>
        </row>
        <row r="890">
          <cell r="A890" t="str">
            <v>ASS</v>
          </cell>
          <cell r="B890" t="str">
            <v>ASS_tech</v>
          </cell>
          <cell r="C890" t="str">
            <v>C</v>
          </cell>
          <cell r="D890" t="str">
            <v>Categorie C</v>
          </cell>
          <cell r="E890" t="str">
            <v>Adj_Age_serv_techn</v>
          </cell>
          <cell r="F890">
            <v>36</v>
          </cell>
          <cell r="G890" t="str">
            <v>2</v>
          </cell>
          <cell r="H890">
            <v>1</v>
          </cell>
        </row>
        <row r="891">
          <cell r="A891" t="str">
            <v>ASS</v>
          </cell>
          <cell r="B891" t="str">
            <v>ASS_tech</v>
          </cell>
          <cell r="C891" t="str">
            <v>C</v>
          </cell>
          <cell r="D891" t="str">
            <v>Categorie C</v>
          </cell>
          <cell r="E891" t="str">
            <v>Adj_Age_serv_techn</v>
          </cell>
          <cell r="F891">
            <v>37</v>
          </cell>
          <cell r="G891" t="str">
            <v>1</v>
          </cell>
          <cell r="H891">
            <v>4</v>
          </cell>
        </row>
        <row r="892">
          <cell r="A892" t="str">
            <v>ASS</v>
          </cell>
          <cell r="B892" t="str">
            <v>ASS_tech</v>
          </cell>
          <cell r="C892" t="str">
            <v>C</v>
          </cell>
          <cell r="D892" t="str">
            <v>Categorie C</v>
          </cell>
          <cell r="E892" t="str">
            <v>Adj_Age_serv_techn</v>
          </cell>
          <cell r="F892">
            <v>37</v>
          </cell>
          <cell r="G892" t="str">
            <v>2</v>
          </cell>
          <cell r="H892">
            <v>2</v>
          </cell>
        </row>
        <row r="893">
          <cell r="A893" t="str">
            <v>ASS</v>
          </cell>
          <cell r="B893" t="str">
            <v>ASS_tech</v>
          </cell>
          <cell r="C893" t="str">
            <v>C</v>
          </cell>
          <cell r="D893" t="str">
            <v>Categorie C</v>
          </cell>
          <cell r="E893" t="str">
            <v>Adj_Age_serv_techn</v>
          </cell>
          <cell r="F893">
            <v>38</v>
          </cell>
          <cell r="G893" t="str">
            <v>1</v>
          </cell>
          <cell r="H893">
            <v>4</v>
          </cell>
        </row>
        <row r="894">
          <cell r="A894" t="str">
            <v>ASS</v>
          </cell>
          <cell r="B894" t="str">
            <v>ASS_tech</v>
          </cell>
          <cell r="C894" t="str">
            <v>C</v>
          </cell>
          <cell r="D894" t="str">
            <v>Categorie C</v>
          </cell>
          <cell r="E894" t="str">
            <v>Adj_Age_serv_techn</v>
          </cell>
          <cell r="F894">
            <v>38</v>
          </cell>
          <cell r="G894" t="str">
            <v>2</v>
          </cell>
          <cell r="H894">
            <v>2</v>
          </cell>
        </row>
        <row r="895">
          <cell r="A895" t="str">
            <v>ASS</v>
          </cell>
          <cell r="B895" t="str">
            <v>ASS_tech</v>
          </cell>
          <cell r="C895" t="str">
            <v>C</v>
          </cell>
          <cell r="D895" t="str">
            <v>Categorie C</v>
          </cell>
          <cell r="E895" t="str">
            <v>Adj_Age_serv_techn</v>
          </cell>
          <cell r="F895">
            <v>39</v>
          </cell>
          <cell r="G895" t="str">
            <v>1</v>
          </cell>
          <cell r="H895">
            <v>14</v>
          </cell>
        </row>
        <row r="896">
          <cell r="A896" t="str">
            <v>ASS</v>
          </cell>
          <cell r="B896" t="str">
            <v>ASS_tech</v>
          </cell>
          <cell r="C896" t="str">
            <v>C</v>
          </cell>
          <cell r="D896" t="str">
            <v>Categorie C</v>
          </cell>
          <cell r="E896" t="str">
            <v>Adj_Age_serv_techn</v>
          </cell>
          <cell r="F896">
            <v>39</v>
          </cell>
          <cell r="G896" t="str">
            <v>2</v>
          </cell>
          <cell r="H896">
            <v>8</v>
          </cell>
        </row>
        <row r="897">
          <cell r="A897" t="str">
            <v>ASS</v>
          </cell>
          <cell r="B897" t="str">
            <v>ASS_tech</v>
          </cell>
          <cell r="C897" t="str">
            <v>C</v>
          </cell>
          <cell r="D897" t="str">
            <v>Categorie C</v>
          </cell>
          <cell r="E897" t="str">
            <v>Adj_Age_serv_techn</v>
          </cell>
          <cell r="F897">
            <v>40</v>
          </cell>
          <cell r="G897" t="str">
            <v>1</v>
          </cell>
          <cell r="H897">
            <v>9</v>
          </cell>
        </row>
        <row r="898">
          <cell r="A898" t="str">
            <v>ASS</v>
          </cell>
          <cell r="B898" t="str">
            <v>ASS_tech</v>
          </cell>
          <cell r="C898" t="str">
            <v>C</v>
          </cell>
          <cell r="D898" t="str">
            <v>Categorie C</v>
          </cell>
          <cell r="E898" t="str">
            <v>Adj_Age_serv_techn</v>
          </cell>
          <cell r="F898">
            <v>40</v>
          </cell>
          <cell r="G898" t="str">
            <v>2</v>
          </cell>
          <cell r="H898">
            <v>2</v>
          </cell>
        </row>
        <row r="899">
          <cell r="A899" t="str">
            <v>ASS</v>
          </cell>
          <cell r="B899" t="str">
            <v>ASS_tech</v>
          </cell>
          <cell r="C899" t="str">
            <v>C</v>
          </cell>
          <cell r="D899" t="str">
            <v>Categorie C</v>
          </cell>
          <cell r="E899" t="str">
            <v>Adj_Age_serv_techn</v>
          </cell>
          <cell r="F899">
            <v>41</v>
          </cell>
          <cell r="G899" t="str">
            <v>1</v>
          </cell>
          <cell r="H899">
            <v>9</v>
          </cell>
        </row>
        <row r="900">
          <cell r="A900" t="str">
            <v>ASS</v>
          </cell>
          <cell r="B900" t="str">
            <v>ASS_tech</v>
          </cell>
          <cell r="C900" t="str">
            <v>C</v>
          </cell>
          <cell r="D900" t="str">
            <v>Categorie C</v>
          </cell>
          <cell r="E900" t="str">
            <v>Adj_Age_serv_techn</v>
          </cell>
          <cell r="F900">
            <v>41</v>
          </cell>
          <cell r="G900" t="str">
            <v>2</v>
          </cell>
          <cell r="H900">
            <v>8</v>
          </cell>
        </row>
        <row r="901">
          <cell r="A901" t="str">
            <v>ASS</v>
          </cell>
          <cell r="B901" t="str">
            <v>ASS_tech</v>
          </cell>
          <cell r="C901" t="str">
            <v>C</v>
          </cell>
          <cell r="D901" t="str">
            <v>Categorie C</v>
          </cell>
          <cell r="E901" t="str">
            <v>Adj_Age_serv_techn</v>
          </cell>
          <cell r="F901">
            <v>42</v>
          </cell>
          <cell r="G901" t="str">
            <v>1</v>
          </cell>
          <cell r="H901">
            <v>18</v>
          </cell>
        </row>
        <row r="902">
          <cell r="A902" t="str">
            <v>ASS</v>
          </cell>
          <cell r="B902" t="str">
            <v>ASS_tech</v>
          </cell>
          <cell r="C902" t="str">
            <v>C</v>
          </cell>
          <cell r="D902" t="str">
            <v>Categorie C</v>
          </cell>
          <cell r="E902" t="str">
            <v>Adj_Age_serv_techn</v>
          </cell>
          <cell r="F902">
            <v>42</v>
          </cell>
          <cell r="G902" t="str">
            <v>2</v>
          </cell>
          <cell r="H902">
            <v>6</v>
          </cell>
        </row>
        <row r="903">
          <cell r="A903" t="str">
            <v>ASS</v>
          </cell>
          <cell r="B903" t="str">
            <v>ASS_tech</v>
          </cell>
          <cell r="C903" t="str">
            <v>C</v>
          </cell>
          <cell r="D903" t="str">
            <v>Categorie C</v>
          </cell>
          <cell r="E903" t="str">
            <v>Adj_Age_serv_techn</v>
          </cell>
          <cell r="F903">
            <v>43</v>
          </cell>
          <cell r="G903" t="str">
            <v>1</v>
          </cell>
          <cell r="H903">
            <v>13</v>
          </cell>
        </row>
        <row r="904">
          <cell r="A904" t="str">
            <v>ASS</v>
          </cell>
          <cell r="B904" t="str">
            <v>ASS_tech</v>
          </cell>
          <cell r="C904" t="str">
            <v>C</v>
          </cell>
          <cell r="D904" t="str">
            <v>Categorie C</v>
          </cell>
          <cell r="E904" t="str">
            <v>Adj_Age_serv_techn</v>
          </cell>
          <cell r="F904">
            <v>43</v>
          </cell>
          <cell r="G904" t="str">
            <v>2</v>
          </cell>
          <cell r="H904">
            <v>6</v>
          </cell>
        </row>
        <row r="905">
          <cell r="A905" t="str">
            <v>ASS</v>
          </cell>
          <cell r="B905" t="str">
            <v>ASS_tech</v>
          </cell>
          <cell r="C905" t="str">
            <v>C</v>
          </cell>
          <cell r="D905" t="str">
            <v>Categorie C</v>
          </cell>
          <cell r="E905" t="str">
            <v>Adj_Age_serv_techn</v>
          </cell>
          <cell r="F905">
            <v>44</v>
          </cell>
          <cell r="G905" t="str">
            <v>1</v>
          </cell>
          <cell r="H905">
            <v>10</v>
          </cell>
        </row>
        <row r="906">
          <cell r="A906" t="str">
            <v>ASS</v>
          </cell>
          <cell r="B906" t="str">
            <v>ASS_tech</v>
          </cell>
          <cell r="C906" t="str">
            <v>C</v>
          </cell>
          <cell r="D906" t="str">
            <v>Categorie C</v>
          </cell>
          <cell r="E906" t="str">
            <v>Adj_Age_serv_techn</v>
          </cell>
          <cell r="F906">
            <v>44</v>
          </cell>
          <cell r="G906" t="str">
            <v>2</v>
          </cell>
          <cell r="H906">
            <v>11</v>
          </cell>
        </row>
        <row r="907">
          <cell r="A907" t="str">
            <v>ASS</v>
          </cell>
          <cell r="B907" t="str">
            <v>ASS_tech</v>
          </cell>
          <cell r="C907" t="str">
            <v>C</v>
          </cell>
          <cell r="D907" t="str">
            <v>Categorie C</v>
          </cell>
          <cell r="E907" t="str">
            <v>Adj_Age_serv_techn</v>
          </cell>
          <cell r="F907">
            <v>45</v>
          </cell>
          <cell r="G907" t="str">
            <v>1</v>
          </cell>
          <cell r="H907">
            <v>20</v>
          </cell>
        </row>
        <row r="908">
          <cell r="A908" t="str">
            <v>ASS</v>
          </cell>
          <cell r="B908" t="str">
            <v>ASS_tech</v>
          </cell>
          <cell r="C908" t="str">
            <v>C</v>
          </cell>
          <cell r="D908" t="str">
            <v>Categorie C</v>
          </cell>
          <cell r="E908" t="str">
            <v>Adj_Age_serv_techn</v>
          </cell>
          <cell r="F908">
            <v>45</v>
          </cell>
          <cell r="G908" t="str">
            <v>2</v>
          </cell>
          <cell r="H908">
            <v>18</v>
          </cell>
        </row>
        <row r="909">
          <cell r="A909" t="str">
            <v>ASS</v>
          </cell>
          <cell r="B909" t="str">
            <v>ASS_tech</v>
          </cell>
          <cell r="C909" t="str">
            <v>C</v>
          </cell>
          <cell r="D909" t="str">
            <v>Categorie C</v>
          </cell>
          <cell r="E909" t="str">
            <v>Adj_Age_serv_techn</v>
          </cell>
          <cell r="F909">
            <v>46</v>
          </cell>
          <cell r="G909" t="str">
            <v>1</v>
          </cell>
          <cell r="H909">
            <v>15</v>
          </cell>
        </row>
        <row r="910">
          <cell r="A910" t="str">
            <v>ASS</v>
          </cell>
          <cell r="B910" t="str">
            <v>ASS_tech</v>
          </cell>
          <cell r="C910" t="str">
            <v>C</v>
          </cell>
          <cell r="D910" t="str">
            <v>Categorie C</v>
          </cell>
          <cell r="E910" t="str">
            <v>Adj_Age_serv_techn</v>
          </cell>
          <cell r="F910">
            <v>46</v>
          </cell>
          <cell r="G910" t="str">
            <v>2</v>
          </cell>
          <cell r="H910">
            <v>12</v>
          </cell>
        </row>
        <row r="911">
          <cell r="A911" t="str">
            <v>ASS</v>
          </cell>
          <cell r="B911" t="str">
            <v>ASS_tech</v>
          </cell>
          <cell r="C911" t="str">
            <v>C</v>
          </cell>
          <cell r="D911" t="str">
            <v>Categorie C</v>
          </cell>
          <cell r="E911" t="str">
            <v>Adj_Age_serv_techn</v>
          </cell>
          <cell r="F911">
            <v>47</v>
          </cell>
          <cell r="G911" t="str">
            <v>1</v>
          </cell>
          <cell r="H911">
            <v>12</v>
          </cell>
        </row>
        <row r="912">
          <cell r="A912" t="str">
            <v>ASS</v>
          </cell>
          <cell r="B912" t="str">
            <v>ASS_tech</v>
          </cell>
          <cell r="C912" t="str">
            <v>C</v>
          </cell>
          <cell r="D912" t="str">
            <v>Categorie C</v>
          </cell>
          <cell r="E912" t="str">
            <v>Adj_Age_serv_techn</v>
          </cell>
          <cell r="F912">
            <v>47</v>
          </cell>
          <cell r="G912" t="str">
            <v>2</v>
          </cell>
          <cell r="H912">
            <v>14</v>
          </cell>
        </row>
        <row r="913">
          <cell r="A913" t="str">
            <v>ASS</v>
          </cell>
          <cell r="B913" t="str">
            <v>ASS_tech</v>
          </cell>
          <cell r="C913" t="str">
            <v>C</v>
          </cell>
          <cell r="D913" t="str">
            <v>Categorie C</v>
          </cell>
          <cell r="E913" t="str">
            <v>Adj_Age_serv_techn</v>
          </cell>
          <cell r="F913">
            <v>48</v>
          </cell>
          <cell r="G913" t="str">
            <v>1</v>
          </cell>
          <cell r="H913">
            <v>20</v>
          </cell>
        </row>
        <row r="914">
          <cell r="A914" t="str">
            <v>ASS</v>
          </cell>
          <cell r="B914" t="str">
            <v>ASS_tech</v>
          </cell>
          <cell r="C914" t="str">
            <v>C</v>
          </cell>
          <cell r="D914" t="str">
            <v>Categorie C</v>
          </cell>
          <cell r="E914" t="str">
            <v>Adj_Age_serv_techn</v>
          </cell>
          <cell r="F914">
            <v>48</v>
          </cell>
          <cell r="G914" t="str">
            <v>2</v>
          </cell>
          <cell r="H914">
            <v>19</v>
          </cell>
        </row>
        <row r="915">
          <cell r="A915" t="str">
            <v>ASS</v>
          </cell>
          <cell r="B915" t="str">
            <v>ASS_tech</v>
          </cell>
          <cell r="C915" t="str">
            <v>C</v>
          </cell>
          <cell r="D915" t="str">
            <v>Categorie C</v>
          </cell>
          <cell r="E915" t="str">
            <v>Adj_Age_serv_techn</v>
          </cell>
          <cell r="F915">
            <v>49</v>
          </cell>
          <cell r="G915" t="str">
            <v>1</v>
          </cell>
          <cell r="H915">
            <v>15</v>
          </cell>
        </row>
        <row r="916">
          <cell r="A916" t="str">
            <v>ASS</v>
          </cell>
          <cell r="B916" t="str">
            <v>ASS_tech</v>
          </cell>
          <cell r="C916" t="str">
            <v>C</v>
          </cell>
          <cell r="D916" t="str">
            <v>Categorie C</v>
          </cell>
          <cell r="E916" t="str">
            <v>Adj_Age_serv_techn</v>
          </cell>
          <cell r="F916">
            <v>49</v>
          </cell>
          <cell r="G916" t="str">
            <v>2</v>
          </cell>
          <cell r="H916">
            <v>17</v>
          </cell>
        </row>
        <row r="917">
          <cell r="A917" t="str">
            <v>ASS</v>
          </cell>
          <cell r="B917" t="str">
            <v>ASS_tech</v>
          </cell>
          <cell r="C917" t="str">
            <v>C</v>
          </cell>
          <cell r="D917" t="str">
            <v>Categorie C</v>
          </cell>
          <cell r="E917" t="str">
            <v>Adj_Age_serv_techn</v>
          </cell>
          <cell r="F917">
            <v>50</v>
          </cell>
          <cell r="G917" t="str">
            <v>1</v>
          </cell>
          <cell r="H917">
            <v>23</v>
          </cell>
        </row>
        <row r="918">
          <cell r="A918" t="str">
            <v>ASS</v>
          </cell>
          <cell r="B918" t="str">
            <v>ASS_tech</v>
          </cell>
          <cell r="C918" t="str">
            <v>C</v>
          </cell>
          <cell r="D918" t="str">
            <v>Categorie C</v>
          </cell>
          <cell r="E918" t="str">
            <v>Adj_Age_serv_techn</v>
          </cell>
          <cell r="F918">
            <v>50</v>
          </cell>
          <cell r="G918" t="str">
            <v>2</v>
          </cell>
          <cell r="H918">
            <v>18</v>
          </cell>
        </row>
        <row r="919">
          <cell r="A919" t="str">
            <v>ASS</v>
          </cell>
          <cell r="B919" t="str">
            <v>ASS_tech</v>
          </cell>
          <cell r="C919" t="str">
            <v>C</v>
          </cell>
          <cell r="D919" t="str">
            <v>Categorie C</v>
          </cell>
          <cell r="E919" t="str">
            <v>Adj_Age_serv_techn</v>
          </cell>
          <cell r="F919">
            <v>51</v>
          </cell>
          <cell r="G919" t="str">
            <v>1</v>
          </cell>
          <cell r="H919">
            <v>19</v>
          </cell>
        </row>
        <row r="920">
          <cell r="A920" t="str">
            <v>ASS</v>
          </cell>
          <cell r="B920" t="str">
            <v>ASS_tech</v>
          </cell>
          <cell r="C920" t="str">
            <v>C</v>
          </cell>
          <cell r="D920" t="str">
            <v>Categorie C</v>
          </cell>
          <cell r="E920" t="str">
            <v>Adj_Age_serv_techn</v>
          </cell>
          <cell r="F920">
            <v>51</v>
          </cell>
          <cell r="G920" t="str">
            <v>2</v>
          </cell>
          <cell r="H920">
            <v>9</v>
          </cell>
        </row>
        <row r="921">
          <cell r="A921" t="str">
            <v>ASS</v>
          </cell>
          <cell r="B921" t="str">
            <v>ASS_tech</v>
          </cell>
          <cell r="C921" t="str">
            <v>C</v>
          </cell>
          <cell r="D921" t="str">
            <v>Categorie C</v>
          </cell>
          <cell r="E921" t="str">
            <v>Adj_Age_serv_techn</v>
          </cell>
          <cell r="F921">
            <v>52</v>
          </cell>
          <cell r="G921" t="str">
            <v>1</v>
          </cell>
          <cell r="H921">
            <v>18</v>
          </cell>
        </row>
        <row r="922">
          <cell r="A922" t="str">
            <v>ASS</v>
          </cell>
          <cell r="B922" t="str">
            <v>ASS_tech</v>
          </cell>
          <cell r="C922" t="str">
            <v>C</v>
          </cell>
          <cell r="D922" t="str">
            <v>Categorie C</v>
          </cell>
          <cell r="E922" t="str">
            <v>Adj_Age_serv_techn</v>
          </cell>
          <cell r="F922">
            <v>52</v>
          </cell>
          <cell r="G922" t="str">
            <v>2</v>
          </cell>
          <cell r="H922">
            <v>13</v>
          </cell>
        </row>
        <row r="923">
          <cell r="A923" t="str">
            <v>ASS</v>
          </cell>
          <cell r="B923" t="str">
            <v>ASS_tech</v>
          </cell>
          <cell r="C923" t="str">
            <v>C</v>
          </cell>
          <cell r="D923" t="str">
            <v>Categorie C</v>
          </cell>
          <cell r="E923" t="str">
            <v>Adj_Age_serv_techn</v>
          </cell>
          <cell r="F923">
            <v>53</v>
          </cell>
          <cell r="G923" t="str">
            <v>1</v>
          </cell>
          <cell r="H923">
            <v>23</v>
          </cell>
        </row>
        <row r="924">
          <cell r="A924" t="str">
            <v>ASS</v>
          </cell>
          <cell r="B924" t="str">
            <v>ASS_tech</v>
          </cell>
          <cell r="C924" t="str">
            <v>C</v>
          </cell>
          <cell r="D924" t="str">
            <v>Categorie C</v>
          </cell>
          <cell r="E924" t="str">
            <v>Adj_Age_serv_techn</v>
          </cell>
          <cell r="F924">
            <v>53</v>
          </cell>
          <cell r="G924" t="str">
            <v>2</v>
          </cell>
          <cell r="H924">
            <v>9</v>
          </cell>
        </row>
        <row r="925">
          <cell r="A925" t="str">
            <v>ASS</v>
          </cell>
          <cell r="B925" t="str">
            <v>ASS_tech</v>
          </cell>
          <cell r="C925" t="str">
            <v>C</v>
          </cell>
          <cell r="D925" t="str">
            <v>Categorie C</v>
          </cell>
          <cell r="E925" t="str">
            <v>Adj_Age_serv_techn</v>
          </cell>
          <cell r="F925">
            <v>54</v>
          </cell>
          <cell r="G925" t="str">
            <v>1</v>
          </cell>
          <cell r="H925">
            <v>16</v>
          </cell>
        </row>
        <row r="926">
          <cell r="A926" t="str">
            <v>ASS</v>
          </cell>
          <cell r="B926" t="str">
            <v>ASS_tech</v>
          </cell>
          <cell r="C926" t="str">
            <v>C</v>
          </cell>
          <cell r="D926" t="str">
            <v>Categorie C</v>
          </cell>
          <cell r="E926" t="str">
            <v>Adj_Age_serv_techn</v>
          </cell>
          <cell r="F926">
            <v>54</v>
          </cell>
          <cell r="G926" t="str">
            <v>2</v>
          </cell>
          <cell r="H926">
            <v>22</v>
          </cell>
        </row>
        <row r="927">
          <cell r="A927" t="str">
            <v>ASS</v>
          </cell>
          <cell r="B927" t="str">
            <v>ASS_tech</v>
          </cell>
          <cell r="C927" t="str">
            <v>C</v>
          </cell>
          <cell r="D927" t="str">
            <v>Categorie C</v>
          </cell>
          <cell r="E927" t="str">
            <v>Adj_Age_serv_techn</v>
          </cell>
          <cell r="F927">
            <v>55</v>
          </cell>
          <cell r="G927" t="str">
            <v>1</v>
          </cell>
          <cell r="H927">
            <v>28</v>
          </cell>
        </row>
        <row r="928">
          <cell r="A928" t="str">
            <v>ASS</v>
          </cell>
          <cell r="B928" t="str">
            <v>ASS_tech</v>
          </cell>
          <cell r="C928" t="str">
            <v>C</v>
          </cell>
          <cell r="D928" t="str">
            <v>Categorie C</v>
          </cell>
          <cell r="E928" t="str">
            <v>Adj_Age_serv_techn</v>
          </cell>
          <cell r="F928">
            <v>55</v>
          </cell>
          <cell r="G928" t="str">
            <v>2</v>
          </cell>
          <cell r="H928">
            <v>17</v>
          </cell>
        </row>
        <row r="929">
          <cell r="A929" t="str">
            <v>ASS</v>
          </cell>
          <cell r="B929" t="str">
            <v>ASS_tech</v>
          </cell>
          <cell r="C929" t="str">
            <v>C</v>
          </cell>
          <cell r="D929" t="str">
            <v>Categorie C</v>
          </cell>
          <cell r="E929" t="str">
            <v>Adj_Age_serv_techn</v>
          </cell>
          <cell r="F929">
            <v>56</v>
          </cell>
          <cell r="G929" t="str">
            <v>1</v>
          </cell>
          <cell r="H929">
            <v>13</v>
          </cell>
        </row>
        <row r="930">
          <cell r="A930" t="str">
            <v>ASS</v>
          </cell>
          <cell r="B930" t="str">
            <v>ASS_tech</v>
          </cell>
          <cell r="C930" t="str">
            <v>C</v>
          </cell>
          <cell r="D930" t="str">
            <v>Categorie C</v>
          </cell>
          <cell r="E930" t="str">
            <v>Adj_Age_serv_techn</v>
          </cell>
          <cell r="F930">
            <v>56</v>
          </cell>
          <cell r="G930" t="str">
            <v>2</v>
          </cell>
          <cell r="H930">
            <v>14</v>
          </cell>
        </row>
        <row r="931">
          <cell r="A931" t="str">
            <v>ASS</v>
          </cell>
          <cell r="B931" t="str">
            <v>ASS_tech</v>
          </cell>
          <cell r="C931" t="str">
            <v>C</v>
          </cell>
          <cell r="D931" t="str">
            <v>Categorie C</v>
          </cell>
          <cell r="E931" t="str">
            <v>Adj_Age_serv_techn</v>
          </cell>
          <cell r="F931">
            <v>57</v>
          </cell>
          <cell r="G931" t="str">
            <v>1</v>
          </cell>
          <cell r="H931">
            <v>17</v>
          </cell>
        </row>
        <row r="932">
          <cell r="A932" t="str">
            <v>ASS</v>
          </cell>
          <cell r="B932" t="str">
            <v>ASS_tech</v>
          </cell>
          <cell r="C932" t="str">
            <v>C</v>
          </cell>
          <cell r="D932" t="str">
            <v>Categorie C</v>
          </cell>
          <cell r="E932" t="str">
            <v>Adj_Age_serv_techn</v>
          </cell>
          <cell r="F932">
            <v>57</v>
          </cell>
          <cell r="G932" t="str">
            <v>2</v>
          </cell>
          <cell r="H932">
            <v>12</v>
          </cell>
        </row>
        <row r="933">
          <cell r="A933" t="str">
            <v>ASS</v>
          </cell>
          <cell r="B933" t="str">
            <v>ASS_tech</v>
          </cell>
          <cell r="C933" t="str">
            <v>C</v>
          </cell>
          <cell r="D933" t="str">
            <v>Categorie C</v>
          </cell>
          <cell r="E933" t="str">
            <v>Adj_Age_serv_techn</v>
          </cell>
          <cell r="F933">
            <v>58</v>
          </cell>
          <cell r="G933" t="str">
            <v>1</v>
          </cell>
          <cell r="H933">
            <v>16</v>
          </cell>
        </row>
        <row r="934">
          <cell r="A934" t="str">
            <v>ASS</v>
          </cell>
          <cell r="B934" t="str">
            <v>ASS_tech</v>
          </cell>
          <cell r="C934" t="str">
            <v>C</v>
          </cell>
          <cell r="D934" t="str">
            <v>Categorie C</v>
          </cell>
          <cell r="E934" t="str">
            <v>Adj_Age_serv_techn</v>
          </cell>
          <cell r="F934">
            <v>58</v>
          </cell>
          <cell r="G934" t="str">
            <v>2</v>
          </cell>
          <cell r="H934">
            <v>8</v>
          </cell>
        </row>
        <row r="935">
          <cell r="A935" t="str">
            <v>ASS</v>
          </cell>
          <cell r="B935" t="str">
            <v>ASS_tech</v>
          </cell>
          <cell r="C935" t="str">
            <v>C</v>
          </cell>
          <cell r="D935" t="str">
            <v>Categorie C</v>
          </cell>
          <cell r="E935" t="str">
            <v>Adj_Age_serv_techn</v>
          </cell>
          <cell r="F935">
            <v>59</v>
          </cell>
          <cell r="G935" t="str">
            <v>1</v>
          </cell>
          <cell r="H935">
            <v>17</v>
          </cell>
        </row>
        <row r="936">
          <cell r="A936" t="str">
            <v>ASS</v>
          </cell>
          <cell r="B936" t="str">
            <v>ASS_tech</v>
          </cell>
          <cell r="C936" t="str">
            <v>C</v>
          </cell>
          <cell r="D936" t="str">
            <v>Categorie C</v>
          </cell>
          <cell r="E936" t="str">
            <v>Adj_Age_serv_techn</v>
          </cell>
          <cell r="F936">
            <v>59</v>
          </cell>
          <cell r="G936" t="str">
            <v>2</v>
          </cell>
          <cell r="H936">
            <v>12</v>
          </cell>
        </row>
        <row r="937">
          <cell r="A937" t="str">
            <v>ASS</v>
          </cell>
          <cell r="B937" t="str">
            <v>ASS_tech</v>
          </cell>
          <cell r="C937" t="str">
            <v>C</v>
          </cell>
          <cell r="D937" t="str">
            <v>Categorie C</v>
          </cell>
          <cell r="E937" t="str">
            <v>Adj_Age_serv_techn</v>
          </cell>
          <cell r="F937">
            <v>60</v>
          </cell>
          <cell r="G937" t="str">
            <v>1</v>
          </cell>
          <cell r="H937">
            <v>14</v>
          </cell>
        </row>
        <row r="938">
          <cell r="A938" t="str">
            <v>ASS</v>
          </cell>
          <cell r="B938" t="str">
            <v>ASS_tech</v>
          </cell>
          <cell r="C938" t="str">
            <v>C</v>
          </cell>
          <cell r="D938" t="str">
            <v>Categorie C</v>
          </cell>
          <cell r="E938" t="str">
            <v>Adj_Age_serv_techn</v>
          </cell>
          <cell r="F938">
            <v>60</v>
          </cell>
          <cell r="G938" t="str">
            <v>2</v>
          </cell>
          <cell r="H938">
            <v>10</v>
          </cell>
        </row>
        <row r="939">
          <cell r="A939" t="str">
            <v>ASS</v>
          </cell>
          <cell r="B939" t="str">
            <v>ASS_tech</v>
          </cell>
          <cell r="C939" t="str">
            <v>C</v>
          </cell>
          <cell r="D939" t="str">
            <v>Categorie C</v>
          </cell>
          <cell r="E939" t="str">
            <v>Adj_Age_serv_techn</v>
          </cell>
          <cell r="F939">
            <v>61</v>
          </cell>
          <cell r="G939" t="str">
            <v>1</v>
          </cell>
          <cell r="H939">
            <v>8</v>
          </cell>
        </row>
        <row r="940">
          <cell r="A940" t="str">
            <v>ASS</v>
          </cell>
          <cell r="B940" t="str">
            <v>ASS_tech</v>
          </cell>
          <cell r="C940" t="str">
            <v>C</v>
          </cell>
          <cell r="D940" t="str">
            <v>Categorie C</v>
          </cell>
          <cell r="E940" t="str">
            <v>Adj_Age_serv_techn</v>
          </cell>
          <cell r="F940">
            <v>61</v>
          </cell>
          <cell r="G940" t="str">
            <v>2</v>
          </cell>
          <cell r="H940">
            <v>5</v>
          </cell>
        </row>
        <row r="941">
          <cell r="A941" t="str">
            <v>ASS</v>
          </cell>
          <cell r="B941" t="str">
            <v>ASS_tech</v>
          </cell>
          <cell r="C941" t="str">
            <v>C</v>
          </cell>
          <cell r="D941" t="str">
            <v>Categorie C</v>
          </cell>
          <cell r="E941" t="str">
            <v>Adj_Age_serv_techn</v>
          </cell>
          <cell r="F941">
            <v>62</v>
          </cell>
          <cell r="G941" t="str">
            <v>1</v>
          </cell>
          <cell r="H941">
            <v>4</v>
          </cell>
        </row>
        <row r="942">
          <cell r="A942" t="str">
            <v>ASS</v>
          </cell>
          <cell r="B942" t="str">
            <v>ASS_tech</v>
          </cell>
          <cell r="C942" t="str">
            <v>C</v>
          </cell>
          <cell r="D942" t="str">
            <v>Categorie C</v>
          </cell>
          <cell r="E942" t="str">
            <v>Adj_Age_serv_techn</v>
          </cell>
          <cell r="F942">
            <v>62</v>
          </cell>
          <cell r="G942" t="str">
            <v>2</v>
          </cell>
          <cell r="H942">
            <v>6</v>
          </cell>
        </row>
        <row r="943">
          <cell r="A943" t="str">
            <v>ASS</v>
          </cell>
          <cell r="B943" t="str">
            <v>ASS_tech</v>
          </cell>
          <cell r="C943" t="str">
            <v>C</v>
          </cell>
          <cell r="D943" t="str">
            <v>Categorie C</v>
          </cell>
          <cell r="E943" t="str">
            <v>Adj_Age_serv_techn</v>
          </cell>
          <cell r="F943">
            <v>63</v>
          </cell>
          <cell r="G943" t="str">
            <v>1</v>
          </cell>
          <cell r="H943">
            <v>5</v>
          </cell>
        </row>
        <row r="944">
          <cell r="A944" t="str">
            <v>ASS</v>
          </cell>
          <cell r="B944" t="str">
            <v>ASS_tech</v>
          </cell>
          <cell r="C944" t="str">
            <v>C</v>
          </cell>
          <cell r="D944" t="str">
            <v>Categorie C</v>
          </cell>
          <cell r="E944" t="str">
            <v>Adj_Age_serv_techn</v>
          </cell>
          <cell r="F944">
            <v>64</v>
          </cell>
          <cell r="G944" t="str">
            <v>1</v>
          </cell>
          <cell r="H944">
            <v>2</v>
          </cell>
        </row>
        <row r="945">
          <cell r="A945" t="str">
            <v>ASS</v>
          </cell>
          <cell r="B945" t="str">
            <v>ASS_tech</v>
          </cell>
          <cell r="C945" t="str">
            <v>C</v>
          </cell>
          <cell r="D945" t="str">
            <v>Categorie C</v>
          </cell>
          <cell r="E945" t="str">
            <v>Adj_Age_serv_techn</v>
          </cell>
          <cell r="F945">
            <v>64</v>
          </cell>
          <cell r="G945" t="str">
            <v>2</v>
          </cell>
          <cell r="H945">
            <v>1</v>
          </cell>
        </row>
        <row r="946">
          <cell r="A946" t="str">
            <v>ASS</v>
          </cell>
          <cell r="B946" t="str">
            <v>ASS_tech</v>
          </cell>
          <cell r="C946" t="str">
            <v>C</v>
          </cell>
          <cell r="D946" t="str">
            <v>Categorie C</v>
          </cell>
          <cell r="E946" t="str">
            <v>Adj_Age_serv_techn</v>
          </cell>
          <cell r="F946">
            <v>66</v>
          </cell>
          <cell r="G946" t="str">
            <v>2</v>
          </cell>
          <cell r="H946">
            <v>1</v>
          </cell>
        </row>
        <row r="947">
          <cell r="A947" t="str">
            <v>ITRF</v>
          </cell>
          <cell r="B947" t="str">
            <v>itrf</v>
          </cell>
          <cell r="C947" t="str">
            <v>A</v>
          </cell>
          <cell r="D947" t="str">
            <v>Categorie A</v>
          </cell>
          <cell r="E947" t="str">
            <v>Assistant ingénieurs</v>
          </cell>
          <cell r="F947">
            <v>25</v>
          </cell>
          <cell r="G947" t="str">
            <v>1</v>
          </cell>
          <cell r="H947">
            <v>1</v>
          </cell>
        </row>
        <row r="948">
          <cell r="A948" t="str">
            <v>ITRF</v>
          </cell>
          <cell r="B948" t="str">
            <v>itrf</v>
          </cell>
          <cell r="C948" t="str">
            <v>A</v>
          </cell>
          <cell r="D948" t="str">
            <v>Categorie A</v>
          </cell>
          <cell r="E948" t="str">
            <v>Assistant ingénieurs</v>
          </cell>
          <cell r="F948">
            <v>26</v>
          </cell>
          <cell r="G948" t="str">
            <v>1</v>
          </cell>
          <cell r="H948">
            <v>2</v>
          </cell>
        </row>
        <row r="949">
          <cell r="A949" t="str">
            <v>ITRF</v>
          </cell>
          <cell r="B949" t="str">
            <v>itrf</v>
          </cell>
          <cell r="C949" t="str">
            <v>A</v>
          </cell>
          <cell r="D949" t="str">
            <v>Categorie A</v>
          </cell>
          <cell r="E949" t="str">
            <v>Assistant ingénieurs</v>
          </cell>
          <cell r="F949">
            <v>27</v>
          </cell>
          <cell r="G949" t="str">
            <v>1</v>
          </cell>
          <cell r="H949">
            <v>3</v>
          </cell>
        </row>
        <row r="950">
          <cell r="A950" t="str">
            <v>ITRF</v>
          </cell>
          <cell r="B950" t="str">
            <v>itrf</v>
          </cell>
          <cell r="C950" t="str">
            <v>A</v>
          </cell>
          <cell r="D950" t="str">
            <v>Categorie A</v>
          </cell>
          <cell r="E950" t="str">
            <v>Assistant ingénieurs</v>
          </cell>
          <cell r="F950">
            <v>27</v>
          </cell>
          <cell r="G950" t="str">
            <v>2</v>
          </cell>
          <cell r="H950">
            <v>3</v>
          </cell>
        </row>
        <row r="951">
          <cell r="A951" t="str">
            <v>ITRF</v>
          </cell>
          <cell r="B951" t="str">
            <v>itrf</v>
          </cell>
          <cell r="C951" t="str">
            <v>A</v>
          </cell>
          <cell r="D951" t="str">
            <v>Categorie A</v>
          </cell>
          <cell r="E951" t="str">
            <v>Assistant ingénieurs</v>
          </cell>
          <cell r="F951">
            <v>28</v>
          </cell>
          <cell r="G951" t="str">
            <v>1</v>
          </cell>
          <cell r="H951">
            <v>4</v>
          </cell>
        </row>
        <row r="952">
          <cell r="A952" t="str">
            <v>ITRF</v>
          </cell>
          <cell r="B952" t="str">
            <v>itrf</v>
          </cell>
          <cell r="C952" t="str">
            <v>A</v>
          </cell>
          <cell r="D952" t="str">
            <v>Categorie A</v>
          </cell>
          <cell r="E952" t="str">
            <v>Assistant ingénieurs</v>
          </cell>
          <cell r="F952">
            <v>29</v>
          </cell>
          <cell r="G952" t="str">
            <v>1</v>
          </cell>
          <cell r="H952">
            <v>4</v>
          </cell>
        </row>
        <row r="953">
          <cell r="A953" t="str">
            <v>ITRF</v>
          </cell>
          <cell r="B953" t="str">
            <v>itrf</v>
          </cell>
          <cell r="C953" t="str">
            <v>A</v>
          </cell>
          <cell r="D953" t="str">
            <v>Categorie A</v>
          </cell>
          <cell r="E953" t="str">
            <v>Assistant ingénieurs</v>
          </cell>
          <cell r="F953">
            <v>30</v>
          </cell>
          <cell r="G953" t="str">
            <v>1</v>
          </cell>
          <cell r="H953">
            <v>1</v>
          </cell>
        </row>
        <row r="954">
          <cell r="A954" t="str">
            <v>ITRF</v>
          </cell>
          <cell r="B954" t="str">
            <v>itrf</v>
          </cell>
          <cell r="C954" t="str">
            <v>A</v>
          </cell>
          <cell r="D954" t="str">
            <v>Categorie A</v>
          </cell>
          <cell r="E954" t="str">
            <v>Assistant ingénieurs</v>
          </cell>
          <cell r="F954">
            <v>30</v>
          </cell>
          <cell r="G954" t="str">
            <v>2</v>
          </cell>
          <cell r="H954">
            <v>2</v>
          </cell>
        </row>
        <row r="955">
          <cell r="A955" t="str">
            <v>ITRF</v>
          </cell>
          <cell r="B955" t="str">
            <v>itrf</v>
          </cell>
          <cell r="C955" t="str">
            <v>A</v>
          </cell>
          <cell r="D955" t="str">
            <v>Categorie A</v>
          </cell>
          <cell r="E955" t="str">
            <v>Assistant ingénieurs</v>
          </cell>
          <cell r="F955">
            <v>31</v>
          </cell>
          <cell r="G955" t="str">
            <v>1</v>
          </cell>
          <cell r="H955">
            <v>1</v>
          </cell>
        </row>
        <row r="956">
          <cell r="A956" t="str">
            <v>ITRF</v>
          </cell>
          <cell r="B956" t="str">
            <v>itrf</v>
          </cell>
          <cell r="C956" t="str">
            <v>A</v>
          </cell>
          <cell r="D956" t="str">
            <v>Categorie A</v>
          </cell>
          <cell r="E956" t="str">
            <v>Assistant ingénieurs</v>
          </cell>
          <cell r="F956">
            <v>31</v>
          </cell>
          <cell r="G956" t="str">
            <v>2</v>
          </cell>
          <cell r="H956">
            <v>2</v>
          </cell>
        </row>
        <row r="957">
          <cell r="A957" t="str">
            <v>ITRF</v>
          </cell>
          <cell r="B957" t="str">
            <v>itrf</v>
          </cell>
          <cell r="C957" t="str">
            <v>A</v>
          </cell>
          <cell r="D957" t="str">
            <v>Categorie A</v>
          </cell>
          <cell r="E957" t="str">
            <v>Assistant ingénieurs</v>
          </cell>
          <cell r="F957">
            <v>32</v>
          </cell>
          <cell r="G957" t="str">
            <v>1</v>
          </cell>
          <cell r="H957">
            <v>5</v>
          </cell>
        </row>
        <row r="958">
          <cell r="A958" t="str">
            <v>ITRF</v>
          </cell>
          <cell r="B958" t="str">
            <v>itrf</v>
          </cell>
          <cell r="C958" t="str">
            <v>A</v>
          </cell>
          <cell r="D958" t="str">
            <v>Categorie A</v>
          </cell>
          <cell r="E958" t="str">
            <v>Assistant ingénieurs</v>
          </cell>
          <cell r="F958">
            <v>32</v>
          </cell>
          <cell r="G958" t="str">
            <v>2</v>
          </cell>
          <cell r="H958">
            <v>2</v>
          </cell>
        </row>
        <row r="959">
          <cell r="A959" t="str">
            <v>ITRF</v>
          </cell>
          <cell r="B959" t="str">
            <v>itrf</v>
          </cell>
          <cell r="C959" t="str">
            <v>A</v>
          </cell>
          <cell r="D959" t="str">
            <v>Categorie A</v>
          </cell>
          <cell r="E959" t="str">
            <v>Assistant ingénieurs</v>
          </cell>
          <cell r="F959">
            <v>33</v>
          </cell>
          <cell r="G959" t="str">
            <v>1</v>
          </cell>
          <cell r="H959">
            <v>2</v>
          </cell>
        </row>
        <row r="960">
          <cell r="A960" t="str">
            <v>ITRF</v>
          </cell>
          <cell r="B960" t="str">
            <v>itrf</v>
          </cell>
          <cell r="C960" t="str">
            <v>A</v>
          </cell>
          <cell r="D960" t="str">
            <v>Categorie A</v>
          </cell>
          <cell r="E960" t="str">
            <v>Assistant ingénieurs</v>
          </cell>
          <cell r="F960">
            <v>34</v>
          </cell>
          <cell r="G960" t="str">
            <v>1</v>
          </cell>
          <cell r="H960">
            <v>8</v>
          </cell>
        </row>
        <row r="961">
          <cell r="A961" t="str">
            <v>ITRF</v>
          </cell>
          <cell r="B961" t="str">
            <v>itrf</v>
          </cell>
          <cell r="C961" t="str">
            <v>A</v>
          </cell>
          <cell r="D961" t="str">
            <v>Categorie A</v>
          </cell>
          <cell r="E961" t="str">
            <v>Assistant ingénieurs</v>
          </cell>
          <cell r="F961">
            <v>34</v>
          </cell>
          <cell r="G961" t="str">
            <v>2</v>
          </cell>
          <cell r="H961">
            <v>3</v>
          </cell>
        </row>
        <row r="962">
          <cell r="A962" t="str">
            <v>ITRF</v>
          </cell>
          <cell r="B962" t="str">
            <v>itrf</v>
          </cell>
          <cell r="C962" t="str">
            <v>A</v>
          </cell>
          <cell r="D962" t="str">
            <v>Categorie A</v>
          </cell>
          <cell r="E962" t="str">
            <v>Assistant ingénieurs</v>
          </cell>
          <cell r="F962">
            <v>35</v>
          </cell>
          <cell r="G962" t="str">
            <v>1</v>
          </cell>
          <cell r="H962">
            <v>7</v>
          </cell>
        </row>
        <row r="963">
          <cell r="A963" t="str">
            <v>ITRF</v>
          </cell>
          <cell r="B963" t="str">
            <v>itrf</v>
          </cell>
          <cell r="C963" t="str">
            <v>A</v>
          </cell>
          <cell r="D963" t="str">
            <v>Categorie A</v>
          </cell>
          <cell r="E963" t="str">
            <v>Assistant ingénieurs</v>
          </cell>
          <cell r="F963">
            <v>35</v>
          </cell>
          <cell r="G963" t="str">
            <v>2</v>
          </cell>
          <cell r="H963">
            <v>2</v>
          </cell>
        </row>
        <row r="964">
          <cell r="A964" t="str">
            <v>ITRF</v>
          </cell>
          <cell r="B964" t="str">
            <v>itrf</v>
          </cell>
          <cell r="C964" t="str">
            <v>A</v>
          </cell>
          <cell r="D964" t="str">
            <v>Categorie A</v>
          </cell>
          <cell r="E964" t="str">
            <v>Assistant ingénieurs</v>
          </cell>
          <cell r="F964">
            <v>36</v>
          </cell>
          <cell r="G964" t="str">
            <v>1</v>
          </cell>
          <cell r="H964">
            <v>6</v>
          </cell>
        </row>
        <row r="965">
          <cell r="A965" t="str">
            <v>ITRF</v>
          </cell>
          <cell r="B965" t="str">
            <v>itrf</v>
          </cell>
          <cell r="C965" t="str">
            <v>A</v>
          </cell>
          <cell r="D965" t="str">
            <v>Categorie A</v>
          </cell>
          <cell r="E965" t="str">
            <v>Assistant ingénieurs</v>
          </cell>
          <cell r="F965">
            <v>36</v>
          </cell>
          <cell r="G965" t="str">
            <v>2</v>
          </cell>
          <cell r="H965">
            <v>5</v>
          </cell>
        </row>
        <row r="966">
          <cell r="A966" t="str">
            <v>ITRF</v>
          </cell>
          <cell r="B966" t="str">
            <v>itrf</v>
          </cell>
          <cell r="C966" t="str">
            <v>A</v>
          </cell>
          <cell r="D966" t="str">
            <v>Categorie A</v>
          </cell>
          <cell r="E966" t="str">
            <v>Assistant ingénieurs</v>
          </cell>
          <cell r="F966">
            <v>37</v>
          </cell>
          <cell r="G966" t="str">
            <v>1</v>
          </cell>
          <cell r="H966">
            <v>2</v>
          </cell>
        </row>
        <row r="967">
          <cell r="A967" t="str">
            <v>ITRF</v>
          </cell>
          <cell r="B967" t="str">
            <v>itrf</v>
          </cell>
          <cell r="C967" t="str">
            <v>A</v>
          </cell>
          <cell r="D967" t="str">
            <v>Categorie A</v>
          </cell>
          <cell r="E967" t="str">
            <v>Assistant ingénieurs</v>
          </cell>
          <cell r="F967">
            <v>38</v>
          </cell>
          <cell r="G967" t="str">
            <v>1</v>
          </cell>
          <cell r="H967">
            <v>7</v>
          </cell>
        </row>
        <row r="968">
          <cell r="A968" t="str">
            <v>ITRF</v>
          </cell>
          <cell r="B968" t="str">
            <v>itrf</v>
          </cell>
          <cell r="C968" t="str">
            <v>A</v>
          </cell>
          <cell r="D968" t="str">
            <v>Categorie A</v>
          </cell>
          <cell r="E968" t="str">
            <v>Assistant ingénieurs</v>
          </cell>
          <cell r="F968">
            <v>38</v>
          </cell>
          <cell r="G968" t="str">
            <v>2</v>
          </cell>
          <cell r="H968">
            <v>1</v>
          </cell>
        </row>
        <row r="969">
          <cell r="A969" t="str">
            <v>ITRF</v>
          </cell>
          <cell r="B969" t="str">
            <v>itrf</v>
          </cell>
          <cell r="C969" t="str">
            <v>A</v>
          </cell>
          <cell r="D969" t="str">
            <v>Categorie A</v>
          </cell>
          <cell r="E969" t="str">
            <v>Assistant ingénieurs</v>
          </cell>
          <cell r="F969">
            <v>39</v>
          </cell>
          <cell r="G969" t="str">
            <v>1</v>
          </cell>
          <cell r="H969">
            <v>7</v>
          </cell>
        </row>
        <row r="970">
          <cell r="A970" t="str">
            <v>ITRF</v>
          </cell>
          <cell r="B970" t="str">
            <v>itrf</v>
          </cell>
          <cell r="C970" t="str">
            <v>A</v>
          </cell>
          <cell r="D970" t="str">
            <v>Categorie A</v>
          </cell>
          <cell r="E970" t="str">
            <v>Assistant ingénieurs</v>
          </cell>
          <cell r="F970">
            <v>39</v>
          </cell>
          <cell r="G970" t="str">
            <v>2</v>
          </cell>
          <cell r="H970">
            <v>1</v>
          </cell>
        </row>
        <row r="971">
          <cell r="A971" t="str">
            <v>ITRF</v>
          </cell>
          <cell r="B971" t="str">
            <v>itrf</v>
          </cell>
          <cell r="C971" t="str">
            <v>A</v>
          </cell>
          <cell r="D971" t="str">
            <v>Categorie A</v>
          </cell>
          <cell r="E971" t="str">
            <v>Assistant ingénieurs</v>
          </cell>
          <cell r="F971">
            <v>40</v>
          </cell>
          <cell r="G971" t="str">
            <v>1</v>
          </cell>
          <cell r="H971">
            <v>10</v>
          </cell>
        </row>
        <row r="972">
          <cell r="A972" t="str">
            <v>ITRF</v>
          </cell>
          <cell r="B972" t="str">
            <v>itrf</v>
          </cell>
          <cell r="C972" t="str">
            <v>A</v>
          </cell>
          <cell r="D972" t="str">
            <v>Categorie A</v>
          </cell>
          <cell r="E972" t="str">
            <v>Assistant ingénieurs</v>
          </cell>
          <cell r="F972">
            <v>40</v>
          </cell>
          <cell r="G972" t="str">
            <v>2</v>
          </cell>
          <cell r="H972">
            <v>2</v>
          </cell>
        </row>
        <row r="973">
          <cell r="A973" t="str">
            <v>ITRF</v>
          </cell>
          <cell r="B973" t="str">
            <v>itrf</v>
          </cell>
          <cell r="C973" t="str">
            <v>A</v>
          </cell>
          <cell r="D973" t="str">
            <v>Categorie A</v>
          </cell>
          <cell r="E973" t="str">
            <v>Assistant ingénieurs</v>
          </cell>
          <cell r="F973">
            <v>41</v>
          </cell>
          <cell r="G973" t="str">
            <v>1</v>
          </cell>
          <cell r="H973">
            <v>5</v>
          </cell>
        </row>
        <row r="974">
          <cell r="A974" t="str">
            <v>ITRF</v>
          </cell>
          <cell r="B974" t="str">
            <v>itrf</v>
          </cell>
          <cell r="C974" t="str">
            <v>A</v>
          </cell>
          <cell r="D974" t="str">
            <v>Categorie A</v>
          </cell>
          <cell r="E974" t="str">
            <v>Assistant ingénieurs</v>
          </cell>
          <cell r="F974">
            <v>41</v>
          </cell>
          <cell r="G974" t="str">
            <v>2</v>
          </cell>
          <cell r="H974">
            <v>3</v>
          </cell>
        </row>
        <row r="975">
          <cell r="A975" t="str">
            <v>ITRF</v>
          </cell>
          <cell r="B975" t="str">
            <v>itrf</v>
          </cell>
          <cell r="C975" t="str">
            <v>A</v>
          </cell>
          <cell r="D975" t="str">
            <v>Categorie A</v>
          </cell>
          <cell r="E975" t="str">
            <v>Assistant ingénieurs</v>
          </cell>
          <cell r="F975">
            <v>42</v>
          </cell>
          <cell r="G975" t="str">
            <v>1</v>
          </cell>
          <cell r="H975">
            <v>4</v>
          </cell>
        </row>
        <row r="976">
          <cell r="A976" t="str">
            <v>ITRF</v>
          </cell>
          <cell r="B976" t="str">
            <v>itrf</v>
          </cell>
          <cell r="C976" t="str">
            <v>A</v>
          </cell>
          <cell r="D976" t="str">
            <v>Categorie A</v>
          </cell>
          <cell r="E976" t="str">
            <v>Assistant ingénieurs</v>
          </cell>
          <cell r="F976">
            <v>42</v>
          </cell>
          <cell r="G976" t="str">
            <v>2</v>
          </cell>
          <cell r="H976">
            <v>5</v>
          </cell>
        </row>
        <row r="977">
          <cell r="A977" t="str">
            <v>ITRF</v>
          </cell>
          <cell r="B977" t="str">
            <v>itrf</v>
          </cell>
          <cell r="C977" t="str">
            <v>A</v>
          </cell>
          <cell r="D977" t="str">
            <v>Categorie A</v>
          </cell>
          <cell r="E977" t="str">
            <v>Assistant ingénieurs</v>
          </cell>
          <cell r="F977">
            <v>43</v>
          </cell>
          <cell r="G977" t="str">
            <v>1</v>
          </cell>
          <cell r="H977">
            <v>4</v>
          </cell>
        </row>
        <row r="978">
          <cell r="A978" t="str">
            <v>ITRF</v>
          </cell>
          <cell r="B978" t="str">
            <v>itrf</v>
          </cell>
          <cell r="C978" t="str">
            <v>A</v>
          </cell>
          <cell r="D978" t="str">
            <v>Categorie A</v>
          </cell>
          <cell r="E978" t="str">
            <v>Assistant ingénieurs</v>
          </cell>
          <cell r="F978">
            <v>43</v>
          </cell>
          <cell r="G978" t="str">
            <v>2</v>
          </cell>
          <cell r="H978">
            <v>3</v>
          </cell>
        </row>
        <row r="979">
          <cell r="A979" t="str">
            <v>ITRF</v>
          </cell>
          <cell r="B979" t="str">
            <v>itrf</v>
          </cell>
          <cell r="C979" t="str">
            <v>A</v>
          </cell>
          <cell r="D979" t="str">
            <v>Categorie A</v>
          </cell>
          <cell r="E979" t="str">
            <v>Assistant ingénieurs</v>
          </cell>
          <cell r="F979">
            <v>44</v>
          </cell>
          <cell r="G979" t="str">
            <v>1</v>
          </cell>
          <cell r="H979">
            <v>5</v>
          </cell>
        </row>
        <row r="980">
          <cell r="A980" t="str">
            <v>ITRF</v>
          </cell>
          <cell r="B980" t="str">
            <v>itrf</v>
          </cell>
          <cell r="C980" t="str">
            <v>A</v>
          </cell>
          <cell r="D980" t="str">
            <v>Categorie A</v>
          </cell>
          <cell r="E980" t="str">
            <v>Assistant ingénieurs</v>
          </cell>
          <cell r="F980">
            <v>44</v>
          </cell>
          <cell r="G980" t="str">
            <v>2</v>
          </cell>
          <cell r="H980">
            <v>2</v>
          </cell>
        </row>
        <row r="981">
          <cell r="A981" t="str">
            <v>ITRF</v>
          </cell>
          <cell r="B981" t="str">
            <v>itrf</v>
          </cell>
          <cell r="C981" t="str">
            <v>A</v>
          </cell>
          <cell r="D981" t="str">
            <v>Categorie A</v>
          </cell>
          <cell r="E981" t="str">
            <v>Assistant ingénieurs</v>
          </cell>
          <cell r="F981">
            <v>45</v>
          </cell>
          <cell r="G981" t="str">
            <v>1</v>
          </cell>
          <cell r="H981">
            <v>4</v>
          </cell>
        </row>
        <row r="982">
          <cell r="A982" t="str">
            <v>ITRF</v>
          </cell>
          <cell r="B982" t="str">
            <v>itrf</v>
          </cell>
          <cell r="C982" t="str">
            <v>A</v>
          </cell>
          <cell r="D982" t="str">
            <v>Categorie A</v>
          </cell>
          <cell r="E982" t="str">
            <v>Assistant ingénieurs</v>
          </cell>
          <cell r="F982">
            <v>45</v>
          </cell>
          <cell r="G982" t="str">
            <v>2</v>
          </cell>
          <cell r="H982">
            <v>2</v>
          </cell>
        </row>
        <row r="983">
          <cell r="A983" t="str">
            <v>ITRF</v>
          </cell>
          <cell r="B983" t="str">
            <v>itrf</v>
          </cell>
          <cell r="C983" t="str">
            <v>A</v>
          </cell>
          <cell r="D983" t="str">
            <v>Categorie A</v>
          </cell>
          <cell r="E983" t="str">
            <v>Assistant ingénieurs</v>
          </cell>
          <cell r="F983">
            <v>46</v>
          </cell>
          <cell r="G983" t="str">
            <v>1</v>
          </cell>
          <cell r="H983">
            <v>7</v>
          </cell>
        </row>
        <row r="984">
          <cell r="A984" t="str">
            <v>ITRF</v>
          </cell>
          <cell r="B984" t="str">
            <v>itrf</v>
          </cell>
          <cell r="C984" t="str">
            <v>A</v>
          </cell>
          <cell r="D984" t="str">
            <v>Categorie A</v>
          </cell>
          <cell r="E984" t="str">
            <v>Assistant ingénieurs</v>
          </cell>
          <cell r="F984">
            <v>46</v>
          </cell>
          <cell r="G984" t="str">
            <v>2</v>
          </cell>
          <cell r="H984">
            <v>2</v>
          </cell>
        </row>
        <row r="985">
          <cell r="A985" t="str">
            <v>ITRF</v>
          </cell>
          <cell r="B985" t="str">
            <v>itrf</v>
          </cell>
          <cell r="C985" t="str">
            <v>A</v>
          </cell>
          <cell r="D985" t="str">
            <v>Categorie A</v>
          </cell>
          <cell r="E985" t="str">
            <v>Assistant ingénieurs</v>
          </cell>
          <cell r="F985">
            <v>47</v>
          </cell>
          <cell r="G985" t="str">
            <v>1</v>
          </cell>
          <cell r="H985">
            <v>4</v>
          </cell>
        </row>
        <row r="986">
          <cell r="A986" t="str">
            <v>ITRF</v>
          </cell>
          <cell r="B986" t="str">
            <v>itrf</v>
          </cell>
          <cell r="C986" t="str">
            <v>A</v>
          </cell>
          <cell r="D986" t="str">
            <v>Categorie A</v>
          </cell>
          <cell r="E986" t="str">
            <v>Assistant ingénieurs</v>
          </cell>
          <cell r="F986">
            <v>47</v>
          </cell>
          <cell r="G986" t="str">
            <v>2</v>
          </cell>
          <cell r="H986">
            <v>2</v>
          </cell>
        </row>
        <row r="987">
          <cell r="A987" t="str">
            <v>ITRF</v>
          </cell>
          <cell r="B987" t="str">
            <v>itrf</v>
          </cell>
          <cell r="C987" t="str">
            <v>A</v>
          </cell>
          <cell r="D987" t="str">
            <v>Categorie A</v>
          </cell>
          <cell r="E987" t="str">
            <v>Assistant ingénieurs</v>
          </cell>
          <cell r="F987">
            <v>48</v>
          </cell>
          <cell r="G987" t="str">
            <v>1</v>
          </cell>
          <cell r="H987">
            <v>2</v>
          </cell>
        </row>
        <row r="988">
          <cell r="A988" t="str">
            <v>ITRF</v>
          </cell>
          <cell r="B988" t="str">
            <v>itrf</v>
          </cell>
          <cell r="C988" t="str">
            <v>A</v>
          </cell>
          <cell r="D988" t="str">
            <v>Categorie A</v>
          </cell>
          <cell r="E988" t="str">
            <v>Assistant ingénieurs</v>
          </cell>
          <cell r="F988">
            <v>48</v>
          </cell>
          <cell r="G988" t="str">
            <v>2</v>
          </cell>
          <cell r="H988">
            <v>2</v>
          </cell>
        </row>
        <row r="989">
          <cell r="A989" t="str">
            <v>ITRF</v>
          </cell>
          <cell r="B989" t="str">
            <v>itrf</v>
          </cell>
          <cell r="C989" t="str">
            <v>A</v>
          </cell>
          <cell r="D989" t="str">
            <v>Categorie A</v>
          </cell>
          <cell r="E989" t="str">
            <v>Assistant ingénieurs</v>
          </cell>
          <cell r="F989">
            <v>49</v>
          </cell>
          <cell r="G989" t="str">
            <v>1</v>
          </cell>
          <cell r="H989">
            <v>5</v>
          </cell>
        </row>
        <row r="990">
          <cell r="A990" t="str">
            <v>ITRF</v>
          </cell>
          <cell r="B990" t="str">
            <v>itrf</v>
          </cell>
          <cell r="C990" t="str">
            <v>A</v>
          </cell>
          <cell r="D990" t="str">
            <v>Categorie A</v>
          </cell>
          <cell r="E990" t="str">
            <v>Assistant ingénieurs</v>
          </cell>
          <cell r="F990">
            <v>49</v>
          </cell>
          <cell r="G990" t="str">
            <v>2</v>
          </cell>
          <cell r="H990">
            <v>4</v>
          </cell>
        </row>
        <row r="991">
          <cell r="A991" t="str">
            <v>ITRF</v>
          </cell>
          <cell r="B991" t="str">
            <v>itrf</v>
          </cell>
          <cell r="C991" t="str">
            <v>A</v>
          </cell>
          <cell r="D991" t="str">
            <v>Categorie A</v>
          </cell>
          <cell r="E991" t="str">
            <v>Assistant ingénieurs</v>
          </cell>
          <cell r="F991">
            <v>50</v>
          </cell>
          <cell r="G991" t="str">
            <v>1</v>
          </cell>
          <cell r="H991">
            <v>2</v>
          </cell>
        </row>
        <row r="992">
          <cell r="A992" t="str">
            <v>ITRF</v>
          </cell>
          <cell r="B992" t="str">
            <v>itrf</v>
          </cell>
          <cell r="C992" t="str">
            <v>A</v>
          </cell>
          <cell r="D992" t="str">
            <v>Categorie A</v>
          </cell>
          <cell r="E992" t="str">
            <v>Assistant ingénieurs</v>
          </cell>
          <cell r="F992">
            <v>50</v>
          </cell>
          <cell r="G992" t="str">
            <v>2</v>
          </cell>
          <cell r="H992">
            <v>2</v>
          </cell>
        </row>
        <row r="993">
          <cell r="A993" t="str">
            <v>ITRF</v>
          </cell>
          <cell r="B993" t="str">
            <v>itrf</v>
          </cell>
          <cell r="C993" t="str">
            <v>A</v>
          </cell>
          <cell r="D993" t="str">
            <v>Categorie A</v>
          </cell>
          <cell r="E993" t="str">
            <v>Assistant ingénieurs</v>
          </cell>
          <cell r="F993">
            <v>51</v>
          </cell>
          <cell r="G993" t="str">
            <v>1</v>
          </cell>
          <cell r="H993">
            <v>5</v>
          </cell>
        </row>
        <row r="994">
          <cell r="A994" t="str">
            <v>ITRF</v>
          </cell>
          <cell r="B994" t="str">
            <v>itrf</v>
          </cell>
          <cell r="C994" t="str">
            <v>A</v>
          </cell>
          <cell r="D994" t="str">
            <v>Categorie A</v>
          </cell>
          <cell r="E994" t="str">
            <v>Assistant ingénieurs</v>
          </cell>
          <cell r="F994">
            <v>51</v>
          </cell>
          <cell r="G994" t="str">
            <v>2</v>
          </cell>
          <cell r="H994">
            <v>3</v>
          </cell>
        </row>
        <row r="995">
          <cell r="A995" t="str">
            <v>ITRF</v>
          </cell>
          <cell r="B995" t="str">
            <v>itrf</v>
          </cell>
          <cell r="C995" t="str">
            <v>A</v>
          </cell>
          <cell r="D995" t="str">
            <v>Categorie A</v>
          </cell>
          <cell r="E995" t="str">
            <v>Assistant ingénieurs</v>
          </cell>
          <cell r="F995">
            <v>52</v>
          </cell>
          <cell r="G995" t="str">
            <v>1</v>
          </cell>
          <cell r="H995">
            <v>4</v>
          </cell>
        </row>
        <row r="996">
          <cell r="A996" t="str">
            <v>ITRF</v>
          </cell>
          <cell r="B996" t="str">
            <v>itrf</v>
          </cell>
          <cell r="C996" t="str">
            <v>A</v>
          </cell>
          <cell r="D996" t="str">
            <v>Categorie A</v>
          </cell>
          <cell r="E996" t="str">
            <v>Assistant ingénieurs</v>
          </cell>
          <cell r="F996">
            <v>52</v>
          </cell>
          <cell r="G996" t="str">
            <v>2</v>
          </cell>
          <cell r="H996">
            <v>5</v>
          </cell>
        </row>
        <row r="997">
          <cell r="A997" t="str">
            <v>ITRF</v>
          </cell>
          <cell r="B997" t="str">
            <v>itrf</v>
          </cell>
          <cell r="C997" t="str">
            <v>A</v>
          </cell>
          <cell r="D997" t="str">
            <v>Categorie A</v>
          </cell>
          <cell r="E997" t="str">
            <v>Assistant ingénieurs</v>
          </cell>
          <cell r="F997">
            <v>53</v>
          </cell>
          <cell r="G997" t="str">
            <v>1</v>
          </cell>
          <cell r="H997">
            <v>4</v>
          </cell>
        </row>
        <row r="998">
          <cell r="A998" t="str">
            <v>ITRF</v>
          </cell>
          <cell r="B998" t="str">
            <v>itrf</v>
          </cell>
          <cell r="C998" t="str">
            <v>A</v>
          </cell>
          <cell r="D998" t="str">
            <v>Categorie A</v>
          </cell>
          <cell r="E998" t="str">
            <v>Assistant ingénieurs</v>
          </cell>
          <cell r="F998">
            <v>53</v>
          </cell>
          <cell r="G998" t="str">
            <v>2</v>
          </cell>
          <cell r="H998">
            <v>3</v>
          </cell>
        </row>
        <row r="999">
          <cell r="A999" t="str">
            <v>ITRF</v>
          </cell>
          <cell r="B999" t="str">
            <v>itrf</v>
          </cell>
          <cell r="C999" t="str">
            <v>A</v>
          </cell>
          <cell r="D999" t="str">
            <v>Categorie A</v>
          </cell>
          <cell r="E999" t="str">
            <v>Assistant ingénieurs</v>
          </cell>
          <cell r="F999">
            <v>54</v>
          </cell>
          <cell r="G999" t="str">
            <v>1</v>
          </cell>
          <cell r="H999">
            <v>1</v>
          </cell>
        </row>
        <row r="1000">
          <cell r="A1000" t="str">
            <v>ITRF</v>
          </cell>
          <cell r="B1000" t="str">
            <v>itrf</v>
          </cell>
          <cell r="C1000" t="str">
            <v>A</v>
          </cell>
          <cell r="D1000" t="str">
            <v>Categorie A</v>
          </cell>
          <cell r="E1000" t="str">
            <v>Assistant ingénieurs</v>
          </cell>
          <cell r="F1000">
            <v>54</v>
          </cell>
          <cell r="G1000" t="str">
            <v>2</v>
          </cell>
          <cell r="H1000">
            <v>2</v>
          </cell>
        </row>
        <row r="1001">
          <cell r="A1001" t="str">
            <v>ITRF</v>
          </cell>
          <cell r="B1001" t="str">
            <v>itrf</v>
          </cell>
          <cell r="C1001" t="str">
            <v>A</v>
          </cell>
          <cell r="D1001" t="str">
            <v>Categorie A</v>
          </cell>
          <cell r="E1001" t="str">
            <v>Assistant ingénieurs</v>
          </cell>
          <cell r="F1001">
            <v>55</v>
          </cell>
          <cell r="G1001" t="str">
            <v>1</v>
          </cell>
          <cell r="H1001">
            <v>5</v>
          </cell>
        </row>
        <row r="1002">
          <cell r="A1002" t="str">
            <v>ITRF</v>
          </cell>
          <cell r="B1002" t="str">
            <v>itrf</v>
          </cell>
          <cell r="C1002" t="str">
            <v>A</v>
          </cell>
          <cell r="D1002" t="str">
            <v>Categorie A</v>
          </cell>
          <cell r="E1002" t="str">
            <v>Assistant ingénieurs</v>
          </cell>
          <cell r="F1002">
            <v>55</v>
          </cell>
          <cell r="G1002" t="str">
            <v>2</v>
          </cell>
          <cell r="H1002">
            <v>4</v>
          </cell>
        </row>
        <row r="1003">
          <cell r="A1003" t="str">
            <v>ITRF</v>
          </cell>
          <cell r="B1003" t="str">
            <v>itrf</v>
          </cell>
          <cell r="C1003" t="str">
            <v>A</v>
          </cell>
          <cell r="D1003" t="str">
            <v>Categorie A</v>
          </cell>
          <cell r="E1003" t="str">
            <v>Assistant ingénieurs</v>
          </cell>
          <cell r="F1003">
            <v>56</v>
          </cell>
          <cell r="G1003" t="str">
            <v>1</v>
          </cell>
          <cell r="H1003">
            <v>3</v>
          </cell>
        </row>
        <row r="1004">
          <cell r="A1004" t="str">
            <v>ITRF</v>
          </cell>
          <cell r="B1004" t="str">
            <v>itrf</v>
          </cell>
          <cell r="C1004" t="str">
            <v>A</v>
          </cell>
          <cell r="D1004" t="str">
            <v>Categorie A</v>
          </cell>
          <cell r="E1004" t="str">
            <v>Assistant ingénieurs</v>
          </cell>
          <cell r="F1004">
            <v>56</v>
          </cell>
          <cell r="G1004" t="str">
            <v>2</v>
          </cell>
          <cell r="H1004">
            <v>1</v>
          </cell>
        </row>
        <row r="1005">
          <cell r="A1005" t="str">
            <v>ITRF</v>
          </cell>
          <cell r="B1005" t="str">
            <v>itrf</v>
          </cell>
          <cell r="C1005" t="str">
            <v>A</v>
          </cell>
          <cell r="D1005" t="str">
            <v>Categorie A</v>
          </cell>
          <cell r="E1005" t="str">
            <v>Assistant ingénieurs</v>
          </cell>
          <cell r="F1005">
            <v>57</v>
          </cell>
          <cell r="G1005" t="str">
            <v>1</v>
          </cell>
          <cell r="H1005">
            <v>3</v>
          </cell>
        </row>
        <row r="1006">
          <cell r="A1006" t="str">
            <v>ITRF</v>
          </cell>
          <cell r="B1006" t="str">
            <v>itrf</v>
          </cell>
          <cell r="C1006" t="str">
            <v>A</v>
          </cell>
          <cell r="D1006" t="str">
            <v>Categorie A</v>
          </cell>
          <cell r="E1006" t="str">
            <v>Assistant ingénieurs</v>
          </cell>
          <cell r="F1006">
            <v>57</v>
          </cell>
          <cell r="G1006" t="str">
            <v>2</v>
          </cell>
          <cell r="H1006">
            <v>6</v>
          </cell>
        </row>
        <row r="1007">
          <cell r="A1007" t="str">
            <v>ITRF</v>
          </cell>
          <cell r="B1007" t="str">
            <v>itrf</v>
          </cell>
          <cell r="C1007" t="str">
            <v>A</v>
          </cell>
          <cell r="D1007" t="str">
            <v>Categorie A</v>
          </cell>
          <cell r="E1007" t="str">
            <v>Assistant ingénieurs</v>
          </cell>
          <cell r="F1007">
            <v>58</v>
          </cell>
          <cell r="G1007" t="str">
            <v>1</v>
          </cell>
          <cell r="H1007">
            <v>4</v>
          </cell>
        </row>
        <row r="1008">
          <cell r="A1008" t="str">
            <v>ITRF</v>
          </cell>
          <cell r="B1008" t="str">
            <v>itrf</v>
          </cell>
          <cell r="C1008" t="str">
            <v>A</v>
          </cell>
          <cell r="D1008" t="str">
            <v>Categorie A</v>
          </cell>
          <cell r="E1008" t="str">
            <v>Assistant ingénieurs</v>
          </cell>
          <cell r="F1008">
            <v>58</v>
          </cell>
          <cell r="G1008" t="str">
            <v>2</v>
          </cell>
          <cell r="H1008">
            <v>1</v>
          </cell>
        </row>
        <row r="1009">
          <cell r="A1009" t="str">
            <v>ITRF</v>
          </cell>
          <cell r="B1009" t="str">
            <v>itrf</v>
          </cell>
          <cell r="C1009" t="str">
            <v>A</v>
          </cell>
          <cell r="D1009" t="str">
            <v>Categorie A</v>
          </cell>
          <cell r="E1009" t="str">
            <v>Assistant ingénieurs</v>
          </cell>
          <cell r="F1009">
            <v>59</v>
          </cell>
          <cell r="G1009" t="str">
            <v>1</v>
          </cell>
          <cell r="H1009">
            <v>2</v>
          </cell>
        </row>
        <row r="1010">
          <cell r="A1010" t="str">
            <v>ITRF</v>
          </cell>
          <cell r="B1010" t="str">
            <v>itrf</v>
          </cell>
          <cell r="C1010" t="str">
            <v>A</v>
          </cell>
          <cell r="D1010" t="str">
            <v>Categorie A</v>
          </cell>
          <cell r="E1010" t="str">
            <v>Assistant ingénieurs</v>
          </cell>
          <cell r="F1010">
            <v>60</v>
          </cell>
          <cell r="G1010" t="str">
            <v>1</v>
          </cell>
          <cell r="H1010">
            <v>3</v>
          </cell>
        </row>
        <row r="1011">
          <cell r="A1011" t="str">
            <v>ITRF</v>
          </cell>
          <cell r="B1011" t="str">
            <v>itrf</v>
          </cell>
          <cell r="C1011" t="str">
            <v>A</v>
          </cell>
          <cell r="D1011" t="str">
            <v>Categorie A</v>
          </cell>
          <cell r="E1011" t="str">
            <v>Assistant ingénieurs</v>
          </cell>
          <cell r="F1011">
            <v>60</v>
          </cell>
          <cell r="G1011" t="str">
            <v>2</v>
          </cell>
          <cell r="H1011">
            <v>1</v>
          </cell>
        </row>
        <row r="1012">
          <cell r="A1012" t="str">
            <v>ITRF</v>
          </cell>
          <cell r="B1012" t="str">
            <v>itrf</v>
          </cell>
          <cell r="C1012" t="str">
            <v>A</v>
          </cell>
          <cell r="D1012" t="str">
            <v>Categorie A</v>
          </cell>
          <cell r="E1012" t="str">
            <v>Assistant ingénieurs</v>
          </cell>
          <cell r="F1012">
            <v>61</v>
          </cell>
          <cell r="G1012" t="str">
            <v>1</v>
          </cell>
          <cell r="H1012">
            <v>2</v>
          </cell>
        </row>
        <row r="1013">
          <cell r="A1013" t="str">
            <v>ITRF</v>
          </cell>
          <cell r="B1013" t="str">
            <v>itrf</v>
          </cell>
          <cell r="C1013" t="str">
            <v>A</v>
          </cell>
          <cell r="D1013" t="str">
            <v>Categorie A</v>
          </cell>
          <cell r="E1013" t="str">
            <v>Assistant ingénieurs</v>
          </cell>
          <cell r="F1013">
            <v>61</v>
          </cell>
          <cell r="G1013" t="str">
            <v>2</v>
          </cell>
          <cell r="H1013">
            <v>1</v>
          </cell>
        </row>
        <row r="1014">
          <cell r="A1014" t="str">
            <v>ITRF</v>
          </cell>
          <cell r="B1014" t="str">
            <v>itrf</v>
          </cell>
          <cell r="C1014" t="str">
            <v>A</v>
          </cell>
          <cell r="D1014" t="str">
            <v>Categorie A</v>
          </cell>
          <cell r="E1014" t="str">
            <v>Assistant ingénieurs</v>
          </cell>
          <cell r="F1014">
            <v>62</v>
          </cell>
          <cell r="G1014" t="str">
            <v>2</v>
          </cell>
          <cell r="H1014">
            <v>1</v>
          </cell>
        </row>
        <row r="1015">
          <cell r="A1015" t="str">
            <v>ITRF</v>
          </cell>
          <cell r="B1015" t="str">
            <v>itrf</v>
          </cell>
          <cell r="C1015" t="str">
            <v>A</v>
          </cell>
          <cell r="D1015" t="str">
            <v>Categorie A</v>
          </cell>
          <cell r="E1015" t="str">
            <v>Ingénieur d etudes</v>
          </cell>
          <cell r="F1015">
            <v>23</v>
          </cell>
          <cell r="G1015" t="str">
            <v>1</v>
          </cell>
          <cell r="H1015">
            <v>1</v>
          </cell>
        </row>
        <row r="1016">
          <cell r="A1016" t="str">
            <v>ITRF</v>
          </cell>
          <cell r="B1016" t="str">
            <v>itrf</v>
          </cell>
          <cell r="C1016" t="str">
            <v>A</v>
          </cell>
          <cell r="D1016" t="str">
            <v>Categorie A</v>
          </cell>
          <cell r="E1016" t="str">
            <v>Ingénieur d etudes</v>
          </cell>
          <cell r="F1016">
            <v>25</v>
          </cell>
          <cell r="G1016" t="str">
            <v>1</v>
          </cell>
          <cell r="H1016">
            <v>3</v>
          </cell>
        </row>
        <row r="1017">
          <cell r="A1017" t="str">
            <v>ITRF</v>
          </cell>
          <cell r="B1017" t="str">
            <v>itrf</v>
          </cell>
          <cell r="C1017" t="str">
            <v>A</v>
          </cell>
          <cell r="D1017" t="str">
            <v>Categorie A</v>
          </cell>
          <cell r="E1017" t="str">
            <v>Ingénieur d etudes</v>
          </cell>
          <cell r="F1017">
            <v>25</v>
          </cell>
          <cell r="G1017" t="str">
            <v>2</v>
          </cell>
          <cell r="H1017">
            <v>1</v>
          </cell>
        </row>
        <row r="1018">
          <cell r="A1018" t="str">
            <v>ITRF</v>
          </cell>
          <cell r="B1018" t="str">
            <v>itrf</v>
          </cell>
          <cell r="C1018" t="str">
            <v>A</v>
          </cell>
          <cell r="D1018" t="str">
            <v>Categorie A</v>
          </cell>
          <cell r="E1018" t="str">
            <v>Ingénieur d etudes</v>
          </cell>
          <cell r="F1018">
            <v>26</v>
          </cell>
          <cell r="G1018" t="str">
            <v>1</v>
          </cell>
          <cell r="H1018">
            <v>5</v>
          </cell>
        </row>
        <row r="1019">
          <cell r="A1019" t="str">
            <v>ITRF</v>
          </cell>
          <cell r="B1019" t="str">
            <v>itrf</v>
          </cell>
          <cell r="C1019" t="str">
            <v>A</v>
          </cell>
          <cell r="D1019" t="str">
            <v>Categorie A</v>
          </cell>
          <cell r="E1019" t="str">
            <v>Ingénieur d etudes</v>
          </cell>
          <cell r="F1019">
            <v>27</v>
          </cell>
          <cell r="G1019" t="str">
            <v>1</v>
          </cell>
          <cell r="H1019">
            <v>7</v>
          </cell>
        </row>
        <row r="1020">
          <cell r="A1020" t="str">
            <v>ITRF</v>
          </cell>
          <cell r="B1020" t="str">
            <v>itrf</v>
          </cell>
          <cell r="C1020" t="str">
            <v>A</v>
          </cell>
          <cell r="D1020" t="str">
            <v>Categorie A</v>
          </cell>
          <cell r="E1020" t="str">
            <v>Ingénieur d etudes</v>
          </cell>
          <cell r="F1020">
            <v>27</v>
          </cell>
          <cell r="G1020" t="str">
            <v>2</v>
          </cell>
          <cell r="H1020">
            <v>4</v>
          </cell>
        </row>
        <row r="1021">
          <cell r="A1021" t="str">
            <v>ITRF</v>
          </cell>
          <cell r="B1021" t="str">
            <v>itrf</v>
          </cell>
          <cell r="C1021" t="str">
            <v>A</v>
          </cell>
          <cell r="D1021" t="str">
            <v>Categorie A</v>
          </cell>
          <cell r="E1021" t="str">
            <v>Ingénieur d etudes</v>
          </cell>
          <cell r="F1021">
            <v>28</v>
          </cell>
          <cell r="G1021" t="str">
            <v>1</v>
          </cell>
          <cell r="H1021">
            <v>11</v>
          </cell>
        </row>
        <row r="1022">
          <cell r="A1022" t="str">
            <v>ITRF</v>
          </cell>
          <cell r="B1022" t="str">
            <v>itrf</v>
          </cell>
          <cell r="C1022" t="str">
            <v>A</v>
          </cell>
          <cell r="D1022" t="str">
            <v>Categorie A</v>
          </cell>
          <cell r="E1022" t="str">
            <v>Ingénieur d etudes</v>
          </cell>
          <cell r="F1022">
            <v>28</v>
          </cell>
          <cell r="G1022" t="str">
            <v>2</v>
          </cell>
          <cell r="H1022">
            <v>4</v>
          </cell>
        </row>
        <row r="1023">
          <cell r="A1023" t="str">
            <v>ITRF</v>
          </cell>
          <cell r="B1023" t="str">
            <v>itrf</v>
          </cell>
          <cell r="C1023" t="str">
            <v>A</v>
          </cell>
          <cell r="D1023" t="str">
            <v>Categorie A</v>
          </cell>
          <cell r="E1023" t="str">
            <v>Ingénieur d etudes</v>
          </cell>
          <cell r="F1023">
            <v>29</v>
          </cell>
          <cell r="G1023" t="str">
            <v>1</v>
          </cell>
          <cell r="H1023">
            <v>5</v>
          </cell>
        </row>
        <row r="1024">
          <cell r="A1024" t="str">
            <v>ITRF</v>
          </cell>
          <cell r="B1024" t="str">
            <v>itrf</v>
          </cell>
          <cell r="C1024" t="str">
            <v>A</v>
          </cell>
          <cell r="D1024" t="str">
            <v>Categorie A</v>
          </cell>
          <cell r="E1024" t="str">
            <v>Ingénieur d etudes</v>
          </cell>
          <cell r="F1024">
            <v>29</v>
          </cell>
          <cell r="G1024" t="str">
            <v>2</v>
          </cell>
          <cell r="H1024">
            <v>6</v>
          </cell>
        </row>
        <row r="1025">
          <cell r="A1025" t="str">
            <v>ITRF</v>
          </cell>
          <cell r="B1025" t="str">
            <v>itrf</v>
          </cell>
          <cell r="C1025" t="str">
            <v>A</v>
          </cell>
          <cell r="D1025" t="str">
            <v>Categorie A</v>
          </cell>
          <cell r="E1025" t="str">
            <v>Ingénieur d etudes</v>
          </cell>
          <cell r="F1025">
            <v>30</v>
          </cell>
          <cell r="G1025" t="str">
            <v>1</v>
          </cell>
          <cell r="H1025">
            <v>13</v>
          </cell>
        </row>
        <row r="1026">
          <cell r="A1026" t="str">
            <v>ITRF</v>
          </cell>
          <cell r="B1026" t="str">
            <v>itrf</v>
          </cell>
          <cell r="C1026" t="str">
            <v>A</v>
          </cell>
          <cell r="D1026" t="str">
            <v>Categorie A</v>
          </cell>
          <cell r="E1026" t="str">
            <v>Ingénieur d etudes</v>
          </cell>
          <cell r="F1026">
            <v>30</v>
          </cell>
          <cell r="G1026" t="str">
            <v>2</v>
          </cell>
          <cell r="H1026">
            <v>9</v>
          </cell>
        </row>
        <row r="1027">
          <cell r="A1027" t="str">
            <v>ITRF</v>
          </cell>
          <cell r="B1027" t="str">
            <v>itrf</v>
          </cell>
          <cell r="C1027" t="str">
            <v>A</v>
          </cell>
          <cell r="D1027" t="str">
            <v>Categorie A</v>
          </cell>
          <cell r="E1027" t="str">
            <v>Ingénieur d etudes</v>
          </cell>
          <cell r="F1027">
            <v>31</v>
          </cell>
          <cell r="G1027" t="str">
            <v>1</v>
          </cell>
          <cell r="H1027">
            <v>17</v>
          </cell>
        </row>
        <row r="1028">
          <cell r="A1028" t="str">
            <v>ITRF</v>
          </cell>
          <cell r="B1028" t="str">
            <v>itrf</v>
          </cell>
          <cell r="C1028" t="str">
            <v>A</v>
          </cell>
          <cell r="D1028" t="str">
            <v>Categorie A</v>
          </cell>
          <cell r="E1028" t="str">
            <v>Ingénieur d etudes</v>
          </cell>
          <cell r="F1028">
            <v>31</v>
          </cell>
          <cell r="G1028" t="str">
            <v>2</v>
          </cell>
          <cell r="H1028">
            <v>13</v>
          </cell>
        </row>
        <row r="1029">
          <cell r="A1029" t="str">
            <v>ITRF</v>
          </cell>
          <cell r="B1029" t="str">
            <v>itrf</v>
          </cell>
          <cell r="C1029" t="str">
            <v>A</v>
          </cell>
          <cell r="D1029" t="str">
            <v>Categorie A</v>
          </cell>
          <cell r="E1029" t="str">
            <v>Ingénieur d etudes</v>
          </cell>
          <cell r="F1029">
            <v>32</v>
          </cell>
          <cell r="G1029" t="str">
            <v>1</v>
          </cell>
          <cell r="H1029">
            <v>14</v>
          </cell>
        </row>
        <row r="1030">
          <cell r="A1030" t="str">
            <v>ITRF</v>
          </cell>
          <cell r="B1030" t="str">
            <v>itrf</v>
          </cell>
          <cell r="C1030" t="str">
            <v>A</v>
          </cell>
          <cell r="D1030" t="str">
            <v>Categorie A</v>
          </cell>
          <cell r="E1030" t="str">
            <v>Ingénieur d etudes</v>
          </cell>
          <cell r="F1030">
            <v>32</v>
          </cell>
          <cell r="G1030" t="str">
            <v>2</v>
          </cell>
          <cell r="H1030">
            <v>11</v>
          </cell>
        </row>
        <row r="1031">
          <cell r="A1031" t="str">
            <v>ITRF</v>
          </cell>
          <cell r="B1031" t="str">
            <v>itrf</v>
          </cell>
          <cell r="C1031" t="str">
            <v>A</v>
          </cell>
          <cell r="D1031" t="str">
            <v>Categorie A</v>
          </cell>
          <cell r="E1031" t="str">
            <v>Ingénieur d etudes</v>
          </cell>
          <cell r="F1031">
            <v>33</v>
          </cell>
          <cell r="G1031" t="str">
            <v>1</v>
          </cell>
          <cell r="H1031">
            <v>15</v>
          </cell>
        </row>
        <row r="1032">
          <cell r="A1032" t="str">
            <v>ITRF</v>
          </cell>
          <cell r="B1032" t="str">
            <v>itrf</v>
          </cell>
          <cell r="C1032" t="str">
            <v>A</v>
          </cell>
          <cell r="D1032" t="str">
            <v>Categorie A</v>
          </cell>
          <cell r="E1032" t="str">
            <v>Ingénieur d etudes</v>
          </cell>
          <cell r="F1032">
            <v>33</v>
          </cell>
          <cell r="G1032" t="str">
            <v>2</v>
          </cell>
          <cell r="H1032">
            <v>9</v>
          </cell>
        </row>
        <row r="1033">
          <cell r="A1033" t="str">
            <v>ITRF</v>
          </cell>
          <cell r="B1033" t="str">
            <v>itrf</v>
          </cell>
          <cell r="C1033" t="str">
            <v>A</v>
          </cell>
          <cell r="D1033" t="str">
            <v>Categorie A</v>
          </cell>
          <cell r="E1033" t="str">
            <v>Ingénieur d etudes</v>
          </cell>
          <cell r="F1033">
            <v>34</v>
          </cell>
          <cell r="G1033" t="str">
            <v>1</v>
          </cell>
          <cell r="H1033">
            <v>19</v>
          </cell>
        </row>
        <row r="1034">
          <cell r="A1034" t="str">
            <v>ITRF</v>
          </cell>
          <cell r="B1034" t="str">
            <v>itrf</v>
          </cell>
          <cell r="C1034" t="str">
            <v>A</v>
          </cell>
          <cell r="D1034" t="str">
            <v>Categorie A</v>
          </cell>
          <cell r="E1034" t="str">
            <v>Ingénieur d etudes</v>
          </cell>
          <cell r="F1034">
            <v>34</v>
          </cell>
          <cell r="G1034" t="str">
            <v>2</v>
          </cell>
          <cell r="H1034">
            <v>18</v>
          </cell>
        </row>
        <row r="1035">
          <cell r="A1035" t="str">
            <v>ITRF</v>
          </cell>
          <cell r="B1035" t="str">
            <v>itrf</v>
          </cell>
          <cell r="C1035" t="str">
            <v>A</v>
          </cell>
          <cell r="D1035" t="str">
            <v>Categorie A</v>
          </cell>
          <cell r="E1035" t="str">
            <v>Ingénieur d etudes</v>
          </cell>
          <cell r="F1035">
            <v>35</v>
          </cell>
          <cell r="G1035" t="str">
            <v>1</v>
          </cell>
          <cell r="H1035">
            <v>27</v>
          </cell>
        </row>
        <row r="1036">
          <cell r="A1036" t="str">
            <v>ITRF</v>
          </cell>
          <cell r="B1036" t="str">
            <v>itrf</v>
          </cell>
          <cell r="C1036" t="str">
            <v>A</v>
          </cell>
          <cell r="D1036" t="str">
            <v>Categorie A</v>
          </cell>
          <cell r="E1036" t="str">
            <v>Ingénieur d etudes</v>
          </cell>
          <cell r="F1036">
            <v>35</v>
          </cell>
          <cell r="G1036" t="str">
            <v>2</v>
          </cell>
          <cell r="H1036">
            <v>11</v>
          </cell>
        </row>
        <row r="1037">
          <cell r="A1037" t="str">
            <v>ITRF</v>
          </cell>
          <cell r="B1037" t="str">
            <v>itrf</v>
          </cell>
          <cell r="C1037" t="str">
            <v>A</v>
          </cell>
          <cell r="D1037" t="str">
            <v>Categorie A</v>
          </cell>
          <cell r="E1037" t="str">
            <v>Ingénieur d etudes</v>
          </cell>
          <cell r="F1037">
            <v>36</v>
          </cell>
          <cell r="G1037" t="str">
            <v>1</v>
          </cell>
          <cell r="H1037">
            <v>18</v>
          </cell>
        </row>
        <row r="1038">
          <cell r="A1038" t="str">
            <v>ITRF</v>
          </cell>
          <cell r="B1038" t="str">
            <v>itrf</v>
          </cell>
          <cell r="C1038" t="str">
            <v>A</v>
          </cell>
          <cell r="D1038" t="str">
            <v>Categorie A</v>
          </cell>
          <cell r="E1038" t="str">
            <v>Ingénieur d etudes</v>
          </cell>
          <cell r="F1038">
            <v>36</v>
          </cell>
          <cell r="G1038" t="str">
            <v>2</v>
          </cell>
          <cell r="H1038">
            <v>19</v>
          </cell>
        </row>
        <row r="1039">
          <cell r="A1039" t="str">
            <v>ITRF</v>
          </cell>
          <cell r="B1039" t="str">
            <v>itrf</v>
          </cell>
          <cell r="C1039" t="str">
            <v>A</v>
          </cell>
          <cell r="D1039" t="str">
            <v>Categorie A</v>
          </cell>
          <cell r="E1039" t="str">
            <v>Ingénieur d etudes</v>
          </cell>
          <cell r="F1039">
            <v>37</v>
          </cell>
          <cell r="G1039" t="str">
            <v>1</v>
          </cell>
          <cell r="H1039">
            <v>14</v>
          </cell>
        </row>
        <row r="1040">
          <cell r="A1040" t="str">
            <v>ITRF</v>
          </cell>
          <cell r="B1040" t="str">
            <v>itrf</v>
          </cell>
          <cell r="C1040" t="str">
            <v>A</v>
          </cell>
          <cell r="D1040" t="str">
            <v>Categorie A</v>
          </cell>
          <cell r="E1040" t="str">
            <v>Ingénieur d etudes</v>
          </cell>
          <cell r="F1040">
            <v>37</v>
          </cell>
          <cell r="G1040" t="str">
            <v>2</v>
          </cell>
          <cell r="H1040">
            <v>7</v>
          </cell>
        </row>
        <row r="1041">
          <cell r="A1041" t="str">
            <v>ITRF</v>
          </cell>
          <cell r="B1041" t="str">
            <v>itrf</v>
          </cell>
          <cell r="C1041" t="str">
            <v>A</v>
          </cell>
          <cell r="D1041" t="str">
            <v>Categorie A</v>
          </cell>
          <cell r="E1041" t="str">
            <v>Ingénieur d etudes</v>
          </cell>
          <cell r="F1041">
            <v>38</v>
          </cell>
          <cell r="G1041" t="str">
            <v>1</v>
          </cell>
          <cell r="H1041">
            <v>26</v>
          </cell>
        </row>
        <row r="1042">
          <cell r="A1042" t="str">
            <v>ITRF</v>
          </cell>
          <cell r="B1042" t="str">
            <v>itrf</v>
          </cell>
          <cell r="C1042" t="str">
            <v>A</v>
          </cell>
          <cell r="D1042" t="str">
            <v>Categorie A</v>
          </cell>
          <cell r="E1042" t="str">
            <v>Ingénieur d etudes</v>
          </cell>
          <cell r="F1042">
            <v>38</v>
          </cell>
          <cell r="G1042" t="str">
            <v>2</v>
          </cell>
          <cell r="H1042">
            <v>12</v>
          </cell>
        </row>
        <row r="1043">
          <cell r="A1043" t="str">
            <v>ITRF</v>
          </cell>
          <cell r="B1043" t="str">
            <v>itrf</v>
          </cell>
          <cell r="C1043" t="str">
            <v>A</v>
          </cell>
          <cell r="D1043" t="str">
            <v>Categorie A</v>
          </cell>
          <cell r="E1043" t="str">
            <v>Ingénieur d etudes</v>
          </cell>
          <cell r="F1043">
            <v>39</v>
          </cell>
          <cell r="G1043" t="str">
            <v>1</v>
          </cell>
          <cell r="H1043">
            <v>26</v>
          </cell>
        </row>
        <row r="1044">
          <cell r="A1044" t="str">
            <v>ITRF</v>
          </cell>
          <cell r="B1044" t="str">
            <v>itrf</v>
          </cell>
          <cell r="C1044" t="str">
            <v>A</v>
          </cell>
          <cell r="D1044" t="str">
            <v>Categorie A</v>
          </cell>
          <cell r="E1044" t="str">
            <v>Ingénieur d etudes</v>
          </cell>
          <cell r="F1044">
            <v>39</v>
          </cell>
          <cell r="G1044" t="str">
            <v>2</v>
          </cell>
          <cell r="H1044">
            <v>10</v>
          </cell>
        </row>
        <row r="1045">
          <cell r="A1045" t="str">
            <v>ITRF</v>
          </cell>
          <cell r="B1045" t="str">
            <v>itrf</v>
          </cell>
          <cell r="C1045" t="str">
            <v>A</v>
          </cell>
          <cell r="D1045" t="str">
            <v>Categorie A</v>
          </cell>
          <cell r="E1045" t="str">
            <v>Ingénieur d etudes</v>
          </cell>
          <cell r="F1045">
            <v>40</v>
          </cell>
          <cell r="G1045" t="str">
            <v>1</v>
          </cell>
          <cell r="H1045">
            <v>26</v>
          </cell>
        </row>
        <row r="1046">
          <cell r="A1046" t="str">
            <v>ITRF</v>
          </cell>
          <cell r="B1046" t="str">
            <v>itrf</v>
          </cell>
          <cell r="C1046" t="str">
            <v>A</v>
          </cell>
          <cell r="D1046" t="str">
            <v>Categorie A</v>
          </cell>
          <cell r="E1046" t="str">
            <v>Ingénieur d etudes</v>
          </cell>
          <cell r="F1046">
            <v>40</v>
          </cell>
          <cell r="G1046" t="str">
            <v>2</v>
          </cell>
          <cell r="H1046">
            <v>16</v>
          </cell>
        </row>
        <row r="1047">
          <cell r="A1047" t="str">
            <v>ITRF</v>
          </cell>
          <cell r="B1047" t="str">
            <v>itrf</v>
          </cell>
          <cell r="C1047" t="str">
            <v>A</v>
          </cell>
          <cell r="D1047" t="str">
            <v>Categorie A</v>
          </cell>
          <cell r="E1047" t="str">
            <v>Ingénieur d etudes</v>
          </cell>
          <cell r="F1047">
            <v>41</v>
          </cell>
          <cell r="G1047" t="str">
            <v>1</v>
          </cell>
          <cell r="H1047">
            <v>16</v>
          </cell>
        </row>
        <row r="1048">
          <cell r="A1048" t="str">
            <v>ITRF</v>
          </cell>
          <cell r="B1048" t="str">
            <v>itrf</v>
          </cell>
          <cell r="C1048" t="str">
            <v>A</v>
          </cell>
          <cell r="D1048" t="str">
            <v>Categorie A</v>
          </cell>
          <cell r="E1048" t="str">
            <v>Ingénieur d etudes</v>
          </cell>
          <cell r="F1048">
            <v>41</v>
          </cell>
          <cell r="G1048" t="str">
            <v>2</v>
          </cell>
          <cell r="H1048">
            <v>16</v>
          </cell>
        </row>
        <row r="1049">
          <cell r="A1049" t="str">
            <v>ITRF</v>
          </cell>
          <cell r="B1049" t="str">
            <v>itrf</v>
          </cell>
          <cell r="C1049" t="str">
            <v>A</v>
          </cell>
          <cell r="D1049" t="str">
            <v>Categorie A</v>
          </cell>
          <cell r="E1049" t="str">
            <v>Ingénieur d etudes</v>
          </cell>
          <cell r="F1049">
            <v>42</v>
          </cell>
          <cell r="G1049" t="str">
            <v>1</v>
          </cell>
          <cell r="H1049">
            <v>24</v>
          </cell>
        </row>
        <row r="1050">
          <cell r="A1050" t="str">
            <v>ITRF</v>
          </cell>
          <cell r="B1050" t="str">
            <v>itrf</v>
          </cell>
          <cell r="C1050" t="str">
            <v>A</v>
          </cell>
          <cell r="D1050" t="str">
            <v>Categorie A</v>
          </cell>
          <cell r="E1050" t="str">
            <v>Ingénieur d etudes</v>
          </cell>
          <cell r="F1050">
            <v>42</v>
          </cell>
          <cell r="G1050" t="str">
            <v>2</v>
          </cell>
          <cell r="H1050">
            <v>15</v>
          </cell>
        </row>
        <row r="1051">
          <cell r="A1051" t="str">
            <v>ITRF</v>
          </cell>
          <cell r="B1051" t="str">
            <v>itrf</v>
          </cell>
          <cell r="C1051" t="str">
            <v>A</v>
          </cell>
          <cell r="D1051" t="str">
            <v>Categorie A</v>
          </cell>
          <cell r="E1051" t="str">
            <v>Ingénieur d etudes</v>
          </cell>
          <cell r="F1051">
            <v>43</v>
          </cell>
          <cell r="G1051" t="str">
            <v>1</v>
          </cell>
          <cell r="H1051">
            <v>20</v>
          </cell>
        </row>
        <row r="1052">
          <cell r="A1052" t="str">
            <v>ITRF</v>
          </cell>
          <cell r="B1052" t="str">
            <v>itrf</v>
          </cell>
          <cell r="C1052" t="str">
            <v>A</v>
          </cell>
          <cell r="D1052" t="str">
            <v>Categorie A</v>
          </cell>
          <cell r="E1052" t="str">
            <v>Ingénieur d etudes</v>
          </cell>
          <cell r="F1052">
            <v>43</v>
          </cell>
          <cell r="G1052" t="str">
            <v>2</v>
          </cell>
          <cell r="H1052">
            <v>12</v>
          </cell>
        </row>
        <row r="1053">
          <cell r="A1053" t="str">
            <v>ITRF</v>
          </cell>
          <cell r="B1053" t="str">
            <v>itrf</v>
          </cell>
          <cell r="C1053" t="str">
            <v>A</v>
          </cell>
          <cell r="D1053" t="str">
            <v>Categorie A</v>
          </cell>
          <cell r="E1053" t="str">
            <v>Ingénieur d etudes</v>
          </cell>
          <cell r="F1053">
            <v>44</v>
          </cell>
          <cell r="G1053" t="str">
            <v>1</v>
          </cell>
          <cell r="H1053">
            <v>31</v>
          </cell>
        </row>
        <row r="1054">
          <cell r="A1054" t="str">
            <v>ITRF</v>
          </cell>
          <cell r="B1054" t="str">
            <v>itrf</v>
          </cell>
          <cell r="C1054" t="str">
            <v>A</v>
          </cell>
          <cell r="D1054" t="str">
            <v>Categorie A</v>
          </cell>
          <cell r="E1054" t="str">
            <v>Ingénieur d etudes</v>
          </cell>
          <cell r="F1054">
            <v>44</v>
          </cell>
          <cell r="G1054" t="str">
            <v>2</v>
          </cell>
          <cell r="H1054">
            <v>10</v>
          </cell>
        </row>
        <row r="1055">
          <cell r="A1055" t="str">
            <v>ITRF</v>
          </cell>
          <cell r="B1055" t="str">
            <v>itrf</v>
          </cell>
          <cell r="C1055" t="str">
            <v>A</v>
          </cell>
          <cell r="D1055" t="str">
            <v>Categorie A</v>
          </cell>
          <cell r="E1055" t="str">
            <v>Ingénieur d etudes</v>
          </cell>
          <cell r="F1055">
            <v>45</v>
          </cell>
          <cell r="G1055" t="str">
            <v>1</v>
          </cell>
          <cell r="H1055">
            <v>21</v>
          </cell>
        </row>
        <row r="1056">
          <cell r="A1056" t="str">
            <v>ITRF</v>
          </cell>
          <cell r="B1056" t="str">
            <v>itrf</v>
          </cell>
          <cell r="C1056" t="str">
            <v>A</v>
          </cell>
          <cell r="D1056" t="str">
            <v>Categorie A</v>
          </cell>
          <cell r="E1056" t="str">
            <v>Ingénieur d etudes</v>
          </cell>
          <cell r="F1056">
            <v>45</v>
          </cell>
          <cell r="G1056" t="str">
            <v>2</v>
          </cell>
          <cell r="H1056">
            <v>13</v>
          </cell>
        </row>
        <row r="1057">
          <cell r="A1057" t="str">
            <v>ITRF</v>
          </cell>
          <cell r="B1057" t="str">
            <v>itrf</v>
          </cell>
          <cell r="C1057" t="str">
            <v>A</v>
          </cell>
          <cell r="D1057" t="str">
            <v>Categorie A</v>
          </cell>
          <cell r="E1057" t="str">
            <v>Ingénieur d etudes</v>
          </cell>
          <cell r="F1057">
            <v>46</v>
          </cell>
          <cell r="G1057" t="str">
            <v>1</v>
          </cell>
          <cell r="H1057">
            <v>26</v>
          </cell>
        </row>
        <row r="1058">
          <cell r="A1058" t="str">
            <v>ITRF</v>
          </cell>
          <cell r="B1058" t="str">
            <v>itrf</v>
          </cell>
          <cell r="C1058" t="str">
            <v>A</v>
          </cell>
          <cell r="D1058" t="str">
            <v>Categorie A</v>
          </cell>
          <cell r="E1058" t="str">
            <v>Ingénieur d etudes</v>
          </cell>
          <cell r="F1058">
            <v>46</v>
          </cell>
          <cell r="G1058" t="str">
            <v>2</v>
          </cell>
          <cell r="H1058">
            <v>12</v>
          </cell>
        </row>
        <row r="1059">
          <cell r="A1059" t="str">
            <v>ITRF</v>
          </cell>
          <cell r="B1059" t="str">
            <v>itrf</v>
          </cell>
          <cell r="C1059" t="str">
            <v>A</v>
          </cell>
          <cell r="D1059" t="str">
            <v>Categorie A</v>
          </cell>
          <cell r="E1059" t="str">
            <v>Ingénieur d etudes</v>
          </cell>
          <cell r="F1059">
            <v>47</v>
          </cell>
          <cell r="G1059" t="str">
            <v>1</v>
          </cell>
          <cell r="H1059">
            <v>17</v>
          </cell>
        </row>
        <row r="1060">
          <cell r="A1060" t="str">
            <v>ITRF</v>
          </cell>
          <cell r="B1060" t="str">
            <v>itrf</v>
          </cell>
          <cell r="C1060" t="str">
            <v>A</v>
          </cell>
          <cell r="D1060" t="str">
            <v>Categorie A</v>
          </cell>
          <cell r="E1060" t="str">
            <v>Ingénieur d etudes</v>
          </cell>
          <cell r="F1060">
            <v>47</v>
          </cell>
          <cell r="G1060" t="str">
            <v>2</v>
          </cell>
          <cell r="H1060">
            <v>11</v>
          </cell>
        </row>
        <row r="1061">
          <cell r="A1061" t="str">
            <v>ITRF</v>
          </cell>
          <cell r="B1061" t="str">
            <v>itrf</v>
          </cell>
          <cell r="C1061" t="str">
            <v>A</v>
          </cell>
          <cell r="D1061" t="str">
            <v>Categorie A</v>
          </cell>
          <cell r="E1061" t="str">
            <v>Ingénieur d etudes</v>
          </cell>
          <cell r="F1061">
            <v>48</v>
          </cell>
          <cell r="G1061" t="str">
            <v>1</v>
          </cell>
          <cell r="H1061">
            <v>13</v>
          </cell>
        </row>
        <row r="1062">
          <cell r="A1062" t="str">
            <v>ITRF</v>
          </cell>
          <cell r="B1062" t="str">
            <v>itrf</v>
          </cell>
          <cell r="C1062" t="str">
            <v>A</v>
          </cell>
          <cell r="D1062" t="str">
            <v>Categorie A</v>
          </cell>
          <cell r="E1062" t="str">
            <v>Ingénieur d etudes</v>
          </cell>
          <cell r="F1062">
            <v>48</v>
          </cell>
          <cell r="G1062" t="str">
            <v>2</v>
          </cell>
          <cell r="H1062">
            <v>10</v>
          </cell>
        </row>
        <row r="1063">
          <cell r="A1063" t="str">
            <v>ITRF</v>
          </cell>
          <cell r="B1063" t="str">
            <v>itrf</v>
          </cell>
          <cell r="C1063" t="str">
            <v>A</v>
          </cell>
          <cell r="D1063" t="str">
            <v>Categorie A</v>
          </cell>
          <cell r="E1063" t="str">
            <v>Ingénieur d etudes</v>
          </cell>
          <cell r="F1063">
            <v>49</v>
          </cell>
          <cell r="G1063" t="str">
            <v>1</v>
          </cell>
          <cell r="H1063">
            <v>16</v>
          </cell>
        </row>
        <row r="1064">
          <cell r="A1064" t="str">
            <v>ITRF</v>
          </cell>
          <cell r="B1064" t="str">
            <v>itrf</v>
          </cell>
          <cell r="C1064" t="str">
            <v>A</v>
          </cell>
          <cell r="D1064" t="str">
            <v>Categorie A</v>
          </cell>
          <cell r="E1064" t="str">
            <v>Ingénieur d etudes</v>
          </cell>
          <cell r="F1064">
            <v>49</v>
          </cell>
          <cell r="G1064" t="str">
            <v>2</v>
          </cell>
          <cell r="H1064">
            <v>18</v>
          </cell>
        </row>
        <row r="1065">
          <cell r="A1065" t="str">
            <v>ITRF</v>
          </cell>
          <cell r="B1065" t="str">
            <v>itrf</v>
          </cell>
          <cell r="C1065" t="str">
            <v>A</v>
          </cell>
          <cell r="D1065" t="str">
            <v>Categorie A</v>
          </cell>
          <cell r="E1065" t="str">
            <v>Ingénieur d etudes</v>
          </cell>
          <cell r="F1065">
            <v>50</v>
          </cell>
          <cell r="G1065" t="str">
            <v>1</v>
          </cell>
          <cell r="H1065">
            <v>11</v>
          </cell>
        </row>
        <row r="1066">
          <cell r="A1066" t="str">
            <v>ITRF</v>
          </cell>
          <cell r="B1066" t="str">
            <v>itrf</v>
          </cell>
          <cell r="C1066" t="str">
            <v>A</v>
          </cell>
          <cell r="D1066" t="str">
            <v>Categorie A</v>
          </cell>
          <cell r="E1066" t="str">
            <v>Ingénieur d etudes</v>
          </cell>
          <cell r="F1066">
            <v>50</v>
          </cell>
          <cell r="G1066" t="str">
            <v>2</v>
          </cell>
          <cell r="H1066">
            <v>17</v>
          </cell>
        </row>
        <row r="1067">
          <cell r="A1067" t="str">
            <v>ITRF</v>
          </cell>
          <cell r="B1067" t="str">
            <v>itrf</v>
          </cell>
          <cell r="C1067" t="str">
            <v>A</v>
          </cell>
          <cell r="D1067" t="str">
            <v>Categorie A</v>
          </cell>
          <cell r="E1067" t="str">
            <v>Ingénieur d etudes</v>
          </cell>
          <cell r="F1067">
            <v>51</v>
          </cell>
          <cell r="G1067" t="str">
            <v>1</v>
          </cell>
          <cell r="H1067">
            <v>10</v>
          </cell>
        </row>
        <row r="1068">
          <cell r="A1068" t="str">
            <v>ITRF</v>
          </cell>
          <cell r="B1068" t="str">
            <v>itrf</v>
          </cell>
          <cell r="C1068" t="str">
            <v>A</v>
          </cell>
          <cell r="D1068" t="str">
            <v>Categorie A</v>
          </cell>
          <cell r="E1068" t="str">
            <v>Ingénieur d etudes</v>
          </cell>
          <cell r="F1068">
            <v>51</v>
          </cell>
          <cell r="G1068" t="str">
            <v>2</v>
          </cell>
          <cell r="H1068">
            <v>12</v>
          </cell>
        </row>
        <row r="1069">
          <cell r="A1069" t="str">
            <v>ITRF</v>
          </cell>
          <cell r="B1069" t="str">
            <v>itrf</v>
          </cell>
          <cell r="C1069" t="str">
            <v>A</v>
          </cell>
          <cell r="D1069" t="str">
            <v>Categorie A</v>
          </cell>
          <cell r="E1069" t="str">
            <v>Ingénieur d etudes</v>
          </cell>
          <cell r="F1069">
            <v>52</v>
          </cell>
          <cell r="G1069" t="str">
            <v>1</v>
          </cell>
          <cell r="H1069">
            <v>9</v>
          </cell>
        </row>
        <row r="1070">
          <cell r="A1070" t="str">
            <v>ITRF</v>
          </cell>
          <cell r="B1070" t="str">
            <v>itrf</v>
          </cell>
          <cell r="C1070" t="str">
            <v>A</v>
          </cell>
          <cell r="D1070" t="str">
            <v>Categorie A</v>
          </cell>
          <cell r="E1070" t="str">
            <v>Ingénieur d etudes</v>
          </cell>
          <cell r="F1070">
            <v>52</v>
          </cell>
          <cell r="G1070" t="str">
            <v>2</v>
          </cell>
          <cell r="H1070">
            <v>8</v>
          </cell>
        </row>
        <row r="1071">
          <cell r="A1071" t="str">
            <v>ITRF</v>
          </cell>
          <cell r="B1071" t="str">
            <v>itrf</v>
          </cell>
          <cell r="C1071" t="str">
            <v>A</v>
          </cell>
          <cell r="D1071" t="str">
            <v>Categorie A</v>
          </cell>
          <cell r="E1071" t="str">
            <v>Ingénieur d etudes</v>
          </cell>
          <cell r="F1071">
            <v>53</v>
          </cell>
          <cell r="G1071" t="str">
            <v>1</v>
          </cell>
          <cell r="H1071">
            <v>9</v>
          </cell>
        </row>
        <row r="1072">
          <cell r="A1072" t="str">
            <v>ITRF</v>
          </cell>
          <cell r="B1072" t="str">
            <v>itrf</v>
          </cell>
          <cell r="C1072" t="str">
            <v>A</v>
          </cell>
          <cell r="D1072" t="str">
            <v>Categorie A</v>
          </cell>
          <cell r="E1072" t="str">
            <v>Ingénieur d etudes</v>
          </cell>
          <cell r="F1072">
            <v>53</v>
          </cell>
          <cell r="G1072" t="str">
            <v>2</v>
          </cell>
          <cell r="H1072">
            <v>11</v>
          </cell>
        </row>
        <row r="1073">
          <cell r="A1073" t="str">
            <v>ITRF</v>
          </cell>
          <cell r="B1073" t="str">
            <v>itrf</v>
          </cell>
          <cell r="C1073" t="str">
            <v>A</v>
          </cell>
          <cell r="D1073" t="str">
            <v>Categorie A</v>
          </cell>
          <cell r="E1073" t="str">
            <v>Ingénieur d etudes</v>
          </cell>
          <cell r="F1073">
            <v>54</v>
          </cell>
          <cell r="G1073" t="str">
            <v>1</v>
          </cell>
          <cell r="H1073">
            <v>12</v>
          </cell>
        </row>
        <row r="1074">
          <cell r="A1074" t="str">
            <v>ITRF</v>
          </cell>
          <cell r="B1074" t="str">
            <v>itrf</v>
          </cell>
          <cell r="C1074" t="str">
            <v>A</v>
          </cell>
          <cell r="D1074" t="str">
            <v>Categorie A</v>
          </cell>
          <cell r="E1074" t="str">
            <v>Ingénieur d etudes</v>
          </cell>
          <cell r="F1074">
            <v>54</v>
          </cell>
          <cell r="G1074" t="str">
            <v>2</v>
          </cell>
          <cell r="H1074">
            <v>12</v>
          </cell>
        </row>
        <row r="1075">
          <cell r="A1075" t="str">
            <v>ITRF</v>
          </cell>
          <cell r="B1075" t="str">
            <v>itrf</v>
          </cell>
          <cell r="C1075" t="str">
            <v>A</v>
          </cell>
          <cell r="D1075" t="str">
            <v>Categorie A</v>
          </cell>
          <cell r="E1075" t="str">
            <v>Ingénieur d etudes</v>
          </cell>
          <cell r="F1075">
            <v>55</v>
          </cell>
          <cell r="G1075" t="str">
            <v>1</v>
          </cell>
          <cell r="H1075">
            <v>13</v>
          </cell>
        </row>
        <row r="1076">
          <cell r="A1076" t="str">
            <v>ITRF</v>
          </cell>
          <cell r="B1076" t="str">
            <v>itrf</v>
          </cell>
          <cell r="C1076" t="str">
            <v>A</v>
          </cell>
          <cell r="D1076" t="str">
            <v>Categorie A</v>
          </cell>
          <cell r="E1076" t="str">
            <v>Ingénieur d etudes</v>
          </cell>
          <cell r="F1076">
            <v>55</v>
          </cell>
          <cell r="G1076" t="str">
            <v>2</v>
          </cell>
          <cell r="H1076">
            <v>16</v>
          </cell>
        </row>
        <row r="1077">
          <cell r="A1077" t="str">
            <v>ITRF</v>
          </cell>
          <cell r="B1077" t="str">
            <v>itrf</v>
          </cell>
          <cell r="C1077" t="str">
            <v>A</v>
          </cell>
          <cell r="D1077" t="str">
            <v>Categorie A</v>
          </cell>
          <cell r="E1077" t="str">
            <v>Ingénieur d etudes</v>
          </cell>
          <cell r="F1077">
            <v>56</v>
          </cell>
          <cell r="G1077" t="str">
            <v>1</v>
          </cell>
          <cell r="H1077">
            <v>16</v>
          </cell>
        </row>
        <row r="1078">
          <cell r="A1078" t="str">
            <v>ITRF</v>
          </cell>
          <cell r="B1078" t="str">
            <v>itrf</v>
          </cell>
          <cell r="C1078" t="str">
            <v>A</v>
          </cell>
          <cell r="D1078" t="str">
            <v>Categorie A</v>
          </cell>
          <cell r="E1078" t="str">
            <v>Ingénieur d etudes</v>
          </cell>
          <cell r="F1078">
            <v>56</v>
          </cell>
          <cell r="G1078" t="str">
            <v>2</v>
          </cell>
          <cell r="H1078">
            <v>14</v>
          </cell>
        </row>
        <row r="1079">
          <cell r="A1079" t="str">
            <v>ITRF</v>
          </cell>
          <cell r="B1079" t="str">
            <v>itrf</v>
          </cell>
          <cell r="C1079" t="str">
            <v>A</v>
          </cell>
          <cell r="D1079" t="str">
            <v>Categorie A</v>
          </cell>
          <cell r="E1079" t="str">
            <v>Ingénieur d etudes</v>
          </cell>
          <cell r="F1079">
            <v>57</v>
          </cell>
          <cell r="G1079" t="str">
            <v>1</v>
          </cell>
          <cell r="H1079">
            <v>20</v>
          </cell>
        </row>
        <row r="1080">
          <cell r="A1080" t="str">
            <v>ITRF</v>
          </cell>
          <cell r="B1080" t="str">
            <v>itrf</v>
          </cell>
          <cell r="C1080" t="str">
            <v>A</v>
          </cell>
          <cell r="D1080" t="str">
            <v>Categorie A</v>
          </cell>
          <cell r="E1080" t="str">
            <v>Ingénieur d etudes</v>
          </cell>
          <cell r="F1080">
            <v>57</v>
          </cell>
          <cell r="G1080" t="str">
            <v>2</v>
          </cell>
          <cell r="H1080">
            <v>17</v>
          </cell>
        </row>
        <row r="1081">
          <cell r="A1081" t="str">
            <v>ITRF</v>
          </cell>
          <cell r="B1081" t="str">
            <v>itrf</v>
          </cell>
          <cell r="C1081" t="str">
            <v>A</v>
          </cell>
          <cell r="D1081" t="str">
            <v>Categorie A</v>
          </cell>
          <cell r="E1081" t="str">
            <v>Ingénieur d etudes</v>
          </cell>
          <cell r="F1081">
            <v>58</v>
          </cell>
          <cell r="G1081" t="str">
            <v>1</v>
          </cell>
          <cell r="H1081">
            <v>15</v>
          </cell>
        </row>
        <row r="1082">
          <cell r="A1082" t="str">
            <v>ITRF</v>
          </cell>
          <cell r="B1082" t="str">
            <v>itrf</v>
          </cell>
          <cell r="C1082" t="str">
            <v>A</v>
          </cell>
          <cell r="D1082" t="str">
            <v>Categorie A</v>
          </cell>
          <cell r="E1082" t="str">
            <v>Ingénieur d etudes</v>
          </cell>
          <cell r="F1082">
            <v>58</v>
          </cell>
          <cell r="G1082" t="str">
            <v>2</v>
          </cell>
          <cell r="H1082">
            <v>16</v>
          </cell>
        </row>
        <row r="1083">
          <cell r="A1083" t="str">
            <v>ITRF</v>
          </cell>
          <cell r="B1083" t="str">
            <v>itrf</v>
          </cell>
          <cell r="C1083" t="str">
            <v>A</v>
          </cell>
          <cell r="D1083" t="str">
            <v>Categorie A</v>
          </cell>
          <cell r="E1083" t="str">
            <v>Ingénieur d etudes</v>
          </cell>
          <cell r="F1083">
            <v>59</v>
          </cell>
          <cell r="G1083" t="str">
            <v>1</v>
          </cell>
          <cell r="H1083">
            <v>10</v>
          </cell>
        </row>
        <row r="1084">
          <cell r="A1084" t="str">
            <v>ITRF</v>
          </cell>
          <cell r="B1084" t="str">
            <v>itrf</v>
          </cell>
          <cell r="C1084" t="str">
            <v>A</v>
          </cell>
          <cell r="D1084" t="str">
            <v>Categorie A</v>
          </cell>
          <cell r="E1084" t="str">
            <v>Ingénieur d etudes</v>
          </cell>
          <cell r="F1084">
            <v>59</v>
          </cell>
          <cell r="G1084" t="str">
            <v>2</v>
          </cell>
          <cell r="H1084">
            <v>9</v>
          </cell>
        </row>
        <row r="1085">
          <cell r="A1085" t="str">
            <v>ITRF</v>
          </cell>
          <cell r="B1085" t="str">
            <v>itrf</v>
          </cell>
          <cell r="C1085" t="str">
            <v>A</v>
          </cell>
          <cell r="D1085" t="str">
            <v>Categorie A</v>
          </cell>
          <cell r="E1085" t="str">
            <v>Ingénieur d etudes</v>
          </cell>
          <cell r="F1085">
            <v>60</v>
          </cell>
          <cell r="G1085" t="str">
            <v>1</v>
          </cell>
          <cell r="H1085">
            <v>10</v>
          </cell>
        </row>
        <row r="1086">
          <cell r="A1086" t="str">
            <v>ITRF</v>
          </cell>
          <cell r="B1086" t="str">
            <v>itrf</v>
          </cell>
          <cell r="C1086" t="str">
            <v>A</v>
          </cell>
          <cell r="D1086" t="str">
            <v>Categorie A</v>
          </cell>
          <cell r="E1086" t="str">
            <v>Ingénieur d etudes</v>
          </cell>
          <cell r="F1086">
            <v>60</v>
          </cell>
          <cell r="G1086" t="str">
            <v>2</v>
          </cell>
          <cell r="H1086">
            <v>11</v>
          </cell>
        </row>
        <row r="1087">
          <cell r="A1087" t="str">
            <v>ITRF</v>
          </cell>
          <cell r="B1087" t="str">
            <v>itrf</v>
          </cell>
          <cell r="C1087" t="str">
            <v>A</v>
          </cell>
          <cell r="D1087" t="str">
            <v>Categorie A</v>
          </cell>
          <cell r="E1087" t="str">
            <v>Ingénieur d etudes</v>
          </cell>
          <cell r="F1087">
            <v>61</v>
          </cell>
          <cell r="G1087" t="str">
            <v>1</v>
          </cell>
          <cell r="H1087">
            <v>7</v>
          </cell>
        </row>
        <row r="1088">
          <cell r="A1088" t="str">
            <v>ITRF</v>
          </cell>
          <cell r="B1088" t="str">
            <v>itrf</v>
          </cell>
          <cell r="C1088" t="str">
            <v>A</v>
          </cell>
          <cell r="D1088" t="str">
            <v>Categorie A</v>
          </cell>
          <cell r="E1088" t="str">
            <v>Ingénieur d etudes</v>
          </cell>
          <cell r="F1088">
            <v>61</v>
          </cell>
          <cell r="G1088" t="str">
            <v>2</v>
          </cell>
          <cell r="H1088">
            <v>15</v>
          </cell>
        </row>
        <row r="1089">
          <cell r="A1089" t="str">
            <v>ITRF</v>
          </cell>
          <cell r="B1089" t="str">
            <v>itrf</v>
          </cell>
          <cell r="C1089" t="str">
            <v>A</v>
          </cell>
          <cell r="D1089" t="str">
            <v>Categorie A</v>
          </cell>
          <cell r="E1089" t="str">
            <v>Ingénieur d etudes</v>
          </cell>
          <cell r="F1089">
            <v>62</v>
          </cell>
          <cell r="G1089" t="str">
            <v>1</v>
          </cell>
          <cell r="H1089">
            <v>5</v>
          </cell>
        </row>
        <row r="1090">
          <cell r="A1090" t="str">
            <v>ITRF</v>
          </cell>
          <cell r="B1090" t="str">
            <v>itrf</v>
          </cell>
          <cell r="C1090" t="str">
            <v>A</v>
          </cell>
          <cell r="D1090" t="str">
            <v>Categorie A</v>
          </cell>
          <cell r="E1090" t="str">
            <v>Ingénieur d etudes</v>
          </cell>
          <cell r="F1090">
            <v>62</v>
          </cell>
          <cell r="G1090" t="str">
            <v>2</v>
          </cell>
          <cell r="H1090">
            <v>5</v>
          </cell>
        </row>
        <row r="1091">
          <cell r="A1091" t="str">
            <v>ITRF</v>
          </cell>
          <cell r="B1091" t="str">
            <v>itrf</v>
          </cell>
          <cell r="C1091" t="str">
            <v>A</v>
          </cell>
          <cell r="D1091" t="str">
            <v>Categorie A</v>
          </cell>
          <cell r="E1091" t="str">
            <v>Ingénieur d etudes</v>
          </cell>
          <cell r="F1091">
            <v>63</v>
          </cell>
          <cell r="G1091" t="str">
            <v>1</v>
          </cell>
          <cell r="H1091">
            <v>4</v>
          </cell>
        </row>
        <row r="1092">
          <cell r="A1092" t="str">
            <v>ITRF</v>
          </cell>
          <cell r="B1092" t="str">
            <v>itrf</v>
          </cell>
          <cell r="C1092" t="str">
            <v>A</v>
          </cell>
          <cell r="D1092" t="str">
            <v>Categorie A</v>
          </cell>
          <cell r="E1092" t="str">
            <v>Ingénieur d etudes</v>
          </cell>
          <cell r="F1092">
            <v>63</v>
          </cell>
          <cell r="G1092" t="str">
            <v>2</v>
          </cell>
          <cell r="H1092">
            <v>2</v>
          </cell>
        </row>
        <row r="1093">
          <cell r="A1093" t="str">
            <v>ITRF</v>
          </cell>
          <cell r="B1093" t="str">
            <v>itrf</v>
          </cell>
          <cell r="C1093" t="str">
            <v>A</v>
          </cell>
          <cell r="D1093" t="str">
            <v>Categorie A</v>
          </cell>
          <cell r="E1093" t="str">
            <v>Ingénieur d etudes</v>
          </cell>
          <cell r="F1093">
            <v>64</v>
          </cell>
          <cell r="G1093" t="str">
            <v>1</v>
          </cell>
          <cell r="H1093">
            <v>2</v>
          </cell>
        </row>
        <row r="1094">
          <cell r="A1094" t="str">
            <v>ITRF</v>
          </cell>
          <cell r="B1094" t="str">
            <v>itrf</v>
          </cell>
          <cell r="C1094" t="str">
            <v>A</v>
          </cell>
          <cell r="D1094" t="str">
            <v>Categorie A</v>
          </cell>
          <cell r="E1094" t="str">
            <v>Ingénieur d etudes</v>
          </cell>
          <cell r="F1094">
            <v>64</v>
          </cell>
          <cell r="G1094" t="str">
            <v>2</v>
          </cell>
          <cell r="H1094">
            <v>3</v>
          </cell>
        </row>
        <row r="1095">
          <cell r="A1095" t="str">
            <v>ITRF</v>
          </cell>
          <cell r="B1095" t="str">
            <v>itrf</v>
          </cell>
          <cell r="C1095" t="str">
            <v>A</v>
          </cell>
          <cell r="D1095" t="str">
            <v>Categorie A</v>
          </cell>
          <cell r="E1095" t="str">
            <v>Ingénieur d etudes</v>
          </cell>
          <cell r="F1095">
            <v>65</v>
          </cell>
          <cell r="G1095" t="str">
            <v>2</v>
          </cell>
          <cell r="H1095">
            <v>1</v>
          </cell>
        </row>
        <row r="1096">
          <cell r="A1096" t="str">
            <v>ITRF</v>
          </cell>
          <cell r="B1096" t="str">
            <v>itrf</v>
          </cell>
          <cell r="C1096" t="str">
            <v>A</v>
          </cell>
          <cell r="D1096" t="str">
            <v>Categorie A</v>
          </cell>
          <cell r="E1096" t="str">
            <v>Ingénieur de recherche</v>
          </cell>
          <cell r="F1096">
            <v>26</v>
          </cell>
          <cell r="G1096" t="str">
            <v>1</v>
          </cell>
          <cell r="H1096">
            <v>1</v>
          </cell>
        </row>
        <row r="1097">
          <cell r="A1097" t="str">
            <v>ITRF</v>
          </cell>
          <cell r="B1097" t="str">
            <v>itrf</v>
          </cell>
          <cell r="C1097" t="str">
            <v>A</v>
          </cell>
          <cell r="D1097" t="str">
            <v>Categorie A</v>
          </cell>
          <cell r="E1097" t="str">
            <v>Ingénieur de recherche</v>
          </cell>
          <cell r="F1097">
            <v>26</v>
          </cell>
          <cell r="G1097" t="str">
            <v>2</v>
          </cell>
          <cell r="H1097">
            <v>1</v>
          </cell>
        </row>
        <row r="1098">
          <cell r="A1098" t="str">
            <v>ITRF</v>
          </cell>
          <cell r="B1098" t="str">
            <v>itrf</v>
          </cell>
          <cell r="C1098" t="str">
            <v>A</v>
          </cell>
          <cell r="D1098" t="str">
            <v>Categorie A</v>
          </cell>
          <cell r="E1098" t="str">
            <v>Ingénieur de recherche</v>
          </cell>
          <cell r="F1098">
            <v>30</v>
          </cell>
          <cell r="G1098" t="str">
            <v>2</v>
          </cell>
          <cell r="H1098">
            <v>1</v>
          </cell>
        </row>
        <row r="1099">
          <cell r="A1099" t="str">
            <v>ITRF</v>
          </cell>
          <cell r="B1099" t="str">
            <v>itrf</v>
          </cell>
          <cell r="C1099" t="str">
            <v>A</v>
          </cell>
          <cell r="D1099" t="str">
            <v>Categorie A</v>
          </cell>
          <cell r="E1099" t="str">
            <v>Ingénieur de recherche</v>
          </cell>
          <cell r="F1099">
            <v>31</v>
          </cell>
          <cell r="G1099" t="str">
            <v>1</v>
          </cell>
          <cell r="H1099">
            <v>3</v>
          </cell>
        </row>
        <row r="1100">
          <cell r="A1100" t="str">
            <v>ITRF</v>
          </cell>
          <cell r="B1100" t="str">
            <v>itrf</v>
          </cell>
          <cell r="C1100" t="str">
            <v>A</v>
          </cell>
          <cell r="D1100" t="str">
            <v>Categorie A</v>
          </cell>
          <cell r="E1100" t="str">
            <v>Ingénieur de recherche</v>
          </cell>
          <cell r="F1100">
            <v>32</v>
          </cell>
          <cell r="G1100" t="str">
            <v>1</v>
          </cell>
          <cell r="H1100">
            <v>1</v>
          </cell>
        </row>
        <row r="1101">
          <cell r="A1101" t="str">
            <v>ITRF</v>
          </cell>
          <cell r="B1101" t="str">
            <v>itrf</v>
          </cell>
          <cell r="C1101" t="str">
            <v>A</v>
          </cell>
          <cell r="D1101" t="str">
            <v>Categorie A</v>
          </cell>
          <cell r="E1101" t="str">
            <v>Ingénieur de recherche</v>
          </cell>
          <cell r="F1101">
            <v>32</v>
          </cell>
          <cell r="G1101" t="str">
            <v>2</v>
          </cell>
          <cell r="H1101">
            <v>1</v>
          </cell>
        </row>
        <row r="1102">
          <cell r="A1102" t="str">
            <v>ITRF</v>
          </cell>
          <cell r="B1102" t="str">
            <v>itrf</v>
          </cell>
          <cell r="C1102" t="str">
            <v>A</v>
          </cell>
          <cell r="D1102" t="str">
            <v>Categorie A</v>
          </cell>
          <cell r="E1102" t="str">
            <v>Ingénieur de recherche</v>
          </cell>
          <cell r="F1102">
            <v>33</v>
          </cell>
          <cell r="G1102" t="str">
            <v>1</v>
          </cell>
          <cell r="H1102">
            <v>3</v>
          </cell>
        </row>
        <row r="1103">
          <cell r="A1103" t="str">
            <v>ITRF</v>
          </cell>
          <cell r="B1103" t="str">
            <v>itrf</v>
          </cell>
          <cell r="C1103" t="str">
            <v>A</v>
          </cell>
          <cell r="D1103" t="str">
            <v>Categorie A</v>
          </cell>
          <cell r="E1103" t="str">
            <v>Ingénieur de recherche</v>
          </cell>
          <cell r="F1103">
            <v>33</v>
          </cell>
          <cell r="G1103" t="str">
            <v>2</v>
          </cell>
          <cell r="H1103">
            <v>1</v>
          </cell>
        </row>
        <row r="1104">
          <cell r="A1104" t="str">
            <v>ITRF</v>
          </cell>
          <cell r="B1104" t="str">
            <v>itrf</v>
          </cell>
          <cell r="C1104" t="str">
            <v>A</v>
          </cell>
          <cell r="D1104" t="str">
            <v>Categorie A</v>
          </cell>
          <cell r="E1104" t="str">
            <v>Ingénieur de recherche</v>
          </cell>
          <cell r="F1104">
            <v>34</v>
          </cell>
          <cell r="G1104" t="str">
            <v>1</v>
          </cell>
          <cell r="H1104">
            <v>4</v>
          </cell>
        </row>
        <row r="1105">
          <cell r="A1105" t="str">
            <v>ITRF</v>
          </cell>
          <cell r="B1105" t="str">
            <v>itrf</v>
          </cell>
          <cell r="C1105" t="str">
            <v>A</v>
          </cell>
          <cell r="D1105" t="str">
            <v>Categorie A</v>
          </cell>
          <cell r="E1105" t="str">
            <v>Ingénieur de recherche</v>
          </cell>
          <cell r="F1105">
            <v>34</v>
          </cell>
          <cell r="G1105" t="str">
            <v>2</v>
          </cell>
          <cell r="H1105">
            <v>1</v>
          </cell>
        </row>
        <row r="1106">
          <cell r="A1106" t="str">
            <v>ITRF</v>
          </cell>
          <cell r="B1106" t="str">
            <v>itrf</v>
          </cell>
          <cell r="C1106" t="str">
            <v>A</v>
          </cell>
          <cell r="D1106" t="str">
            <v>Categorie A</v>
          </cell>
          <cell r="E1106" t="str">
            <v>Ingénieur de recherche</v>
          </cell>
          <cell r="F1106">
            <v>35</v>
          </cell>
          <cell r="G1106" t="str">
            <v>1</v>
          </cell>
          <cell r="H1106">
            <v>2</v>
          </cell>
        </row>
        <row r="1107">
          <cell r="A1107" t="str">
            <v>ITRF</v>
          </cell>
          <cell r="B1107" t="str">
            <v>itrf</v>
          </cell>
          <cell r="C1107" t="str">
            <v>A</v>
          </cell>
          <cell r="D1107" t="str">
            <v>Categorie A</v>
          </cell>
          <cell r="E1107" t="str">
            <v>Ingénieur de recherche</v>
          </cell>
          <cell r="F1107">
            <v>35</v>
          </cell>
          <cell r="G1107" t="str">
            <v>2</v>
          </cell>
          <cell r="H1107">
            <v>1</v>
          </cell>
        </row>
        <row r="1108">
          <cell r="A1108" t="str">
            <v>ITRF</v>
          </cell>
          <cell r="B1108" t="str">
            <v>itrf</v>
          </cell>
          <cell r="C1108" t="str">
            <v>A</v>
          </cell>
          <cell r="D1108" t="str">
            <v>Categorie A</v>
          </cell>
          <cell r="E1108" t="str">
            <v>Ingénieur de recherche</v>
          </cell>
          <cell r="F1108">
            <v>36</v>
          </cell>
          <cell r="G1108" t="str">
            <v>1</v>
          </cell>
          <cell r="H1108">
            <v>7</v>
          </cell>
        </row>
        <row r="1109">
          <cell r="A1109" t="str">
            <v>ITRF</v>
          </cell>
          <cell r="B1109" t="str">
            <v>itrf</v>
          </cell>
          <cell r="C1109" t="str">
            <v>A</v>
          </cell>
          <cell r="D1109" t="str">
            <v>Categorie A</v>
          </cell>
          <cell r="E1109" t="str">
            <v>Ingénieur de recherche</v>
          </cell>
          <cell r="F1109">
            <v>37</v>
          </cell>
          <cell r="G1109" t="str">
            <v>1</v>
          </cell>
          <cell r="H1109">
            <v>7</v>
          </cell>
        </row>
        <row r="1110">
          <cell r="A1110" t="str">
            <v>ITRF</v>
          </cell>
          <cell r="B1110" t="str">
            <v>itrf</v>
          </cell>
          <cell r="C1110" t="str">
            <v>A</v>
          </cell>
          <cell r="D1110" t="str">
            <v>Categorie A</v>
          </cell>
          <cell r="E1110" t="str">
            <v>Ingénieur de recherche</v>
          </cell>
          <cell r="F1110">
            <v>38</v>
          </cell>
          <cell r="G1110" t="str">
            <v>1</v>
          </cell>
          <cell r="H1110">
            <v>2</v>
          </cell>
        </row>
        <row r="1111">
          <cell r="A1111" t="str">
            <v>ITRF</v>
          </cell>
          <cell r="B1111" t="str">
            <v>itrf</v>
          </cell>
          <cell r="C1111" t="str">
            <v>A</v>
          </cell>
          <cell r="D1111" t="str">
            <v>Categorie A</v>
          </cell>
          <cell r="E1111" t="str">
            <v>Ingénieur de recherche</v>
          </cell>
          <cell r="F1111">
            <v>38</v>
          </cell>
          <cell r="G1111" t="str">
            <v>2</v>
          </cell>
          <cell r="H1111">
            <v>3</v>
          </cell>
        </row>
        <row r="1112">
          <cell r="A1112" t="str">
            <v>ITRF</v>
          </cell>
          <cell r="B1112" t="str">
            <v>itrf</v>
          </cell>
          <cell r="C1112" t="str">
            <v>A</v>
          </cell>
          <cell r="D1112" t="str">
            <v>Categorie A</v>
          </cell>
          <cell r="E1112" t="str">
            <v>Ingénieur de recherche</v>
          </cell>
          <cell r="F1112">
            <v>39</v>
          </cell>
          <cell r="G1112" t="str">
            <v>1</v>
          </cell>
          <cell r="H1112">
            <v>6</v>
          </cell>
        </row>
        <row r="1113">
          <cell r="A1113" t="str">
            <v>ITRF</v>
          </cell>
          <cell r="B1113" t="str">
            <v>itrf</v>
          </cell>
          <cell r="C1113" t="str">
            <v>A</v>
          </cell>
          <cell r="D1113" t="str">
            <v>Categorie A</v>
          </cell>
          <cell r="E1113" t="str">
            <v>Ingénieur de recherche</v>
          </cell>
          <cell r="F1113">
            <v>39</v>
          </cell>
          <cell r="G1113" t="str">
            <v>2</v>
          </cell>
          <cell r="H1113">
            <v>3</v>
          </cell>
        </row>
        <row r="1114">
          <cell r="A1114" t="str">
            <v>ITRF</v>
          </cell>
          <cell r="B1114" t="str">
            <v>itrf</v>
          </cell>
          <cell r="C1114" t="str">
            <v>A</v>
          </cell>
          <cell r="D1114" t="str">
            <v>Categorie A</v>
          </cell>
          <cell r="E1114" t="str">
            <v>Ingénieur de recherche</v>
          </cell>
          <cell r="F1114">
            <v>40</v>
          </cell>
          <cell r="G1114" t="str">
            <v>1</v>
          </cell>
          <cell r="H1114">
            <v>11</v>
          </cell>
        </row>
        <row r="1115">
          <cell r="A1115" t="str">
            <v>ITRF</v>
          </cell>
          <cell r="B1115" t="str">
            <v>itrf</v>
          </cell>
          <cell r="C1115" t="str">
            <v>A</v>
          </cell>
          <cell r="D1115" t="str">
            <v>Categorie A</v>
          </cell>
          <cell r="E1115" t="str">
            <v>Ingénieur de recherche</v>
          </cell>
          <cell r="F1115">
            <v>40</v>
          </cell>
          <cell r="G1115" t="str">
            <v>2</v>
          </cell>
          <cell r="H1115">
            <v>4</v>
          </cell>
        </row>
        <row r="1116">
          <cell r="A1116" t="str">
            <v>ITRF</v>
          </cell>
          <cell r="B1116" t="str">
            <v>itrf</v>
          </cell>
          <cell r="C1116" t="str">
            <v>A</v>
          </cell>
          <cell r="D1116" t="str">
            <v>Categorie A</v>
          </cell>
          <cell r="E1116" t="str">
            <v>Ingénieur de recherche</v>
          </cell>
          <cell r="F1116">
            <v>41</v>
          </cell>
          <cell r="G1116" t="str">
            <v>1</v>
          </cell>
          <cell r="H1116">
            <v>8</v>
          </cell>
        </row>
        <row r="1117">
          <cell r="A1117" t="str">
            <v>ITRF</v>
          </cell>
          <cell r="B1117" t="str">
            <v>itrf</v>
          </cell>
          <cell r="C1117" t="str">
            <v>A</v>
          </cell>
          <cell r="D1117" t="str">
            <v>Categorie A</v>
          </cell>
          <cell r="E1117" t="str">
            <v>Ingénieur de recherche</v>
          </cell>
          <cell r="F1117">
            <v>41</v>
          </cell>
          <cell r="G1117" t="str">
            <v>2</v>
          </cell>
          <cell r="H1117">
            <v>6</v>
          </cell>
        </row>
        <row r="1118">
          <cell r="A1118" t="str">
            <v>ITRF</v>
          </cell>
          <cell r="B1118" t="str">
            <v>itrf</v>
          </cell>
          <cell r="C1118" t="str">
            <v>A</v>
          </cell>
          <cell r="D1118" t="str">
            <v>Categorie A</v>
          </cell>
          <cell r="E1118" t="str">
            <v>Ingénieur de recherche</v>
          </cell>
          <cell r="F1118">
            <v>42</v>
          </cell>
          <cell r="G1118" t="str">
            <v>1</v>
          </cell>
          <cell r="H1118">
            <v>11</v>
          </cell>
        </row>
        <row r="1119">
          <cell r="A1119" t="str">
            <v>ITRF</v>
          </cell>
          <cell r="B1119" t="str">
            <v>itrf</v>
          </cell>
          <cell r="C1119" t="str">
            <v>A</v>
          </cell>
          <cell r="D1119" t="str">
            <v>Categorie A</v>
          </cell>
          <cell r="E1119" t="str">
            <v>Ingénieur de recherche</v>
          </cell>
          <cell r="F1119">
            <v>42</v>
          </cell>
          <cell r="G1119" t="str">
            <v>2</v>
          </cell>
          <cell r="H1119">
            <v>6</v>
          </cell>
        </row>
        <row r="1120">
          <cell r="A1120" t="str">
            <v>ITRF</v>
          </cell>
          <cell r="B1120" t="str">
            <v>itrf</v>
          </cell>
          <cell r="C1120" t="str">
            <v>A</v>
          </cell>
          <cell r="D1120" t="str">
            <v>Categorie A</v>
          </cell>
          <cell r="E1120" t="str">
            <v>Ingénieur de recherche</v>
          </cell>
          <cell r="F1120">
            <v>43</v>
          </cell>
          <cell r="G1120" t="str">
            <v>1</v>
          </cell>
          <cell r="H1120">
            <v>9</v>
          </cell>
        </row>
        <row r="1121">
          <cell r="A1121" t="str">
            <v>ITRF</v>
          </cell>
          <cell r="B1121" t="str">
            <v>itrf</v>
          </cell>
          <cell r="C1121" t="str">
            <v>A</v>
          </cell>
          <cell r="D1121" t="str">
            <v>Categorie A</v>
          </cell>
          <cell r="E1121" t="str">
            <v>Ingénieur de recherche</v>
          </cell>
          <cell r="F1121">
            <v>43</v>
          </cell>
          <cell r="G1121" t="str">
            <v>2</v>
          </cell>
          <cell r="H1121">
            <v>7</v>
          </cell>
        </row>
        <row r="1122">
          <cell r="A1122" t="str">
            <v>ITRF</v>
          </cell>
          <cell r="B1122" t="str">
            <v>itrf</v>
          </cell>
          <cell r="C1122" t="str">
            <v>A</v>
          </cell>
          <cell r="D1122" t="str">
            <v>Categorie A</v>
          </cell>
          <cell r="E1122" t="str">
            <v>Ingénieur de recherche</v>
          </cell>
          <cell r="F1122">
            <v>44</v>
          </cell>
          <cell r="G1122" t="str">
            <v>1</v>
          </cell>
          <cell r="H1122">
            <v>12</v>
          </cell>
        </row>
        <row r="1123">
          <cell r="A1123" t="str">
            <v>ITRF</v>
          </cell>
          <cell r="B1123" t="str">
            <v>itrf</v>
          </cell>
          <cell r="C1123" t="str">
            <v>A</v>
          </cell>
          <cell r="D1123" t="str">
            <v>Categorie A</v>
          </cell>
          <cell r="E1123" t="str">
            <v>Ingénieur de recherche</v>
          </cell>
          <cell r="F1123">
            <v>44</v>
          </cell>
          <cell r="G1123" t="str">
            <v>2</v>
          </cell>
          <cell r="H1123">
            <v>6</v>
          </cell>
        </row>
        <row r="1124">
          <cell r="A1124" t="str">
            <v>ITRF</v>
          </cell>
          <cell r="B1124" t="str">
            <v>itrf</v>
          </cell>
          <cell r="C1124" t="str">
            <v>A</v>
          </cell>
          <cell r="D1124" t="str">
            <v>Categorie A</v>
          </cell>
          <cell r="E1124" t="str">
            <v>Ingénieur de recherche</v>
          </cell>
          <cell r="F1124">
            <v>45</v>
          </cell>
          <cell r="G1124" t="str">
            <v>1</v>
          </cell>
          <cell r="H1124">
            <v>11</v>
          </cell>
        </row>
        <row r="1125">
          <cell r="A1125" t="str">
            <v>ITRF</v>
          </cell>
          <cell r="B1125" t="str">
            <v>itrf</v>
          </cell>
          <cell r="C1125" t="str">
            <v>A</v>
          </cell>
          <cell r="D1125" t="str">
            <v>Categorie A</v>
          </cell>
          <cell r="E1125" t="str">
            <v>Ingénieur de recherche</v>
          </cell>
          <cell r="F1125">
            <v>45</v>
          </cell>
          <cell r="G1125" t="str">
            <v>2</v>
          </cell>
          <cell r="H1125">
            <v>2</v>
          </cell>
        </row>
        <row r="1126">
          <cell r="A1126" t="str">
            <v>ITRF</v>
          </cell>
          <cell r="B1126" t="str">
            <v>itrf</v>
          </cell>
          <cell r="C1126" t="str">
            <v>A</v>
          </cell>
          <cell r="D1126" t="str">
            <v>Categorie A</v>
          </cell>
          <cell r="E1126" t="str">
            <v>Ingénieur de recherche</v>
          </cell>
          <cell r="F1126">
            <v>46</v>
          </cell>
          <cell r="G1126" t="str">
            <v>1</v>
          </cell>
          <cell r="H1126">
            <v>8</v>
          </cell>
        </row>
        <row r="1127">
          <cell r="A1127" t="str">
            <v>ITRF</v>
          </cell>
          <cell r="B1127" t="str">
            <v>itrf</v>
          </cell>
          <cell r="C1127" t="str">
            <v>A</v>
          </cell>
          <cell r="D1127" t="str">
            <v>Categorie A</v>
          </cell>
          <cell r="E1127" t="str">
            <v>Ingénieur de recherche</v>
          </cell>
          <cell r="F1127">
            <v>46</v>
          </cell>
          <cell r="G1127" t="str">
            <v>2</v>
          </cell>
          <cell r="H1127">
            <v>7</v>
          </cell>
        </row>
        <row r="1128">
          <cell r="A1128" t="str">
            <v>ITRF</v>
          </cell>
          <cell r="B1128" t="str">
            <v>itrf</v>
          </cell>
          <cell r="C1128" t="str">
            <v>A</v>
          </cell>
          <cell r="D1128" t="str">
            <v>Categorie A</v>
          </cell>
          <cell r="E1128" t="str">
            <v>Ingénieur de recherche</v>
          </cell>
          <cell r="F1128">
            <v>47</v>
          </cell>
          <cell r="G1128" t="str">
            <v>1</v>
          </cell>
          <cell r="H1128">
            <v>14</v>
          </cell>
        </row>
        <row r="1129">
          <cell r="A1129" t="str">
            <v>ITRF</v>
          </cell>
          <cell r="B1129" t="str">
            <v>itrf</v>
          </cell>
          <cell r="C1129" t="str">
            <v>A</v>
          </cell>
          <cell r="D1129" t="str">
            <v>Categorie A</v>
          </cell>
          <cell r="E1129" t="str">
            <v>Ingénieur de recherche</v>
          </cell>
          <cell r="F1129">
            <v>47</v>
          </cell>
          <cell r="G1129" t="str">
            <v>2</v>
          </cell>
          <cell r="H1129">
            <v>7</v>
          </cell>
        </row>
        <row r="1130">
          <cell r="A1130" t="str">
            <v>ITRF</v>
          </cell>
          <cell r="B1130" t="str">
            <v>itrf</v>
          </cell>
          <cell r="C1130" t="str">
            <v>A</v>
          </cell>
          <cell r="D1130" t="str">
            <v>Categorie A</v>
          </cell>
          <cell r="E1130" t="str">
            <v>Ingénieur de recherche</v>
          </cell>
          <cell r="F1130">
            <v>48</v>
          </cell>
          <cell r="G1130" t="str">
            <v>1</v>
          </cell>
          <cell r="H1130">
            <v>4</v>
          </cell>
        </row>
        <row r="1131">
          <cell r="A1131" t="str">
            <v>ITRF</v>
          </cell>
          <cell r="B1131" t="str">
            <v>itrf</v>
          </cell>
          <cell r="C1131" t="str">
            <v>A</v>
          </cell>
          <cell r="D1131" t="str">
            <v>Categorie A</v>
          </cell>
          <cell r="E1131" t="str">
            <v>Ingénieur de recherche</v>
          </cell>
          <cell r="F1131">
            <v>48</v>
          </cell>
          <cell r="G1131" t="str">
            <v>2</v>
          </cell>
          <cell r="H1131">
            <v>2</v>
          </cell>
        </row>
        <row r="1132">
          <cell r="A1132" t="str">
            <v>ITRF</v>
          </cell>
          <cell r="B1132" t="str">
            <v>itrf</v>
          </cell>
          <cell r="C1132" t="str">
            <v>A</v>
          </cell>
          <cell r="D1132" t="str">
            <v>Categorie A</v>
          </cell>
          <cell r="E1132" t="str">
            <v>Ingénieur de recherche</v>
          </cell>
          <cell r="F1132">
            <v>49</v>
          </cell>
          <cell r="G1132" t="str">
            <v>1</v>
          </cell>
          <cell r="H1132">
            <v>11</v>
          </cell>
        </row>
        <row r="1133">
          <cell r="A1133" t="str">
            <v>ITRF</v>
          </cell>
          <cell r="B1133" t="str">
            <v>itrf</v>
          </cell>
          <cell r="C1133" t="str">
            <v>A</v>
          </cell>
          <cell r="D1133" t="str">
            <v>Categorie A</v>
          </cell>
          <cell r="E1133" t="str">
            <v>Ingénieur de recherche</v>
          </cell>
          <cell r="F1133">
            <v>49</v>
          </cell>
          <cell r="G1133" t="str">
            <v>2</v>
          </cell>
          <cell r="H1133">
            <v>4</v>
          </cell>
        </row>
        <row r="1134">
          <cell r="A1134" t="str">
            <v>ITRF</v>
          </cell>
          <cell r="B1134" t="str">
            <v>itrf</v>
          </cell>
          <cell r="C1134" t="str">
            <v>A</v>
          </cell>
          <cell r="D1134" t="str">
            <v>Categorie A</v>
          </cell>
          <cell r="E1134" t="str">
            <v>Ingénieur de recherche</v>
          </cell>
          <cell r="F1134">
            <v>50</v>
          </cell>
          <cell r="G1134" t="str">
            <v>1</v>
          </cell>
          <cell r="H1134">
            <v>11</v>
          </cell>
        </row>
        <row r="1135">
          <cell r="A1135" t="str">
            <v>ITRF</v>
          </cell>
          <cell r="B1135" t="str">
            <v>itrf</v>
          </cell>
          <cell r="C1135" t="str">
            <v>A</v>
          </cell>
          <cell r="D1135" t="str">
            <v>Categorie A</v>
          </cell>
          <cell r="E1135" t="str">
            <v>Ingénieur de recherche</v>
          </cell>
          <cell r="F1135">
            <v>50</v>
          </cell>
          <cell r="G1135" t="str">
            <v>2</v>
          </cell>
          <cell r="H1135">
            <v>9</v>
          </cell>
        </row>
        <row r="1136">
          <cell r="A1136" t="str">
            <v>ITRF</v>
          </cell>
          <cell r="B1136" t="str">
            <v>itrf</v>
          </cell>
          <cell r="C1136" t="str">
            <v>A</v>
          </cell>
          <cell r="D1136" t="str">
            <v>Categorie A</v>
          </cell>
          <cell r="E1136" t="str">
            <v>Ingénieur de recherche</v>
          </cell>
          <cell r="F1136">
            <v>51</v>
          </cell>
          <cell r="G1136" t="str">
            <v>1</v>
          </cell>
          <cell r="H1136">
            <v>9</v>
          </cell>
        </row>
        <row r="1137">
          <cell r="A1137" t="str">
            <v>ITRF</v>
          </cell>
          <cell r="B1137" t="str">
            <v>itrf</v>
          </cell>
          <cell r="C1137" t="str">
            <v>A</v>
          </cell>
          <cell r="D1137" t="str">
            <v>Categorie A</v>
          </cell>
          <cell r="E1137" t="str">
            <v>Ingénieur de recherche</v>
          </cell>
          <cell r="F1137">
            <v>51</v>
          </cell>
          <cell r="G1137" t="str">
            <v>2</v>
          </cell>
          <cell r="H1137">
            <v>3</v>
          </cell>
        </row>
        <row r="1138">
          <cell r="A1138" t="str">
            <v>ITRF</v>
          </cell>
          <cell r="B1138" t="str">
            <v>itrf</v>
          </cell>
          <cell r="C1138" t="str">
            <v>A</v>
          </cell>
          <cell r="D1138" t="str">
            <v>Categorie A</v>
          </cell>
          <cell r="E1138" t="str">
            <v>Ingénieur de recherche</v>
          </cell>
          <cell r="F1138">
            <v>52</v>
          </cell>
          <cell r="G1138" t="str">
            <v>1</v>
          </cell>
          <cell r="H1138">
            <v>7</v>
          </cell>
        </row>
        <row r="1139">
          <cell r="A1139" t="str">
            <v>ITRF</v>
          </cell>
          <cell r="B1139" t="str">
            <v>itrf</v>
          </cell>
          <cell r="C1139" t="str">
            <v>A</v>
          </cell>
          <cell r="D1139" t="str">
            <v>Categorie A</v>
          </cell>
          <cell r="E1139" t="str">
            <v>Ingénieur de recherche</v>
          </cell>
          <cell r="F1139">
            <v>52</v>
          </cell>
          <cell r="G1139" t="str">
            <v>2</v>
          </cell>
          <cell r="H1139">
            <v>9</v>
          </cell>
        </row>
        <row r="1140">
          <cell r="A1140" t="str">
            <v>ITRF</v>
          </cell>
          <cell r="B1140" t="str">
            <v>itrf</v>
          </cell>
          <cell r="C1140" t="str">
            <v>A</v>
          </cell>
          <cell r="D1140" t="str">
            <v>Categorie A</v>
          </cell>
          <cell r="E1140" t="str">
            <v>Ingénieur de recherche</v>
          </cell>
          <cell r="F1140">
            <v>53</v>
          </cell>
          <cell r="G1140" t="str">
            <v>1</v>
          </cell>
          <cell r="H1140">
            <v>10</v>
          </cell>
        </row>
        <row r="1141">
          <cell r="A1141" t="str">
            <v>ITRF</v>
          </cell>
          <cell r="B1141" t="str">
            <v>itrf</v>
          </cell>
          <cell r="C1141" t="str">
            <v>A</v>
          </cell>
          <cell r="D1141" t="str">
            <v>Categorie A</v>
          </cell>
          <cell r="E1141" t="str">
            <v>Ingénieur de recherche</v>
          </cell>
          <cell r="F1141">
            <v>53</v>
          </cell>
          <cell r="G1141" t="str">
            <v>2</v>
          </cell>
          <cell r="H1141">
            <v>7</v>
          </cell>
        </row>
        <row r="1142">
          <cell r="A1142" t="str">
            <v>ITRF</v>
          </cell>
          <cell r="B1142" t="str">
            <v>itrf</v>
          </cell>
          <cell r="C1142" t="str">
            <v>A</v>
          </cell>
          <cell r="D1142" t="str">
            <v>Categorie A</v>
          </cell>
          <cell r="E1142" t="str">
            <v>Ingénieur de recherche</v>
          </cell>
          <cell r="F1142">
            <v>54</v>
          </cell>
          <cell r="G1142" t="str">
            <v>1</v>
          </cell>
          <cell r="H1142">
            <v>10</v>
          </cell>
        </row>
        <row r="1143">
          <cell r="A1143" t="str">
            <v>ITRF</v>
          </cell>
          <cell r="B1143" t="str">
            <v>itrf</v>
          </cell>
          <cell r="C1143" t="str">
            <v>A</v>
          </cell>
          <cell r="D1143" t="str">
            <v>Categorie A</v>
          </cell>
          <cell r="E1143" t="str">
            <v>Ingénieur de recherche</v>
          </cell>
          <cell r="F1143">
            <v>54</v>
          </cell>
          <cell r="G1143" t="str">
            <v>2</v>
          </cell>
          <cell r="H1143">
            <v>7</v>
          </cell>
        </row>
        <row r="1144">
          <cell r="A1144" t="str">
            <v>ITRF</v>
          </cell>
          <cell r="B1144" t="str">
            <v>itrf</v>
          </cell>
          <cell r="C1144" t="str">
            <v>A</v>
          </cell>
          <cell r="D1144" t="str">
            <v>Categorie A</v>
          </cell>
          <cell r="E1144" t="str">
            <v>Ingénieur de recherche</v>
          </cell>
          <cell r="F1144">
            <v>55</v>
          </cell>
          <cell r="G1144" t="str">
            <v>1</v>
          </cell>
          <cell r="H1144">
            <v>9</v>
          </cell>
        </row>
        <row r="1145">
          <cell r="A1145" t="str">
            <v>ITRF</v>
          </cell>
          <cell r="B1145" t="str">
            <v>itrf</v>
          </cell>
          <cell r="C1145" t="str">
            <v>A</v>
          </cell>
          <cell r="D1145" t="str">
            <v>Categorie A</v>
          </cell>
          <cell r="E1145" t="str">
            <v>Ingénieur de recherche</v>
          </cell>
          <cell r="F1145">
            <v>55</v>
          </cell>
          <cell r="G1145" t="str">
            <v>2</v>
          </cell>
          <cell r="H1145">
            <v>11</v>
          </cell>
        </row>
        <row r="1146">
          <cell r="A1146" t="str">
            <v>ITRF</v>
          </cell>
          <cell r="B1146" t="str">
            <v>itrf</v>
          </cell>
          <cell r="C1146" t="str">
            <v>A</v>
          </cell>
          <cell r="D1146" t="str">
            <v>Categorie A</v>
          </cell>
          <cell r="E1146" t="str">
            <v>Ingénieur de recherche</v>
          </cell>
          <cell r="F1146">
            <v>56</v>
          </cell>
          <cell r="G1146" t="str">
            <v>1</v>
          </cell>
          <cell r="H1146">
            <v>7</v>
          </cell>
        </row>
        <row r="1147">
          <cell r="A1147" t="str">
            <v>ITRF</v>
          </cell>
          <cell r="B1147" t="str">
            <v>itrf</v>
          </cell>
          <cell r="C1147" t="str">
            <v>A</v>
          </cell>
          <cell r="D1147" t="str">
            <v>Categorie A</v>
          </cell>
          <cell r="E1147" t="str">
            <v>Ingénieur de recherche</v>
          </cell>
          <cell r="F1147">
            <v>56</v>
          </cell>
          <cell r="G1147" t="str">
            <v>2</v>
          </cell>
          <cell r="H1147">
            <v>7</v>
          </cell>
        </row>
        <row r="1148">
          <cell r="A1148" t="str">
            <v>ITRF</v>
          </cell>
          <cell r="B1148" t="str">
            <v>itrf</v>
          </cell>
          <cell r="C1148" t="str">
            <v>A</v>
          </cell>
          <cell r="D1148" t="str">
            <v>Categorie A</v>
          </cell>
          <cell r="E1148" t="str">
            <v>Ingénieur de recherche</v>
          </cell>
          <cell r="F1148">
            <v>57</v>
          </cell>
          <cell r="G1148" t="str">
            <v>1</v>
          </cell>
          <cell r="H1148">
            <v>12</v>
          </cell>
        </row>
        <row r="1149">
          <cell r="A1149" t="str">
            <v>ITRF</v>
          </cell>
          <cell r="B1149" t="str">
            <v>itrf</v>
          </cell>
          <cell r="C1149" t="str">
            <v>A</v>
          </cell>
          <cell r="D1149" t="str">
            <v>Categorie A</v>
          </cell>
          <cell r="E1149" t="str">
            <v>Ingénieur de recherche</v>
          </cell>
          <cell r="F1149">
            <v>57</v>
          </cell>
          <cell r="G1149" t="str">
            <v>2</v>
          </cell>
          <cell r="H1149">
            <v>9</v>
          </cell>
        </row>
        <row r="1150">
          <cell r="A1150" t="str">
            <v>ITRF</v>
          </cell>
          <cell r="B1150" t="str">
            <v>itrf</v>
          </cell>
          <cell r="C1150" t="str">
            <v>A</v>
          </cell>
          <cell r="D1150" t="str">
            <v>Categorie A</v>
          </cell>
          <cell r="E1150" t="str">
            <v>Ingénieur de recherche</v>
          </cell>
          <cell r="F1150">
            <v>58</v>
          </cell>
          <cell r="G1150" t="str">
            <v>1</v>
          </cell>
          <cell r="H1150">
            <v>11</v>
          </cell>
        </row>
        <row r="1151">
          <cell r="A1151" t="str">
            <v>ITRF</v>
          </cell>
          <cell r="B1151" t="str">
            <v>itrf</v>
          </cell>
          <cell r="C1151" t="str">
            <v>A</v>
          </cell>
          <cell r="D1151" t="str">
            <v>Categorie A</v>
          </cell>
          <cell r="E1151" t="str">
            <v>Ingénieur de recherche</v>
          </cell>
          <cell r="F1151">
            <v>58</v>
          </cell>
          <cell r="G1151" t="str">
            <v>2</v>
          </cell>
          <cell r="H1151">
            <v>7</v>
          </cell>
        </row>
        <row r="1152">
          <cell r="A1152" t="str">
            <v>ITRF</v>
          </cell>
          <cell r="B1152" t="str">
            <v>itrf</v>
          </cell>
          <cell r="C1152" t="str">
            <v>A</v>
          </cell>
          <cell r="D1152" t="str">
            <v>Categorie A</v>
          </cell>
          <cell r="E1152" t="str">
            <v>Ingénieur de recherche</v>
          </cell>
          <cell r="F1152">
            <v>59</v>
          </cell>
          <cell r="G1152" t="str">
            <v>1</v>
          </cell>
          <cell r="H1152">
            <v>5</v>
          </cell>
        </row>
        <row r="1153">
          <cell r="A1153" t="str">
            <v>ITRF</v>
          </cell>
          <cell r="B1153" t="str">
            <v>itrf</v>
          </cell>
          <cell r="C1153" t="str">
            <v>A</v>
          </cell>
          <cell r="D1153" t="str">
            <v>Categorie A</v>
          </cell>
          <cell r="E1153" t="str">
            <v>Ingénieur de recherche</v>
          </cell>
          <cell r="F1153">
            <v>59</v>
          </cell>
          <cell r="G1153" t="str">
            <v>2</v>
          </cell>
          <cell r="H1153">
            <v>4</v>
          </cell>
        </row>
        <row r="1154">
          <cell r="A1154" t="str">
            <v>ITRF</v>
          </cell>
          <cell r="B1154" t="str">
            <v>itrf</v>
          </cell>
          <cell r="C1154" t="str">
            <v>A</v>
          </cell>
          <cell r="D1154" t="str">
            <v>Categorie A</v>
          </cell>
          <cell r="E1154" t="str">
            <v>Ingénieur de recherche</v>
          </cell>
          <cell r="F1154">
            <v>60</v>
          </cell>
          <cell r="G1154" t="str">
            <v>1</v>
          </cell>
          <cell r="H1154">
            <v>13</v>
          </cell>
        </row>
        <row r="1155">
          <cell r="A1155" t="str">
            <v>ITRF</v>
          </cell>
          <cell r="B1155" t="str">
            <v>itrf</v>
          </cell>
          <cell r="C1155" t="str">
            <v>A</v>
          </cell>
          <cell r="D1155" t="str">
            <v>Categorie A</v>
          </cell>
          <cell r="E1155" t="str">
            <v>Ingénieur de recherche</v>
          </cell>
          <cell r="F1155">
            <v>60</v>
          </cell>
          <cell r="G1155" t="str">
            <v>2</v>
          </cell>
          <cell r="H1155">
            <v>5</v>
          </cell>
        </row>
        <row r="1156">
          <cell r="A1156" t="str">
            <v>ITRF</v>
          </cell>
          <cell r="B1156" t="str">
            <v>itrf</v>
          </cell>
          <cell r="C1156" t="str">
            <v>A</v>
          </cell>
          <cell r="D1156" t="str">
            <v>Categorie A</v>
          </cell>
          <cell r="E1156" t="str">
            <v>Ingénieur de recherche</v>
          </cell>
          <cell r="F1156">
            <v>61</v>
          </cell>
          <cell r="G1156" t="str">
            <v>1</v>
          </cell>
          <cell r="H1156">
            <v>12</v>
          </cell>
        </row>
        <row r="1157">
          <cell r="A1157" t="str">
            <v>ITRF</v>
          </cell>
          <cell r="B1157" t="str">
            <v>itrf</v>
          </cell>
          <cell r="C1157" t="str">
            <v>A</v>
          </cell>
          <cell r="D1157" t="str">
            <v>Categorie A</v>
          </cell>
          <cell r="E1157" t="str">
            <v>Ingénieur de recherche</v>
          </cell>
          <cell r="F1157">
            <v>61</v>
          </cell>
          <cell r="G1157" t="str">
            <v>2</v>
          </cell>
          <cell r="H1157">
            <v>4</v>
          </cell>
        </row>
        <row r="1158">
          <cell r="A1158" t="str">
            <v>ITRF</v>
          </cell>
          <cell r="B1158" t="str">
            <v>itrf</v>
          </cell>
          <cell r="C1158" t="str">
            <v>A</v>
          </cell>
          <cell r="D1158" t="str">
            <v>Categorie A</v>
          </cell>
          <cell r="E1158" t="str">
            <v>Ingénieur de recherche</v>
          </cell>
          <cell r="F1158">
            <v>62</v>
          </cell>
          <cell r="G1158" t="str">
            <v>1</v>
          </cell>
          <cell r="H1158">
            <v>8</v>
          </cell>
        </row>
        <row r="1159">
          <cell r="A1159" t="str">
            <v>ITRF</v>
          </cell>
          <cell r="B1159" t="str">
            <v>itrf</v>
          </cell>
          <cell r="C1159" t="str">
            <v>A</v>
          </cell>
          <cell r="D1159" t="str">
            <v>Categorie A</v>
          </cell>
          <cell r="E1159" t="str">
            <v>Ingénieur de recherche</v>
          </cell>
          <cell r="F1159">
            <v>62</v>
          </cell>
          <cell r="G1159" t="str">
            <v>2</v>
          </cell>
          <cell r="H1159">
            <v>3</v>
          </cell>
        </row>
        <row r="1160">
          <cell r="A1160" t="str">
            <v>ITRF</v>
          </cell>
          <cell r="B1160" t="str">
            <v>itrf</v>
          </cell>
          <cell r="C1160" t="str">
            <v>A</v>
          </cell>
          <cell r="D1160" t="str">
            <v>Categorie A</v>
          </cell>
          <cell r="E1160" t="str">
            <v>Ingénieur de recherche</v>
          </cell>
          <cell r="F1160">
            <v>63</v>
          </cell>
          <cell r="G1160" t="str">
            <v>1</v>
          </cell>
          <cell r="H1160">
            <v>9</v>
          </cell>
        </row>
        <row r="1161">
          <cell r="A1161" t="str">
            <v>ITRF</v>
          </cell>
          <cell r="B1161" t="str">
            <v>itrf</v>
          </cell>
          <cell r="C1161" t="str">
            <v>A</v>
          </cell>
          <cell r="D1161" t="str">
            <v>Categorie A</v>
          </cell>
          <cell r="E1161" t="str">
            <v>Ingénieur de recherche</v>
          </cell>
          <cell r="F1161">
            <v>63</v>
          </cell>
          <cell r="G1161" t="str">
            <v>2</v>
          </cell>
          <cell r="H1161">
            <v>2</v>
          </cell>
        </row>
        <row r="1162">
          <cell r="A1162" t="str">
            <v>ITRF</v>
          </cell>
          <cell r="B1162" t="str">
            <v>itrf</v>
          </cell>
          <cell r="C1162" t="str">
            <v>A</v>
          </cell>
          <cell r="D1162" t="str">
            <v>Categorie A</v>
          </cell>
          <cell r="E1162" t="str">
            <v>Ingénieur de recherche</v>
          </cell>
          <cell r="F1162">
            <v>64</v>
          </cell>
          <cell r="G1162" t="str">
            <v>1</v>
          </cell>
          <cell r="H1162">
            <v>2</v>
          </cell>
        </row>
        <row r="1163">
          <cell r="A1163" t="str">
            <v>ITRF</v>
          </cell>
          <cell r="B1163" t="str">
            <v>itrf</v>
          </cell>
          <cell r="C1163" t="str">
            <v>A</v>
          </cell>
          <cell r="D1163" t="str">
            <v>Categorie A</v>
          </cell>
          <cell r="E1163" t="str">
            <v>Ingénieur de recherche</v>
          </cell>
          <cell r="F1163">
            <v>64</v>
          </cell>
          <cell r="G1163" t="str">
            <v>2</v>
          </cell>
          <cell r="H1163">
            <v>2</v>
          </cell>
        </row>
        <row r="1164">
          <cell r="A1164" t="str">
            <v>ITRF</v>
          </cell>
          <cell r="B1164" t="str">
            <v>itrf</v>
          </cell>
          <cell r="C1164" t="str">
            <v>A</v>
          </cell>
          <cell r="D1164" t="str">
            <v>Categorie A</v>
          </cell>
          <cell r="E1164" t="str">
            <v>Ingénieur de recherche</v>
          </cell>
          <cell r="F1164">
            <v>65</v>
          </cell>
          <cell r="G1164" t="str">
            <v>1</v>
          </cell>
          <cell r="H1164">
            <v>1</v>
          </cell>
        </row>
        <row r="1165">
          <cell r="A1165" t="str">
            <v>ITRF</v>
          </cell>
          <cell r="B1165" t="str">
            <v>itrf</v>
          </cell>
          <cell r="C1165" t="str">
            <v>A</v>
          </cell>
          <cell r="D1165" t="str">
            <v>Categorie A</v>
          </cell>
          <cell r="E1165" t="str">
            <v>Ingénieur de recherche</v>
          </cell>
          <cell r="F1165">
            <v>65</v>
          </cell>
          <cell r="G1165" t="str">
            <v>2</v>
          </cell>
          <cell r="H1165">
            <v>2</v>
          </cell>
        </row>
        <row r="1166">
          <cell r="A1166" t="str">
            <v>ITRF</v>
          </cell>
          <cell r="B1166" t="str">
            <v>itrf</v>
          </cell>
          <cell r="C1166" t="str">
            <v>A</v>
          </cell>
          <cell r="D1166" t="str">
            <v>Categorie A</v>
          </cell>
          <cell r="E1166" t="str">
            <v>Ingénieur de recherche</v>
          </cell>
          <cell r="F1166">
            <v>66</v>
          </cell>
          <cell r="G1166" t="str">
            <v>1</v>
          </cell>
          <cell r="H1166">
            <v>1</v>
          </cell>
        </row>
        <row r="1167">
          <cell r="A1167" t="str">
            <v>ITRF</v>
          </cell>
          <cell r="B1167" t="str">
            <v>itrf</v>
          </cell>
          <cell r="C1167" t="str">
            <v>B</v>
          </cell>
          <cell r="D1167" t="str">
            <v>Categorie B</v>
          </cell>
          <cell r="E1167" t="str">
            <v>Techniciens</v>
          </cell>
          <cell r="F1167">
            <v>23</v>
          </cell>
          <cell r="G1167" t="str">
            <v>1</v>
          </cell>
          <cell r="H1167">
            <v>1</v>
          </cell>
        </row>
        <row r="1168">
          <cell r="A1168" t="str">
            <v>ITRF</v>
          </cell>
          <cell r="B1168" t="str">
            <v>itrf</v>
          </cell>
          <cell r="C1168" t="str">
            <v>B</v>
          </cell>
          <cell r="D1168" t="str">
            <v>Categorie B</v>
          </cell>
          <cell r="E1168" t="str">
            <v>Techniciens</v>
          </cell>
          <cell r="F1168">
            <v>24</v>
          </cell>
          <cell r="G1168" t="str">
            <v>1</v>
          </cell>
          <cell r="H1168">
            <v>4</v>
          </cell>
        </row>
        <row r="1169">
          <cell r="A1169" t="str">
            <v>ITRF</v>
          </cell>
          <cell r="B1169" t="str">
            <v>itrf</v>
          </cell>
          <cell r="C1169" t="str">
            <v>B</v>
          </cell>
          <cell r="D1169" t="str">
            <v>Categorie B</v>
          </cell>
          <cell r="E1169" t="str">
            <v>Techniciens</v>
          </cell>
          <cell r="F1169">
            <v>24</v>
          </cell>
          <cell r="G1169" t="str">
            <v>2</v>
          </cell>
          <cell r="H1169">
            <v>1</v>
          </cell>
        </row>
        <row r="1170">
          <cell r="A1170" t="str">
            <v>ITRF</v>
          </cell>
          <cell r="B1170" t="str">
            <v>itrf</v>
          </cell>
          <cell r="C1170" t="str">
            <v>B</v>
          </cell>
          <cell r="D1170" t="str">
            <v>Categorie B</v>
          </cell>
          <cell r="E1170" t="str">
            <v>Techniciens</v>
          </cell>
          <cell r="F1170">
            <v>25</v>
          </cell>
          <cell r="G1170" t="str">
            <v>1</v>
          </cell>
          <cell r="H1170">
            <v>1</v>
          </cell>
        </row>
        <row r="1171">
          <cell r="A1171" t="str">
            <v>ITRF</v>
          </cell>
          <cell r="B1171" t="str">
            <v>itrf</v>
          </cell>
          <cell r="C1171" t="str">
            <v>B</v>
          </cell>
          <cell r="D1171" t="str">
            <v>Categorie B</v>
          </cell>
          <cell r="E1171" t="str">
            <v>Techniciens</v>
          </cell>
          <cell r="F1171">
            <v>26</v>
          </cell>
          <cell r="G1171" t="str">
            <v>1</v>
          </cell>
          <cell r="H1171">
            <v>4</v>
          </cell>
        </row>
        <row r="1172">
          <cell r="A1172" t="str">
            <v>ITRF</v>
          </cell>
          <cell r="B1172" t="str">
            <v>itrf</v>
          </cell>
          <cell r="C1172" t="str">
            <v>B</v>
          </cell>
          <cell r="D1172" t="str">
            <v>Categorie B</v>
          </cell>
          <cell r="E1172" t="str">
            <v>Techniciens</v>
          </cell>
          <cell r="F1172">
            <v>26</v>
          </cell>
          <cell r="G1172" t="str">
            <v>2</v>
          </cell>
          <cell r="H1172">
            <v>2</v>
          </cell>
        </row>
        <row r="1173">
          <cell r="A1173" t="str">
            <v>ITRF</v>
          </cell>
          <cell r="B1173" t="str">
            <v>itrf</v>
          </cell>
          <cell r="C1173" t="str">
            <v>B</v>
          </cell>
          <cell r="D1173" t="str">
            <v>Categorie B</v>
          </cell>
          <cell r="E1173" t="str">
            <v>Techniciens</v>
          </cell>
          <cell r="F1173">
            <v>27</v>
          </cell>
          <cell r="G1173" t="str">
            <v>1</v>
          </cell>
          <cell r="H1173">
            <v>5</v>
          </cell>
        </row>
        <row r="1174">
          <cell r="A1174" t="str">
            <v>ITRF</v>
          </cell>
          <cell r="B1174" t="str">
            <v>itrf</v>
          </cell>
          <cell r="C1174" t="str">
            <v>B</v>
          </cell>
          <cell r="D1174" t="str">
            <v>Categorie B</v>
          </cell>
          <cell r="E1174" t="str">
            <v>Techniciens</v>
          </cell>
          <cell r="F1174">
            <v>27</v>
          </cell>
          <cell r="G1174" t="str">
            <v>2</v>
          </cell>
          <cell r="H1174">
            <v>1</v>
          </cell>
        </row>
        <row r="1175">
          <cell r="A1175" t="str">
            <v>ITRF</v>
          </cell>
          <cell r="B1175" t="str">
            <v>itrf</v>
          </cell>
          <cell r="C1175" t="str">
            <v>B</v>
          </cell>
          <cell r="D1175" t="str">
            <v>Categorie B</v>
          </cell>
          <cell r="E1175" t="str">
            <v>Techniciens</v>
          </cell>
          <cell r="F1175">
            <v>28</v>
          </cell>
          <cell r="G1175" t="str">
            <v>1</v>
          </cell>
          <cell r="H1175">
            <v>8</v>
          </cell>
        </row>
        <row r="1176">
          <cell r="A1176" t="str">
            <v>ITRF</v>
          </cell>
          <cell r="B1176" t="str">
            <v>itrf</v>
          </cell>
          <cell r="C1176" t="str">
            <v>B</v>
          </cell>
          <cell r="D1176" t="str">
            <v>Categorie B</v>
          </cell>
          <cell r="E1176" t="str">
            <v>Techniciens</v>
          </cell>
          <cell r="F1176">
            <v>28</v>
          </cell>
          <cell r="G1176" t="str">
            <v>2</v>
          </cell>
          <cell r="H1176">
            <v>6</v>
          </cell>
        </row>
        <row r="1177">
          <cell r="A1177" t="str">
            <v>ITRF</v>
          </cell>
          <cell r="B1177" t="str">
            <v>itrf</v>
          </cell>
          <cell r="C1177" t="str">
            <v>B</v>
          </cell>
          <cell r="D1177" t="str">
            <v>Categorie B</v>
          </cell>
          <cell r="E1177" t="str">
            <v>Techniciens</v>
          </cell>
          <cell r="F1177">
            <v>29</v>
          </cell>
          <cell r="G1177" t="str">
            <v>1</v>
          </cell>
          <cell r="H1177">
            <v>11</v>
          </cell>
        </row>
        <row r="1178">
          <cell r="A1178" t="str">
            <v>ITRF</v>
          </cell>
          <cell r="B1178" t="str">
            <v>itrf</v>
          </cell>
          <cell r="C1178" t="str">
            <v>B</v>
          </cell>
          <cell r="D1178" t="str">
            <v>Categorie B</v>
          </cell>
          <cell r="E1178" t="str">
            <v>Techniciens</v>
          </cell>
          <cell r="F1178">
            <v>29</v>
          </cell>
          <cell r="G1178" t="str">
            <v>2</v>
          </cell>
          <cell r="H1178">
            <v>2</v>
          </cell>
        </row>
        <row r="1179">
          <cell r="A1179" t="str">
            <v>ITRF</v>
          </cell>
          <cell r="B1179" t="str">
            <v>itrf</v>
          </cell>
          <cell r="C1179" t="str">
            <v>B</v>
          </cell>
          <cell r="D1179" t="str">
            <v>Categorie B</v>
          </cell>
          <cell r="E1179" t="str">
            <v>Techniciens</v>
          </cell>
          <cell r="F1179">
            <v>30</v>
          </cell>
          <cell r="G1179" t="str">
            <v>1</v>
          </cell>
          <cell r="H1179">
            <v>15</v>
          </cell>
        </row>
        <row r="1180">
          <cell r="A1180" t="str">
            <v>ITRF</v>
          </cell>
          <cell r="B1180" t="str">
            <v>itrf</v>
          </cell>
          <cell r="C1180" t="str">
            <v>B</v>
          </cell>
          <cell r="D1180" t="str">
            <v>Categorie B</v>
          </cell>
          <cell r="E1180" t="str">
            <v>Techniciens</v>
          </cell>
          <cell r="F1180">
            <v>30</v>
          </cell>
          <cell r="G1180" t="str">
            <v>2</v>
          </cell>
          <cell r="H1180">
            <v>6</v>
          </cell>
        </row>
        <row r="1181">
          <cell r="A1181" t="str">
            <v>ITRF</v>
          </cell>
          <cell r="B1181" t="str">
            <v>itrf</v>
          </cell>
          <cell r="C1181" t="str">
            <v>B</v>
          </cell>
          <cell r="D1181" t="str">
            <v>Categorie B</v>
          </cell>
          <cell r="E1181" t="str">
            <v>Techniciens</v>
          </cell>
          <cell r="F1181">
            <v>31</v>
          </cell>
          <cell r="G1181" t="str">
            <v>1</v>
          </cell>
          <cell r="H1181">
            <v>23</v>
          </cell>
        </row>
        <row r="1182">
          <cell r="A1182" t="str">
            <v>ITRF</v>
          </cell>
          <cell r="B1182" t="str">
            <v>itrf</v>
          </cell>
          <cell r="C1182" t="str">
            <v>B</v>
          </cell>
          <cell r="D1182" t="str">
            <v>Categorie B</v>
          </cell>
          <cell r="E1182" t="str">
            <v>Techniciens</v>
          </cell>
          <cell r="F1182">
            <v>31</v>
          </cell>
          <cell r="G1182" t="str">
            <v>2</v>
          </cell>
          <cell r="H1182">
            <v>10</v>
          </cell>
        </row>
        <row r="1183">
          <cell r="A1183" t="str">
            <v>ITRF</v>
          </cell>
          <cell r="B1183" t="str">
            <v>itrf</v>
          </cell>
          <cell r="C1183" t="str">
            <v>B</v>
          </cell>
          <cell r="D1183" t="str">
            <v>Categorie B</v>
          </cell>
          <cell r="E1183" t="str">
            <v>Techniciens</v>
          </cell>
          <cell r="F1183">
            <v>32</v>
          </cell>
          <cell r="G1183" t="str">
            <v>1</v>
          </cell>
          <cell r="H1183">
            <v>30</v>
          </cell>
        </row>
        <row r="1184">
          <cell r="A1184" t="str">
            <v>ITRF</v>
          </cell>
          <cell r="B1184" t="str">
            <v>itrf</v>
          </cell>
          <cell r="C1184" t="str">
            <v>B</v>
          </cell>
          <cell r="D1184" t="str">
            <v>Categorie B</v>
          </cell>
          <cell r="E1184" t="str">
            <v>Techniciens</v>
          </cell>
          <cell r="F1184">
            <v>32</v>
          </cell>
          <cell r="G1184" t="str">
            <v>2</v>
          </cell>
          <cell r="H1184">
            <v>14</v>
          </cell>
        </row>
        <row r="1185">
          <cell r="A1185" t="str">
            <v>ITRF</v>
          </cell>
          <cell r="B1185" t="str">
            <v>itrf</v>
          </cell>
          <cell r="C1185" t="str">
            <v>B</v>
          </cell>
          <cell r="D1185" t="str">
            <v>Categorie B</v>
          </cell>
          <cell r="E1185" t="str">
            <v>Techniciens</v>
          </cell>
          <cell r="F1185">
            <v>33</v>
          </cell>
          <cell r="G1185" t="str">
            <v>1</v>
          </cell>
          <cell r="H1185">
            <v>27</v>
          </cell>
        </row>
        <row r="1186">
          <cell r="A1186" t="str">
            <v>ITRF</v>
          </cell>
          <cell r="B1186" t="str">
            <v>itrf</v>
          </cell>
          <cell r="C1186" t="str">
            <v>B</v>
          </cell>
          <cell r="D1186" t="str">
            <v>Categorie B</v>
          </cell>
          <cell r="E1186" t="str">
            <v>Techniciens</v>
          </cell>
          <cell r="F1186">
            <v>33</v>
          </cell>
          <cell r="G1186" t="str">
            <v>2</v>
          </cell>
          <cell r="H1186">
            <v>8</v>
          </cell>
        </row>
        <row r="1187">
          <cell r="A1187" t="str">
            <v>ITRF</v>
          </cell>
          <cell r="B1187" t="str">
            <v>itrf</v>
          </cell>
          <cell r="C1187" t="str">
            <v>B</v>
          </cell>
          <cell r="D1187" t="str">
            <v>Categorie B</v>
          </cell>
          <cell r="E1187" t="str">
            <v>Techniciens</v>
          </cell>
          <cell r="F1187">
            <v>34</v>
          </cell>
          <cell r="G1187" t="str">
            <v>1</v>
          </cell>
          <cell r="H1187">
            <v>28</v>
          </cell>
        </row>
        <row r="1188">
          <cell r="A1188" t="str">
            <v>ITRF</v>
          </cell>
          <cell r="B1188" t="str">
            <v>itrf</v>
          </cell>
          <cell r="C1188" t="str">
            <v>B</v>
          </cell>
          <cell r="D1188" t="str">
            <v>Categorie B</v>
          </cell>
          <cell r="E1188" t="str">
            <v>Techniciens</v>
          </cell>
          <cell r="F1188">
            <v>34</v>
          </cell>
          <cell r="G1188" t="str">
            <v>2</v>
          </cell>
          <cell r="H1188">
            <v>12</v>
          </cell>
        </row>
        <row r="1189">
          <cell r="A1189" t="str">
            <v>ITRF</v>
          </cell>
          <cell r="B1189" t="str">
            <v>itrf</v>
          </cell>
          <cell r="C1189" t="str">
            <v>B</v>
          </cell>
          <cell r="D1189" t="str">
            <v>Categorie B</v>
          </cell>
          <cell r="E1189" t="str">
            <v>Techniciens</v>
          </cell>
          <cell r="F1189">
            <v>35</v>
          </cell>
          <cell r="G1189" t="str">
            <v>1</v>
          </cell>
          <cell r="H1189">
            <v>33</v>
          </cell>
        </row>
        <row r="1190">
          <cell r="A1190" t="str">
            <v>ITRF</v>
          </cell>
          <cell r="B1190" t="str">
            <v>itrf</v>
          </cell>
          <cell r="C1190" t="str">
            <v>B</v>
          </cell>
          <cell r="D1190" t="str">
            <v>Categorie B</v>
          </cell>
          <cell r="E1190" t="str">
            <v>Techniciens</v>
          </cell>
          <cell r="F1190">
            <v>35</v>
          </cell>
          <cell r="G1190" t="str">
            <v>2</v>
          </cell>
          <cell r="H1190">
            <v>12</v>
          </cell>
        </row>
        <row r="1191">
          <cell r="A1191" t="str">
            <v>ITRF</v>
          </cell>
          <cell r="B1191" t="str">
            <v>itrf</v>
          </cell>
          <cell r="C1191" t="str">
            <v>B</v>
          </cell>
          <cell r="D1191" t="str">
            <v>Categorie B</v>
          </cell>
          <cell r="E1191" t="str">
            <v>Techniciens</v>
          </cell>
          <cell r="F1191">
            <v>36</v>
          </cell>
          <cell r="G1191" t="str">
            <v>1</v>
          </cell>
          <cell r="H1191">
            <v>32</v>
          </cell>
        </row>
        <row r="1192">
          <cell r="A1192" t="str">
            <v>ITRF</v>
          </cell>
          <cell r="B1192" t="str">
            <v>itrf</v>
          </cell>
          <cell r="C1192" t="str">
            <v>B</v>
          </cell>
          <cell r="D1192" t="str">
            <v>Categorie B</v>
          </cell>
          <cell r="E1192" t="str">
            <v>Techniciens</v>
          </cell>
          <cell r="F1192">
            <v>36</v>
          </cell>
          <cell r="G1192" t="str">
            <v>2</v>
          </cell>
          <cell r="H1192">
            <v>15</v>
          </cell>
        </row>
        <row r="1193">
          <cell r="A1193" t="str">
            <v>ITRF</v>
          </cell>
          <cell r="B1193" t="str">
            <v>itrf</v>
          </cell>
          <cell r="C1193" t="str">
            <v>B</v>
          </cell>
          <cell r="D1193" t="str">
            <v>Categorie B</v>
          </cell>
          <cell r="E1193" t="str">
            <v>Techniciens</v>
          </cell>
          <cell r="F1193">
            <v>37</v>
          </cell>
          <cell r="G1193" t="str">
            <v>1</v>
          </cell>
          <cell r="H1193">
            <v>34</v>
          </cell>
        </row>
        <row r="1194">
          <cell r="A1194" t="str">
            <v>ITRF</v>
          </cell>
          <cell r="B1194" t="str">
            <v>itrf</v>
          </cell>
          <cell r="C1194" t="str">
            <v>B</v>
          </cell>
          <cell r="D1194" t="str">
            <v>Categorie B</v>
          </cell>
          <cell r="E1194" t="str">
            <v>Techniciens</v>
          </cell>
          <cell r="F1194">
            <v>37</v>
          </cell>
          <cell r="G1194" t="str">
            <v>2</v>
          </cell>
          <cell r="H1194">
            <v>16</v>
          </cell>
        </row>
        <row r="1195">
          <cell r="A1195" t="str">
            <v>ITRF</v>
          </cell>
          <cell r="B1195" t="str">
            <v>itrf</v>
          </cell>
          <cell r="C1195" t="str">
            <v>B</v>
          </cell>
          <cell r="D1195" t="str">
            <v>Categorie B</v>
          </cell>
          <cell r="E1195" t="str">
            <v>Techniciens</v>
          </cell>
          <cell r="F1195">
            <v>38</v>
          </cell>
          <cell r="G1195" t="str">
            <v>1</v>
          </cell>
          <cell r="H1195">
            <v>47</v>
          </cell>
        </row>
        <row r="1196">
          <cell r="A1196" t="str">
            <v>ITRF</v>
          </cell>
          <cell r="B1196" t="str">
            <v>itrf</v>
          </cell>
          <cell r="C1196" t="str">
            <v>B</v>
          </cell>
          <cell r="D1196" t="str">
            <v>Categorie B</v>
          </cell>
          <cell r="E1196" t="str">
            <v>Techniciens</v>
          </cell>
          <cell r="F1196">
            <v>38</v>
          </cell>
          <cell r="G1196" t="str">
            <v>2</v>
          </cell>
          <cell r="H1196">
            <v>16</v>
          </cell>
        </row>
        <row r="1197">
          <cell r="A1197" t="str">
            <v>ITRF</v>
          </cell>
          <cell r="B1197" t="str">
            <v>itrf</v>
          </cell>
          <cell r="C1197" t="str">
            <v>B</v>
          </cell>
          <cell r="D1197" t="str">
            <v>Categorie B</v>
          </cell>
          <cell r="E1197" t="str">
            <v>Techniciens</v>
          </cell>
          <cell r="F1197">
            <v>39</v>
          </cell>
          <cell r="G1197" t="str">
            <v>1</v>
          </cell>
          <cell r="H1197">
            <v>37</v>
          </cell>
        </row>
        <row r="1198">
          <cell r="A1198" t="str">
            <v>ITRF</v>
          </cell>
          <cell r="B1198" t="str">
            <v>itrf</v>
          </cell>
          <cell r="C1198" t="str">
            <v>B</v>
          </cell>
          <cell r="D1198" t="str">
            <v>Categorie B</v>
          </cell>
          <cell r="E1198" t="str">
            <v>Techniciens</v>
          </cell>
          <cell r="F1198">
            <v>39</v>
          </cell>
          <cell r="G1198" t="str">
            <v>2</v>
          </cell>
          <cell r="H1198">
            <v>22</v>
          </cell>
        </row>
        <row r="1199">
          <cell r="A1199" t="str">
            <v>ITRF</v>
          </cell>
          <cell r="B1199" t="str">
            <v>itrf</v>
          </cell>
          <cell r="C1199" t="str">
            <v>B</v>
          </cell>
          <cell r="D1199" t="str">
            <v>Categorie B</v>
          </cell>
          <cell r="E1199" t="str">
            <v>Techniciens</v>
          </cell>
          <cell r="F1199">
            <v>40</v>
          </cell>
          <cell r="G1199" t="str">
            <v>1</v>
          </cell>
          <cell r="H1199">
            <v>41</v>
          </cell>
        </row>
        <row r="1200">
          <cell r="A1200" t="str">
            <v>ITRF</v>
          </cell>
          <cell r="B1200" t="str">
            <v>itrf</v>
          </cell>
          <cell r="C1200" t="str">
            <v>B</v>
          </cell>
          <cell r="D1200" t="str">
            <v>Categorie B</v>
          </cell>
          <cell r="E1200" t="str">
            <v>Techniciens</v>
          </cell>
          <cell r="F1200">
            <v>40</v>
          </cell>
          <cell r="G1200" t="str">
            <v>2</v>
          </cell>
          <cell r="H1200">
            <v>29</v>
          </cell>
        </row>
        <row r="1201">
          <cell r="A1201" t="str">
            <v>ITRF</v>
          </cell>
          <cell r="B1201" t="str">
            <v>itrf</v>
          </cell>
          <cell r="C1201" t="str">
            <v>B</v>
          </cell>
          <cell r="D1201" t="str">
            <v>Categorie B</v>
          </cell>
          <cell r="E1201" t="str">
            <v>Techniciens</v>
          </cell>
          <cell r="F1201">
            <v>41</v>
          </cell>
          <cell r="G1201" t="str">
            <v>1</v>
          </cell>
          <cell r="H1201">
            <v>44</v>
          </cell>
        </row>
        <row r="1202">
          <cell r="A1202" t="str">
            <v>ITRF</v>
          </cell>
          <cell r="B1202" t="str">
            <v>itrf</v>
          </cell>
          <cell r="C1202" t="str">
            <v>B</v>
          </cell>
          <cell r="D1202" t="str">
            <v>Categorie B</v>
          </cell>
          <cell r="E1202" t="str">
            <v>Techniciens</v>
          </cell>
          <cell r="F1202">
            <v>41</v>
          </cell>
          <cell r="G1202" t="str">
            <v>2</v>
          </cell>
          <cell r="H1202">
            <v>31</v>
          </cell>
        </row>
        <row r="1203">
          <cell r="A1203" t="str">
            <v>ITRF</v>
          </cell>
          <cell r="B1203" t="str">
            <v>itrf</v>
          </cell>
          <cell r="C1203" t="str">
            <v>B</v>
          </cell>
          <cell r="D1203" t="str">
            <v>Categorie B</v>
          </cell>
          <cell r="E1203" t="str">
            <v>Techniciens</v>
          </cell>
          <cell r="F1203">
            <v>42</v>
          </cell>
          <cell r="G1203" t="str">
            <v>1</v>
          </cell>
          <cell r="H1203">
            <v>34</v>
          </cell>
        </row>
        <row r="1204">
          <cell r="A1204" t="str">
            <v>ITRF</v>
          </cell>
          <cell r="B1204" t="str">
            <v>itrf</v>
          </cell>
          <cell r="C1204" t="str">
            <v>B</v>
          </cell>
          <cell r="D1204" t="str">
            <v>Categorie B</v>
          </cell>
          <cell r="E1204" t="str">
            <v>Techniciens</v>
          </cell>
          <cell r="F1204">
            <v>42</v>
          </cell>
          <cell r="G1204" t="str">
            <v>2</v>
          </cell>
          <cell r="H1204">
            <v>24</v>
          </cell>
        </row>
        <row r="1205">
          <cell r="A1205" t="str">
            <v>ITRF</v>
          </cell>
          <cell r="B1205" t="str">
            <v>itrf</v>
          </cell>
          <cell r="C1205" t="str">
            <v>B</v>
          </cell>
          <cell r="D1205" t="str">
            <v>Categorie B</v>
          </cell>
          <cell r="E1205" t="str">
            <v>Techniciens</v>
          </cell>
          <cell r="F1205">
            <v>43</v>
          </cell>
          <cell r="G1205" t="str">
            <v>1</v>
          </cell>
          <cell r="H1205">
            <v>46</v>
          </cell>
        </row>
        <row r="1206">
          <cell r="A1206" t="str">
            <v>ITRF</v>
          </cell>
          <cell r="B1206" t="str">
            <v>itrf</v>
          </cell>
          <cell r="C1206" t="str">
            <v>B</v>
          </cell>
          <cell r="D1206" t="str">
            <v>Categorie B</v>
          </cell>
          <cell r="E1206" t="str">
            <v>Techniciens</v>
          </cell>
          <cell r="F1206">
            <v>43</v>
          </cell>
          <cell r="G1206" t="str">
            <v>2</v>
          </cell>
          <cell r="H1206">
            <v>21</v>
          </cell>
        </row>
        <row r="1207">
          <cell r="A1207" t="str">
            <v>ITRF</v>
          </cell>
          <cell r="B1207" t="str">
            <v>itrf</v>
          </cell>
          <cell r="C1207" t="str">
            <v>B</v>
          </cell>
          <cell r="D1207" t="str">
            <v>Categorie B</v>
          </cell>
          <cell r="E1207" t="str">
            <v>Techniciens</v>
          </cell>
          <cell r="F1207">
            <v>44</v>
          </cell>
          <cell r="G1207" t="str">
            <v>1</v>
          </cell>
          <cell r="H1207">
            <v>42</v>
          </cell>
        </row>
        <row r="1208">
          <cell r="A1208" t="str">
            <v>ITRF</v>
          </cell>
          <cell r="B1208" t="str">
            <v>itrf</v>
          </cell>
          <cell r="C1208" t="str">
            <v>B</v>
          </cell>
          <cell r="D1208" t="str">
            <v>Categorie B</v>
          </cell>
          <cell r="E1208" t="str">
            <v>Techniciens</v>
          </cell>
          <cell r="F1208">
            <v>44</v>
          </cell>
          <cell r="G1208" t="str">
            <v>2</v>
          </cell>
          <cell r="H1208">
            <v>22</v>
          </cell>
        </row>
        <row r="1209">
          <cell r="A1209" t="str">
            <v>ITRF</v>
          </cell>
          <cell r="B1209" t="str">
            <v>itrf</v>
          </cell>
          <cell r="C1209" t="str">
            <v>B</v>
          </cell>
          <cell r="D1209" t="str">
            <v>Categorie B</v>
          </cell>
          <cell r="E1209" t="str">
            <v>Techniciens</v>
          </cell>
          <cell r="F1209">
            <v>45</v>
          </cell>
          <cell r="G1209" t="str">
            <v>1</v>
          </cell>
          <cell r="H1209">
            <v>31</v>
          </cell>
        </row>
        <row r="1210">
          <cell r="A1210" t="str">
            <v>ITRF</v>
          </cell>
          <cell r="B1210" t="str">
            <v>itrf</v>
          </cell>
          <cell r="C1210" t="str">
            <v>B</v>
          </cell>
          <cell r="D1210" t="str">
            <v>Categorie B</v>
          </cell>
          <cell r="E1210" t="str">
            <v>Techniciens</v>
          </cell>
          <cell r="F1210">
            <v>45</v>
          </cell>
          <cell r="G1210" t="str">
            <v>2</v>
          </cell>
          <cell r="H1210">
            <v>20</v>
          </cell>
        </row>
        <row r="1211">
          <cell r="A1211" t="str">
            <v>ITRF</v>
          </cell>
          <cell r="B1211" t="str">
            <v>itrf</v>
          </cell>
          <cell r="C1211" t="str">
            <v>B</v>
          </cell>
          <cell r="D1211" t="str">
            <v>Categorie B</v>
          </cell>
          <cell r="E1211" t="str">
            <v>Techniciens</v>
          </cell>
          <cell r="F1211">
            <v>46</v>
          </cell>
          <cell r="G1211" t="str">
            <v>1</v>
          </cell>
          <cell r="H1211">
            <v>30</v>
          </cell>
        </row>
        <row r="1212">
          <cell r="A1212" t="str">
            <v>ITRF</v>
          </cell>
          <cell r="B1212" t="str">
            <v>itrf</v>
          </cell>
          <cell r="C1212" t="str">
            <v>B</v>
          </cell>
          <cell r="D1212" t="str">
            <v>Categorie B</v>
          </cell>
          <cell r="E1212" t="str">
            <v>Techniciens</v>
          </cell>
          <cell r="F1212">
            <v>46</v>
          </cell>
          <cell r="G1212" t="str">
            <v>2</v>
          </cell>
          <cell r="H1212">
            <v>22</v>
          </cell>
        </row>
        <row r="1213">
          <cell r="A1213" t="str">
            <v>ITRF</v>
          </cell>
          <cell r="B1213" t="str">
            <v>itrf</v>
          </cell>
          <cell r="C1213" t="str">
            <v>B</v>
          </cell>
          <cell r="D1213" t="str">
            <v>Categorie B</v>
          </cell>
          <cell r="E1213" t="str">
            <v>Techniciens</v>
          </cell>
          <cell r="F1213">
            <v>47</v>
          </cell>
          <cell r="G1213" t="str">
            <v>1</v>
          </cell>
          <cell r="H1213">
            <v>28</v>
          </cell>
        </row>
        <row r="1214">
          <cell r="A1214" t="str">
            <v>ITRF</v>
          </cell>
          <cell r="B1214" t="str">
            <v>itrf</v>
          </cell>
          <cell r="C1214" t="str">
            <v>B</v>
          </cell>
          <cell r="D1214" t="str">
            <v>Categorie B</v>
          </cell>
          <cell r="E1214" t="str">
            <v>Techniciens</v>
          </cell>
          <cell r="F1214">
            <v>47</v>
          </cell>
          <cell r="G1214" t="str">
            <v>2</v>
          </cell>
          <cell r="H1214">
            <v>29</v>
          </cell>
        </row>
        <row r="1215">
          <cell r="A1215" t="str">
            <v>ITRF</v>
          </cell>
          <cell r="B1215" t="str">
            <v>itrf</v>
          </cell>
          <cell r="C1215" t="str">
            <v>B</v>
          </cell>
          <cell r="D1215" t="str">
            <v>Categorie B</v>
          </cell>
          <cell r="E1215" t="str">
            <v>Techniciens</v>
          </cell>
          <cell r="F1215">
            <v>48</v>
          </cell>
          <cell r="G1215" t="str">
            <v>1</v>
          </cell>
          <cell r="H1215">
            <v>27</v>
          </cell>
        </row>
        <row r="1216">
          <cell r="A1216" t="str">
            <v>ITRF</v>
          </cell>
          <cell r="B1216" t="str">
            <v>itrf</v>
          </cell>
          <cell r="C1216" t="str">
            <v>B</v>
          </cell>
          <cell r="D1216" t="str">
            <v>Categorie B</v>
          </cell>
          <cell r="E1216" t="str">
            <v>Techniciens</v>
          </cell>
          <cell r="F1216">
            <v>48</v>
          </cell>
          <cell r="G1216" t="str">
            <v>2</v>
          </cell>
          <cell r="H1216">
            <v>39</v>
          </cell>
        </row>
        <row r="1217">
          <cell r="A1217" t="str">
            <v>ITRF</v>
          </cell>
          <cell r="B1217" t="str">
            <v>itrf</v>
          </cell>
          <cell r="C1217" t="str">
            <v>B</v>
          </cell>
          <cell r="D1217" t="str">
            <v>Categorie B</v>
          </cell>
          <cell r="E1217" t="str">
            <v>Techniciens</v>
          </cell>
          <cell r="F1217">
            <v>49</v>
          </cell>
          <cell r="G1217" t="str">
            <v>1</v>
          </cell>
          <cell r="H1217">
            <v>25</v>
          </cell>
        </row>
        <row r="1218">
          <cell r="A1218" t="str">
            <v>ITRF</v>
          </cell>
          <cell r="B1218" t="str">
            <v>itrf</v>
          </cell>
          <cell r="C1218" t="str">
            <v>B</v>
          </cell>
          <cell r="D1218" t="str">
            <v>Categorie B</v>
          </cell>
          <cell r="E1218" t="str">
            <v>Techniciens</v>
          </cell>
          <cell r="F1218">
            <v>49</v>
          </cell>
          <cell r="G1218" t="str">
            <v>2</v>
          </cell>
          <cell r="H1218">
            <v>21</v>
          </cell>
        </row>
        <row r="1219">
          <cell r="A1219" t="str">
            <v>ITRF</v>
          </cell>
          <cell r="B1219" t="str">
            <v>itrf</v>
          </cell>
          <cell r="C1219" t="str">
            <v>B</v>
          </cell>
          <cell r="D1219" t="str">
            <v>Categorie B</v>
          </cell>
          <cell r="E1219" t="str">
            <v>Techniciens</v>
          </cell>
          <cell r="F1219">
            <v>50</v>
          </cell>
          <cell r="G1219" t="str">
            <v>1</v>
          </cell>
          <cell r="H1219">
            <v>29</v>
          </cell>
        </row>
        <row r="1220">
          <cell r="A1220" t="str">
            <v>ITRF</v>
          </cell>
          <cell r="B1220" t="str">
            <v>itrf</v>
          </cell>
          <cell r="C1220" t="str">
            <v>B</v>
          </cell>
          <cell r="D1220" t="str">
            <v>Categorie B</v>
          </cell>
          <cell r="E1220" t="str">
            <v>Techniciens</v>
          </cell>
          <cell r="F1220">
            <v>50</v>
          </cell>
          <cell r="G1220" t="str">
            <v>2</v>
          </cell>
          <cell r="H1220">
            <v>18</v>
          </cell>
        </row>
        <row r="1221">
          <cell r="A1221" t="str">
            <v>ITRF</v>
          </cell>
          <cell r="B1221" t="str">
            <v>itrf</v>
          </cell>
          <cell r="C1221" t="str">
            <v>B</v>
          </cell>
          <cell r="D1221" t="str">
            <v>Categorie B</v>
          </cell>
          <cell r="E1221" t="str">
            <v>Techniciens</v>
          </cell>
          <cell r="F1221">
            <v>51</v>
          </cell>
          <cell r="G1221" t="str">
            <v>1</v>
          </cell>
          <cell r="H1221">
            <v>29</v>
          </cell>
        </row>
        <row r="1222">
          <cell r="A1222" t="str">
            <v>ITRF</v>
          </cell>
          <cell r="B1222" t="str">
            <v>itrf</v>
          </cell>
          <cell r="C1222" t="str">
            <v>B</v>
          </cell>
          <cell r="D1222" t="str">
            <v>Categorie B</v>
          </cell>
          <cell r="E1222" t="str">
            <v>Techniciens</v>
          </cell>
          <cell r="F1222">
            <v>51</v>
          </cell>
          <cell r="G1222" t="str">
            <v>2</v>
          </cell>
          <cell r="H1222">
            <v>19</v>
          </cell>
        </row>
        <row r="1223">
          <cell r="A1223" t="str">
            <v>ITRF</v>
          </cell>
          <cell r="B1223" t="str">
            <v>itrf</v>
          </cell>
          <cell r="C1223" t="str">
            <v>B</v>
          </cell>
          <cell r="D1223" t="str">
            <v>Categorie B</v>
          </cell>
          <cell r="E1223" t="str">
            <v>Techniciens</v>
          </cell>
          <cell r="F1223">
            <v>52</v>
          </cell>
          <cell r="G1223" t="str">
            <v>1</v>
          </cell>
          <cell r="H1223">
            <v>23</v>
          </cell>
        </row>
        <row r="1224">
          <cell r="A1224" t="str">
            <v>ITRF</v>
          </cell>
          <cell r="B1224" t="str">
            <v>itrf</v>
          </cell>
          <cell r="C1224" t="str">
            <v>B</v>
          </cell>
          <cell r="D1224" t="str">
            <v>Categorie B</v>
          </cell>
          <cell r="E1224" t="str">
            <v>Techniciens</v>
          </cell>
          <cell r="F1224">
            <v>52</v>
          </cell>
          <cell r="G1224" t="str">
            <v>2</v>
          </cell>
          <cell r="H1224">
            <v>25</v>
          </cell>
        </row>
        <row r="1225">
          <cell r="A1225" t="str">
            <v>ITRF</v>
          </cell>
          <cell r="B1225" t="str">
            <v>itrf</v>
          </cell>
          <cell r="C1225" t="str">
            <v>B</v>
          </cell>
          <cell r="D1225" t="str">
            <v>Categorie B</v>
          </cell>
          <cell r="E1225" t="str">
            <v>Techniciens</v>
          </cell>
          <cell r="F1225">
            <v>53</v>
          </cell>
          <cell r="G1225" t="str">
            <v>1</v>
          </cell>
          <cell r="H1225">
            <v>24</v>
          </cell>
        </row>
        <row r="1226">
          <cell r="A1226" t="str">
            <v>ITRF</v>
          </cell>
          <cell r="B1226" t="str">
            <v>itrf</v>
          </cell>
          <cell r="C1226" t="str">
            <v>B</v>
          </cell>
          <cell r="D1226" t="str">
            <v>Categorie B</v>
          </cell>
          <cell r="E1226" t="str">
            <v>Techniciens</v>
          </cell>
          <cell r="F1226">
            <v>53</v>
          </cell>
          <cell r="G1226" t="str">
            <v>2</v>
          </cell>
          <cell r="H1226">
            <v>26</v>
          </cell>
        </row>
        <row r="1227">
          <cell r="A1227" t="str">
            <v>ITRF</v>
          </cell>
          <cell r="B1227" t="str">
            <v>itrf</v>
          </cell>
          <cell r="C1227" t="str">
            <v>B</v>
          </cell>
          <cell r="D1227" t="str">
            <v>Categorie B</v>
          </cell>
          <cell r="E1227" t="str">
            <v>Techniciens</v>
          </cell>
          <cell r="F1227">
            <v>54</v>
          </cell>
          <cell r="G1227" t="str">
            <v>1</v>
          </cell>
          <cell r="H1227">
            <v>28</v>
          </cell>
        </row>
        <row r="1228">
          <cell r="A1228" t="str">
            <v>ITRF</v>
          </cell>
          <cell r="B1228" t="str">
            <v>itrf</v>
          </cell>
          <cell r="C1228" t="str">
            <v>B</v>
          </cell>
          <cell r="D1228" t="str">
            <v>Categorie B</v>
          </cell>
          <cell r="E1228" t="str">
            <v>Techniciens</v>
          </cell>
          <cell r="F1228">
            <v>54</v>
          </cell>
          <cell r="G1228" t="str">
            <v>2</v>
          </cell>
          <cell r="H1228">
            <v>22</v>
          </cell>
        </row>
        <row r="1229">
          <cell r="A1229" t="str">
            <v>ITRF</v>
          </cell>
          <cell r="B1229" t="str">
            <v>itrf</v>
          </cell>
          <cell r="C1229" t="str">
            <v>B</v>
          </cell>
          <cell r="D1229" t="str">
            <v>Categorie B</v>
          </cell>
          <cell r="E1229" t="str">
            <v>Techniciens</v>
          </cell>
          <cell r="F1229">
            <v>55</v>
          </cell>
          <cell r="G1229" t="str">
            <v>1</v>
          </cell>
          <cell r="H1229">
            <v>28</v>
          </cell>
        </row>
        <row r="1230">
          <cell r="A1230" t="str">
            <v>ITRF</v>
          </cell>
          <cell r="B1230" t="str">
            <v>itrf</v>
          </cell>
          <cell r="C1230" t="str">
            <v>B</v>
          </cell>
          <cell r="D1230" t="str">
            <v>Categorie B</v>
          </cell>
          <cell r="E1230" t="str">
            <v>Techniciens</v>
          </cell>
          <cell r="F1230">
            <v>55</v>
          </cell>
          <cell r="G1230" t="str">
            <v>2</v>
          </cell>
          <cell r="H1230">
            <v>18</v>
          </cell>
        </row>
        <row r="1231">
          <cell r="A1231" t="str">
            <v>ITRF</v>
          </cell>
          <cell r="B1231" t="str">
            <v>itrf</v>
          </cell>
          <cell r="C1231" t="str">
            <v>B</v>
          </cell>
          <cell r="D1231" t="str">
            <v>Categorie B</v>
          </cell>
          <cell r="E1231" t="str">
            <v>Techniciens</v>
          </cell>
          <cell r="F1231">
            <v>56</v>
          </cell>
          <cell r="G1231" t="str">
            <v>1</v>
          </cell>
          <cell r="H1231">
            <v>31</v>
          </cell>
        </row>
        <row r="1232">
          <cell r="A1232" t="str">
            <v>ITRF</v>
          </cell>
          <cell r="B1232" t="str">
            <v>itrf</v>
          </cell>
          <cell r="C1232" t="str">
            <v>B</v>
          </cell>
          <cell r="D1232" t="str">
            <v>Categorie B</v>
          </cell>
          <cell r="E1232" t="str">
            <v>Techniciens</v>
          </cell>
          <cell r="F1232">
            <v>56</v>
          </cell>
          <cell r="G1232" t="str">
            <v>2</v>
          </cell>
          <cell r="H1232">
            <v>28</v>
          </cell>
        </row>
        <row r="1233">
          <cell r="A1233" t="str">
            <v>ITRF</v>
          </cell>
          <cell r="B1233" t="str">
            <v>itrf</v>
          </cell>
          <cell r="C1233" t="str">
            <v>B</v>
          </cell>
          <cell r="D1233" t="str">
            <v>Categorie B</v>
          </cell>
          <cell r="E1233" t="str">
            <v>Techniciens</v>
          </cell>
          <cell r="F1233">
            <v>57</v>
          </cell>
          <cell r="G1233" t="str">
            <v>1</v>
          </cell>
          <cell r="H1233">
            <v>24</v>
          </cell>
        </row>
        <row r="1234">
          <cell r="A1234" t="str">
            <v>ITRF</v>
          </cell>
          <cell r="B1234" t="str">
            <v>itrf</v>
          </cell>
          <cell r="C1234" t="str">
            <v>B</v>
          </cell>
          <cell r="D1234" t="str">
            <v>Categorie B</v>
          </cell>
          <cell r="E1234" t="str">
            <v>Techniciens</v>
          </cell>
          <cell r="F1234">
            <v>57</v>
          </cell>
          <cell r="G1234" t="str">
            <v>2</v>
          </cell>
          <cell r="H1234">
            <v>22</v>
          </cell>
        </row>
        <row r="1235">
          <cell r="A1235" t="str">
            <v>ITRF</v>
          </cell>
          <cell r="B1235" t="str">
            <v>itrf</v>
          </cell>
          <cell r="C1235" t="str">
            <v>B</v>
          </cell>
          <cell r="D1235" t="str">
            <v>Categorie B</v>
          </cell>
          <cell r="E1235" t="str">
            <v>Techniciens</v>
          </cell>
          <cell r="F1235">
            <v>58</v>
          </cell>
          <cell r="G1235" t="str">
            <v>1</v>
          </cell>
          <cell r="H1235">
            <v>26</v>
          </cell>
        </row>
        <row r="1236">
          <cell r="A1236" t="str">
            <v>ITRF</v>
          </cell>
          <cell r="B1236" t="str">
            <v>itrf</v>
          </cell>
          <cell r="C1236" t="str">
            <v>B</v>
          </cell>
          <cell r="D1236" t="str">
            <v>Categorie B</v>
          </cell>
          <cell r="E1236" t="str">
            <v>Techniciens</v>
          </cell>
          <cell r="F1236">
            <v>58</v>
          </cell>
          <cell r="G1236" t="str">
            <v>2</v>
          </cell>
          <cell r="H1236">
            <v>29</v>
          </cell>
        </row>
        <row r="1237">
          <cell r="A1237" t="str">
            <v>ITRF</v>
          </cell>
          <cell r="B1237" t="str">
            <v>itrf</v>
          </cell>
          <cell r="C1237" t="str">
            <v>B</v>
          </cell>
          <cell r="D1237" t="str">
            <v>Categorie B</v>
          </cell>
          <cell r="E1237" t="str">
            <v>Techniciens</v>
          </cell>
          <cell r="F1237">
            <v>59</v>
          </cell>
          <cell r="G1237" t="str">
            <v>1</v>
          </cell>
          <cell r="H1237">
            <v>26</v>
          </cell>
        </row>
        <row r="1238">
          <cell r="A1238" t="str">
            <v>ITRF</v>
          </cell>
          <cell r="B1238" t="str">
            <v>itrf</v>
          </cell>
          <cell r="C1238" t="str">
            <v>B</v>
          </cell>
          <cell r="D1238" t="str">
            <v>Categorie B</v>
          </cell>
          <cell r="E1238" t="str">
            <v>Techniciens</v>
          </cell>
          <cell r="F1238">
            <v>59</v>
          </cell>
          <cell r="G1238" t="str">
            <v>2</v>
          </cell>
          <cell r="H1238">
            <v>22</v>
          </cell>
        </row>
        <row r="1239">
          <cell r="A1239" t="str">
            <v>ITRF</v>
          </cell>
          <cell r="B1239" t="str">
            <v>itrf</v>
          </cell>
          <cell r="C1239" t="str">
            <v>B</v>
          </cell>
          <cell r="D1239" t="str">
            <v>Categorie B</v>
          </cell>
          <cell r="E1239" t="str">
            <v>Techniciens</v>
          </cell>
          <cell r="F1239">
            <v>60</v>
          </cell>
          <cell r="G1239" t="str">
            <v>1</v>
          </cell>
          <cell r="H1239">
            <v>18</v>
          </cell>
        </row>
        <row r="1240">
          <cell r="A1240" t="str">
            <v>ITRF</v>
          </cell>
          <cell r="B1240" t="str">
            <v>itrf</v>
          </cell>
          <cell r="C1240" t="str">
            <v>B</v>
          </cell>
          <cell r="D1240" t="str">
            <v>Categorie B</v>
          </cell>
          <cell r="E1240" t="str">
            <v>Techniciens</v>
          </cell>
          <cell r="F1240">
            <v>60</v>
          </cell>
          <cell r="G1240" t="str">
            <v>2</v>
          </cell>
          <cell r="H1240">
            <v>19</v>
          </cell>
        </row>
        <row r="1241">
          <cell r="A1241" t="str">
            <v>ITRF</v>
          </cell>
          <cell r="B1241" t="str">
            <v>itrf</v>
          </cell>
          <cell r="C1241" t="str">
            <v>B</v>
          </cell>
          <cell r="D1241" t="str">
            <v>Categorie B</v>
          </cell>
          <cell r="E1241" t="str">
            <v>Techniciens</v>
          </cell>
          <cell r="F1241">
            <v>61</v>
          </cell>
          <cell r="G1241" t="str">
            <v>1</v>
          </cell>
          <cell r="H1241">
            <v>6</v>
          </cell>
        </row>
        <row r="1242">
          <cell r="A1242" t="str">
            <v>ITRF</v>
          </cell>
          <cell r="B1242" t="str">
            <v>itrf</v>
          </cell>
          <cell r="C1242" t="str">
            <v>B</v>
          </cell>
          <cell r="D1242" t="str">
            <v>Categorie B</v>
          </cell>
          <cell r="E1242" t="str">
            <v>Techniciens</v>
          </cell>
          <cell r="F1242">
            <v>61</v>
          </cell>
          <cell r="G1242" t="str">
            <v>2</v>
          </cell>
          <cell r="H1242">
            <v>9</v>
          </cell>
        </row>
        <row r="1243">
          <cell r="A1243" t="str">
            <v>ITRF</v>
          </cell>
          <cell r="B1243" t="str">
            <v>itrf</v>
          </cell>
          <cell r="C1243" t="str">
            <v>B</v>
          </cell>
          <cell r="D1243" t="str">
            <v>Categorie B</v>
          </cell>
          <cell r="E1243" t="str">
            <v>Techniciens</v>
          </cell>
          <cell r="F1243">
            <v>62</v>
          </cell>
          <cell r="G1243" t="str">
            <v>1</v>
          </cell>
          <cell r="H1243">
            <v>6</v>
          </cell>
        </row>
        <row r="1244">
          <cell r="A1244" t="str">
            <v>ITRF</v>
          </cell>
          <cell r="B1244" t="str">
            <v>itrf</v>
          </cell>
          <cell r="C1244" t="str">
            <v>B</v>
          </cell>
          <cell r="D1244" t="str">
            <v>Categorie B</v>
          </cell>
          <cell r="E1244" t="str">
            <v>Techniciens</v>
          </cell>
          <cell r="F1244">
            <v>62</v>
          </cell>
          <cell r="G1244" t="str">
            <v>2</v>
          </cell>
          <cell r="H1244">
            <v>3</v>
          </cell>
        </row>
        <row r="1245">
          <cell r="A1245" t="str">
            <v>ITRF</v>
          </cell>
          <cell r="B1245" t="str">
            <v>itrf</v>
          </cell>
          <cell r="C1245" t="str">
            <v>B</v>
          </cell>
          <cell r="D1245" t="str">
            <v>Categorie B</v>
          </cell>
          <cell r="E1245" t="str">
            <v>Techniciens</v>
          </cell>
          <cell r="F1245">
            <v>63</v>
          </cell>
          <cell r="G1245" t="str">
            <v>1</v>
          </cell>
          <cell r="H1245">
            <v>5</v>
          </cell>
        </row>
        <row r="1246">
          <cell r="A1246" t="str">
            <v>ITRF</v>
          </cell>
          <cell r="B1246" t="str">
            <v>itrf</v>
          </cell>
          <cell r="C1246" t="str">
            <v>B</v>
          </cell>
          <cell r="D1246" t="str">
            <v>Categorie B</v>
          </cell>
          <cell r="E1246" t="str">
            <v>Techniciens</v>
          </cell>
          <cell r="F1246">
            <v>63</v>
          </cell>
          <cell r="G1246" t="str">
            <v>2</v>
          </cell>
          <cell r="H1246">
            <v>2</v>
          </cell>
        </row>
        <row r="1247">
          <cell r="A1247" t="str">
            <v>ITRF</v>
          </cell>
          <cell r="B1247" t="str">
            <v>itrf</v>
          </cell>
          <cell r="C1247" t="str">
            <v>B</v>
          </cell>
          <cell r="D1247" t="str">
            <v>Categorie B</v>
          </cell>
          <cell r="E1247" t="str">
            <v>Techniciens</v>
          </cell>
          <cell r="F1247">
            <v>64</v>
          </cell>
          <cell r="G1247" t="str">
            <v>1</v>
          </cell>
          <cell r="H1247">
            <v>2</v>
          </cell>
        </row>
        <row r="1248">
          <cell r="A1248" t="str">
            <v>ITRF</v>
          </cell>
          <cell r="B1248" t="str">
            <v>itrf</v>
          </cell>
          <cell r="C1248" t="str">
            <v>B</v>
          </cell>
          <cell r="D1248" t="str">
            <v>Categorie B</v>
          </cell>
          <cell r="E1248" t="str">
            <v>Techniciens</v>
          </cell>
          <cell r="F1248">
            <v>65</v>
          </cell>
          <cell r="G1248" t="str">
            <v>1</v>
          </cell>
          <cell r="H1248">
            <v>2</v>
          </cell>
        </row>
        <row r="1249">
          <cell r="A1249" t="str">
            <v>ITRF</v>
          </cell>
          <cell r="B1249" t="str">
            <v>itrf</v>
          </cell>
          <cell r="C1249" t="str">
            <v>B</v>
          </cell>
          <cell r="D1249" t="str">
            <v>Categorie B</v>
          </cell>
          <cell r="E1249" t="str">
            <v>Techniciens</v>
          </cell>
          <cell r="F1249">
            <v>67</v>
          </cell>
          <cell r="G1249" t="str">
            <v>1</v>
          </cell>
          <cell r="H1249">
            <v>1</v>
          </cell>
        </row>
        <row r="1250">
          <cell r="A1250" t="str">
            <v>ITRF</v>
          </cell>
          <cell r="B1250" t="str">
            <v>itrf</v>
          </cell>
          <cell r="C1250" t="str">
            <v>C</v>
          </cell>
          <cell r="D1250" t="str">
            <v>Categorie C</v>
          </cell>
          <cell r="E1250" t="str">
            <v>Adjoints tech</v>
          </cell>
          <cell r="F1250">
            <v>20</v>
          </cell>
          <cell r="G1250" t="str">
            <v>1</v>
          </cell>
          <cell r="H1250">
            <v>2</v>
          </cell>
        </row>
        <row r="1251">
          <cell r="A1251" t="str">
            <v>ITRF</v>
          </cell>
          <cell r="B1251" t="str">
            <v>itrf</v>
          </cell>
          <cell r="C1251" t="str">
            <v>C</v>
          </cell>
          <cell r="D1251" t="str">
            <v>Categorie C</v>
          </cell>
          <cell r="E1251" t="str">
            <v>Adjoints tech</v>
          </cell>
          <cell r="F1251">
            <v>21</v>
          </cell>
          <cell r="G1251" t="str">
            <v>1</v>
          </cell>
          <cell r="H1251">
            <v>2</v>
          </cell>
        </row>
        <row r="1252">
          <cell r="A1252" t="str">
            <v>ITRF</v>
          </cell>
          <cell r="B1252" t="str">
            <v>itrf</v>
          </cell>
          <cell r="C1252" t="str">
            <v>C</v>
          </cell>
          <cell r="D1252" t="str">
            <v>Categorie C</v>
          </cell>
          <cell r="E1252" t="str">
            <v>Adjoints tech</v>
          </cell>
          <cell r="F1252">
            <v>21</v>
          </cell>
          <cell r="G1252" t="str">
            <v>2</v>
          </cell>
          <cell r="H1252">
            <v>2</v>
          </cell>
        </row>
        <row r="1253">
          <cell r="A1253" t="str">
            <v>ITRF</v>
          </cell>
          <cell r="B1253" t="str">
            <v>itrf</v>
          </cell>
          <cell r="C1253" t="str">
            <v>C</v>
          </cell>
          <cell r="D1253" t="str">
            <v>Categorie C</v>
          </cell>
          <cell r="E1253" t="str">
            <v>Adjoints tech</v>
          </cell>
          <cell r="F1253">
            <v>22</v>
          </cell>
          <cell r="G1253" t="str">
            <v>1</v>
          </cell>
          <cell r="H1253">
            <v>4</v>
          </cell>
        </row>
        <row r="1254">
          <cell r="A1254" t="str">
            <v>ITRF</v>
          </cell>
          <cell r="B1254" t="str">
            <v>itrf</v>
          </cell>
          <cell r="C1254" t="str">
            <v>C</v>
          </cell>
          <cell r="D1254" t="str">
            <v>Categorie C</v>
          </cell>
          <cell r="E1254" t="str">
            <v>Adjoints tech</v>
          </cell>
          <cell r="F1254">
            <v>22</v>
          </cell>
          <cell r="G1254" t="str">
            <v>2</v>
          </cell>
          <cell r="H1254">
            <v>4</v>
          </cell>
        </row>
        <row r="1255">
          <cell r="A1255" t="str">
            <v>ITRF</v>
          </cell>
          <cell r="B1255" t="str">
            <v>itrf</v>
          </cell>
          <cell r="C1255" t="str">
            <v>C</v>
          </cell>
          <cell r="D1255" t="str">
            <v>Categorie C</v>
          </cell>
          <cell r="E1255" t="str">
            <v>Adjoints tech</v>
          </cell>
          <cell r="F1255">
            <v>23</v>
          </cell>
          <cell r="G1255" t="str">
            <v>1</v>
          </cell>
          <cell r="H1255">
            <v>7</v>
          </cell>
        </row>
        <row r="1256">
          <cell r="A1256" t="str">
            <v>ITRF</v>
          </cell>
          <cell r="B1256" t="str">
            <v>itrf</v>
          </cell>
          <cell r="C1256" t="str">
            <v>C</v>
          </cell>
          <cell r="D1256" t="str">
            <v>Categorie C</v>
          </cell>
          <cell r="E1256" t="str">
            <v>Adjoints tech</v>
          </cell>
          <cell r="F1256">
            <v>23</v>
          </cell>
          <cell r="G1256" t="str">
            <v>2</v>
          </cell>
          <cell r="H1256">
            <v>12</v>
          </cell>
        </row>
        <row r="1257">
          <cell r="A1257" t="str">
            <v>ITRF</v>
          </cell>
          <cell r="B1257" t="str">
            <v>itrf</v>
          </cell>
          <cell r="C1257" t="str">
            <v>C</v>
          </cell>
          <cell r="D1257" t="str">
            <v>Categorie C</v>
          </cell>
          <cell r="E1257" t="str">
            <v>Adjoints tech</v>
          </cell>
          <cell r="F1257">
            <v>24</v>
          </cell>
          <cell r="G1257" t="str">
            <v>1</v>
          </cell>
          <cell r="H1257">
            <v>11</v>
          </cell>
        </row>
        <row r="1258">
          <cell r="A1258" t="str">
            <v>ITRF</v>
          </cell>
          <cell r="B1258" t="str">
            <v>itrf</v>
          </cell>
          <cell r="C1258" t="str">
            <v>C</v>
          </cell>
          <cell r="D1258" t="str">
            <v>Categorie C</v>
          </cell>
          <cell r="E1258" t="str">
            <v>Adjoints tech</v>
          </cell>
          <cell r="F1258">
            <v>24</v>
          </cell>
          <cell r="G1258" t="str">
            <v>2</v>
          </cell>
          <cell r="H1258">
            <v>21</v>
          </cell>
        </row>
        <row r="1259">
          <cell r="A1259" t="str">
            <v>ITRF</v>
          </cell>
          <cell r="B1259" t="str">
            <v>itrf</v>
          </cell>
          <cell r="C1259" t="str">
            <v>C</v>
          </cell>
          <cell r="D1259" t="str">
            <v>Categorie C</v>
          </cell>
          <cell r="E1259" t="str">
            <v>Adjoints tech</v>
          </cell>
          <cell r="F1259">
            <v>25</v>
          </cell>
          <cell r="G1259" t="str">
            <v>1</v>
          </cell>
          <cell r="H1259">
            <v>16</v>
          </cell>
        </row>
        <row r="1260">
          <cell r="A1260" t="str">
            <v>ITRF</v>
          </cell>
          <cell r="B1260" t="str">
            <v>itrf</v>
          </cell>
          <cell r="C1260" t="str">
            <v>C</v>
          </cell>
          <cell r="D1260" t="str">
            <v>Categorie C</v>
          </cell>
          <cell r="E1260" t="str">
            <v>Adjoints tech</v>
          </cell>
          <cell r="F1260">
            <v>25</v>
          </cell>
          <cell r="G1260" t="str">
            <v>2</v>
          </cell>
          <cell r="H1260">
            <v>24</v>
          </cell>
        </row>
        <row r="1261">
          <cell r="A1261" t="str">
            <v>ITRF</v>
          </cell>
          <cell r="B1261" t="str">
            <v>itrf</v>
          </cell>
          <cell r="C1261" t="str">
            <v>C</v>
          </cell>
          <cell r="D1261" t="str">
            <v>Categorie C</v>
          </cell>
          <cell r="E1261" t="str">
            <v>Adjoints tech</v>
          </cell>
          <cell r="F1261">
            <v>26</v>
          </cell>
          <cell r="G1261" t="str">
            <v>1</v>
          </cell>
          <cell r="H1261">
            <v>14</v>
          </cell>
        </row>
        <row r="1262">
          <cell r="A1262" t="str">
            <v>ITRF</v>
          </cell>
          <cell r="B1262" t="str">
            <v>itrf</v>
          </cell>
          <cell r="C1262" t="str">
            <v>C</v>
          </cell>
          <cell r="D1262" t="str">
            <v>Categorie C</v>
          </cell>
          <cell r="E1262" t="str">
            <v>Adjoints tech</v>
          </cell>
          <cell r="F1262">
            <v>26</v>
          </cell>
          <cell r="G1262" t="str">
            <v>2</v>
          </cell>
          <cell r="H1262">
            <v>27</v>
          </cell>
        </row>
        <row r="1263">
          <cell r="A1263" t="str">
            <v>ITRF</v>
          </cell>
          <cell r="B1263" t="str">
            <v>itrf</v>
          </cell>
          <cell r="C1263" t="str">
            <v>C</v>
          </cell>
          <cell r="D1263" t="str">
            <v>Categorie C</v>
          </cell>
          <cell r="E1263" t="str">
            <v>Adjoints tech</v>
          </cell>
          <cell r="F1263">
            <v>27</v>
          </cell>
          <cell r="G1263" t="str">
            <v>1</v>
          </cell>
          <cell r="H1263">
            <v>20</v>
          </cell>
        </row>
        <row r="1264">
          <cell r="A1264" t="str">
            <v>ITRF</v>
          </cell>
          <cell r="B1264" t="str">
            <v>itrf</v>
          </cell>
          <cell r="C1264" t="str">
            <v>C</v>
          </cell>
          <cell r="D1264" t="str">
            <v>Categorie C</v>
          </cell>
          <cell r="E1264" t="str">
            <v>Adjoints tech</v>
          </cell>
          <cell r="F1264">
            <v>27</v>
          </cell>
          <cell r="G1264" t="str">
            <v>2</v>
          </cell>
          <cell r="H1264">
            <v>33</v>
          </cell>
        </row>
        <row r="1265">
          <cell r="A1265" t="str">
            <v>ITRF</v>
          </cell>
          <cell r="B1265" t="str">
            <v>itrf</v>
          </cell>
          <cell r="C1265" t="str">
            <v>C</v>
          </cell>
          <cell r="D1265" t="str">
            <v>Categorie C</v>
          </cell>
          <cell r="E1265" t="str">
            <v>Adjoints tech</v>
          </cell>
          <cell r="F1265">
            <v>28</v>
          </cell>
          <cell r="G1265" t="str">
            <v>1</v>
          </cell>
          <cell r="H1265">
            <v>12</v>
          </cell>
        </row>
        <row r="1266">
          <cell r="A1266" t="str">
            <v>ITRF</v>
          </cell>
          <cell r="B1266" t="str">
            <v>itrf</v>
          </cell>
          <cell r="C1266" t="str">
            <v>C</v>
          </cell>
          <cell r="D1266" t="str">
            <v>Categorie C</v>
          </cell>
          <cell r="E1266" t="str">
            <v>Adjoints tech</v>
          </cell>
          <cell r="F1266">
            <v>28</v>
          </cell>
          <cell r="G1266" t="str">
            <v>2</v>
          </cell>
          <cell r="H1266">
            <v>41</v>
          </cell>
        </row>
        <row r="1267">
          <cell r="A1267" t="str">
            <v>ITRF</v>
          </cell>
          <cell r="B1267" t="str">
            <v>itrf</v>
          </cell>
          <cell r="C1267" t="str">
            <v>C</v>
          </cell>
          <cell r="D1267" t="str">
            <v>Categorie C</v>
          </cell>
          <cell r="E1267" t="str">
            <v>Adjoints tech</v>
          </cell>
          <cell r="F1267">
            <v>29</v>
          </cell>
          <cell r="G1267" t="str">
            <v>1</v>
          </cell>
          <cell r="H1267">
            <v>21</v>
          </cell>
        </row>
        <row r="1268">
          <cell r="A1268" t="str">
            <v>ITRF</v>
          </cell>
          <cell r="B1268" t="str">
            <v>itrf</v>
          </cell>
          <cell r="C1268" t="str">
            <v>C</v>
          </cell>
          <cell r="D1268" t="str">
            <v>Categorie C</v>
          </cell>
          <cell r="E1268" t="str">
            <v>Adjoints tech</v>
          </cell>
          <cell r="F1268">
            <v>29</v>
          </cell>
          <cell r="G1268" t="str">
            <v>2</v>
          </cell>
          <cell r="H1268">
            <v>55</v>
          </cell>
        </row>
        <row r="1269">
          <cell r="A1269" t="str">
            <v>ITRF</v>
          </cell>
          <cell r="B1269" t="str">
            <v>itrf</v>
          </cell>
          <cell r="C1269" t="str">
            <v>C</v>
          </cell>
          <cell r="D1269" t="str">
            <v>Categorie C</v>
          </cell>
          <cell r="E1269" t="str">
            <v>Adjoints tech</v>
          </cell>
          <cell r="F1269">
            <v>30</v>
          </cell>
          <cell r="G1269" t="str">
            <v>1</v>
          </cell>
          <cell r="H1269">
            <v>23</v>
          </cell>
        </row>
        <row r="1270">
          <cell r="A1270" t="str">
            <v>ITRF</v>
          </cell>
          <cell r="B1270" t="str">
            <v>itrf</v>
          </cell>
          <cell r="C1270" t="str">
            <v>C</v>
          </cell>
          <cell r="D1270" t="str">
            <v>Categorie C</v>
          </cell>
          <cell r="E1270" t="str">
            <v>Adjoints tech</v>
          </cell>
          <cell r="F1270">
            <v>30</v>
          </cell>
          <cell r="G1270" t="str">
            <v>2</v>
          </cell>
          <cell r="H1270">
            <v>61</v>
          </cell>
        </row>
        <row r="1271">
          <cell r="A1271" t="str">
            <v>ITRF</v>
          </cell>
          <cell r="B1271" t="str">
            <v>itrf</v>
          </cell>
          <cell r="C1271" t="str">
            <v>C</v>
          </cell>
          <cell r="D1271" t="str">
            <v>Categorie C</v>
          </cell>
          <cell r="E1271" t="str">
            <v>Adjoints tech</v>
          </cell>
          <cell r="F1271">
            <v>31</v>
          </cell>
          <cell r="G1271" t="str">
            <v>1</v>
          </cell>
          <cell r="H1271">
            <v>27</v>
          </cell>
        </row>
        <row r="1272">
          <cell r="A1272" t="str">
            <v>ITRF</v>
          </cell>
          <cell r="B1272" t="str">
            <v>itrf</v>
          </cell>
          <cell r="C1272" t="str">
            <v>C</v>
          </cell>
          <cell r="D1272" t="str">
            <v>Categorie C</v>
          </cell>
          <cell r="E1272" t="str">
            <v>Adjoints tech</v>
          </cell>
          <cell r="F1272">
            <v>31</v>
          </cell>
          <cell r="G1272" t="str">
            <v>2</v>
          </cell>
          <cell r="H1272">
            <v>70</v>
          </cell>
        </row>
        <row r="1273">
          <cell r="A1273" t="str">
            <v>ITRF</v>
          </cell>
          <cell r="B1273" t="str">
            <v>itrf</v>
          </cell>
          <cell r="C1273" t="str">
            <v>C</v>
          </cell>
          <cell r="D1273" t="str">
            <v>Categorie C</v>
          </cell>
          <cell r="E1273" t="str">
            <v>Adjoints tech</v>
          </cell>
          <cell r="F1273">
            <v>32</v>
          </cell>
          <cell r="G1273" t="str">
            <v>1</v>
          </cell>
          <cell r="H1273">
            <v>33</v>
          </cell>
        </row>
        <row r="1274">
          <cell r="A1274" t="str">
            <v>ITRF</v>
          </cell>
          <cell r="B1274" t="str">
            <v>itrf</v>
          </cell>
          <cell r="C1274" t="str">
            <v>C</v>
          </cell>
          <cell r="D1274" t="str">
            <v>Categorie C</v>
          </cell>
          <cell r="E1274" t="str">
            <v>Adjoints tech</v>
          </cell>
          <cell r="F1274">
            <v>32</v>
          </cell>
          <cell r="G1274" t="str">
            <v>2</v>
          </cell>
          <cell r="H1274">
            <v>54</v>
          </cell>
        </row>
        <row r="1275">
          <cell r="A1275" t="str">
            <v>ITRF</v>
          </cell>
          <cell r="B1275" t="str">
            <v>itrf</v>
          </cell>
          <cell r="C1275" t="str">
            <v>C</v>
          </cell>
          <cell r="D1275" t="str">
            <v>Categorie C</v>
          </cell>
          <cell r="E1275" t="str">
            <v>Adjoints tech</v>
          </cell>
          <cell r="F1275">
            <v>33</v>
          </cell>
          <cell r="G1275" t="str">
            <v>1</v>
          </cell>
          <cell r="H1275">
            <v>37</v>
          </cell>
        </row>
        <row r="1276">
          <cell r="A1276" t="str">
            <v>ITRF</v>
          </cell>
          <cell r="B1276" t="str">
            <v>itrf</v>
          </cell>
          <cell r="C1276" t="str">
            <v>C</v>
          </cell>
          <cell r="D1276" t="str">
            <v>Categorie C</v>
          </cell>
          <cell r="E1276" t="str">
            <v>Adjoints tech</v>
          </cell>
          <cell r="F1276">
            <v>33</v>
          </cell>
          <cell r="G1276" t="str">
            <v>2</v>
          </cell>
          <cell r="H1276">
            <v>55</v>
          </cell>
        </row>
        <row r="1277">
          <cell r="A1277" t="str">
            <v>ITRF</v>
          </cell>
          <cell r="B1277" t="str">
            <v>itrf</v>
          </cell>
          <cell r="C1277" t="str">
            <v>C</v>
          </cell>
          <cell r="D1277" t="str">
            <v>Categorie C</v>
          </cell>
          <cell r="E1277" t="str">
            <v>Adjoints tech</v>
          </cell>
          <cell r="F1277">
            <v>34</v>
          </cell>
          <cell r="G1277" t="str">
            <v>1</v>
          </cell>
          <cell r="H1277">
            <v>34</v>
          </cell>
        </row>
        <row r="1278">
          <cell r="A1278" t="str">
            <v>ITRF</v>
          </cell>
          <cell r="B1278" t="str">
            <v>itrf</v>
          </cell>
          <cell r="C1278" t="str">
            <v>C</v>
          </cell>
          <cell r="D1278" t="str">
            <v>Categorie C</v>
          </cell>
          <cell r="E1278" t="str">
            <v>Adjoints tech</v>
          </cell>
          <cell r="F1278">
            <v>34</v>
          </cell>
          <cell r="G1278" t="str">
            <v>2</v>
          </cell>
          <cell r="H1278">
            <v>60</v>
          </cell>
        </row>
        <row r="1279">
          <cell r="A1279" t="str">
            <v>ITRF</v>
          </cell>
          <cell r="B1279" t="str">
            <v>itrf</v>
          </cell>
          <cell r="C1279" t="str">
            <v>C</v>
          </cell>
          <cell r="D1279" t="str">
            <v>Categorie C</v>
          </cell>
          <cell r="E1279" t="str">
            <v>Adjoints tech</v>
          </cell>
          <cell r="F1279">
            <v>35</v>
          </cell>
          <cell r="G1279" t="str">
            <v>1</v>
          </cell>
          <cell r="H1279">
            <v>39</v>
          </cell>
        </row>
        <row r="1280">
          <cell r="A1280" t="str">
            <v>ITRF</v>
          </cell>
          <cell r="B1280" t="str">
            <v>itrf</v>
          </cell>
          <cell r="C1280" t="str">
            <v>C</v>
          </cell>
          <cell r="D1280" t="str">
            <v>Categorie C</v>
          </cell>
          <cell r="E1280" t="str">
            <v>Adjoints tech</v>
          </cell>
          <cell r="F1280">
            <v>35</v>
          </cell>
          <cell r="G1280" t="str">
            <v>2</v>
          </cell>
          <cell r="H1280">
            <v>79</v>
          </cell>
        </row>
        <row r="1281">
          <cell r="A1281" t="str">
            <v>ITRF</v>
          </cell>
          <cell r="B1281" t="str">
            <v>itrf</v>
          </cell>
          <cell r="C1281" t="str">
            <v>C</v>
          </cell>
          <cell r="D1281" t="str">
            <v>Categorie C</v>
          </cell>
          <cell r="E1281" t="str">
            <v>Adjoints tech</v>
          </cell>
          <cell r="F1281">
            <v>36</v>
          </cell>
          <cell r="G1281" t="str">
            <v>1</v>
          </cell>
          <cell r="H1281">
            <v>31</v>
          </cell>
        </row>
        <row r="1282">
          <cell r="A1282" t="str">
            <v>ITRF</v>
          </cell>
          <cell r="B1282" t="str">
            <v>itrf</v>
          </cell>
          <cell r="C1282" t="str">
            <v>C</v>
          </cell>
          <cell r="D1282" t="str">
            <v>Categorie C</v>
          </cell>
          <cell r="E1282" t="str">
            <v>Adjoints tech</v>
          </cell>
          <cell r="F1282">
            <v>36</v>
          </cell>
          <cell r="G1282" t="str">
            <v>2</v>
          </cell>
          <cell r="H1282">
            <v>69</v>
          </cell>
        </row>
        <row r="1283">
          <cell r="A1283" t="str">
            <v>ITRF</v>
          </cell>
          <cell r="B1283" t="str">
            <v>itrf</v>
          </cell>
          <cell r="C1283" t="str">
            <v>C</v>
          </cell>
          <cell r="D1283" t="str">
            <v>Categorie C</v>
          </cell>
          <cell r="E1283" t="str">
            <v>Adjoints tech</v>
          </cell>
          <cell r="F1283">
            <v>37</v>
          </cell>
          <cell r="G1283" t="str">
            <v>1</v>
          </cell>
          <cell r="H1283">
            <v>49</v>
          </cell>
        </row>
        <row r="1284">
          <cell r="A1284" t="str">
            <v>ITRF</v>
          </cell>
          <cell r="B1284" t="str">
            <v>itrf</v>
          </cell>
          <cell r="C1284" t="str">
            <v>C</v>
          </cell>
          <cell r="D1284" t="str">
            <v>Categorie C</v>
          </cell>
          <cell r="E1284" t="str">
            <v>Adjoints tech</v>
          </cell>
          <cell r="F1284">
            <v>37</v>
          </cell>
          <cell r="G1284" t="str">
            <v>2</v>
          </cell>
          <cell r="H1284">
            <v>98</v>
          </cell>
        </row>
        <row r="1285">
          <cell r="A1285" t="str">
            <v>ITRF</v>
          </cell>
          <cell r="B1285" t="str">
            <v>itrf</v>
          </cell>
          <cell r="C1285" t="str">
            <v>C</v>
          </cell>
          <cell r="D1285" t="str">
            <v>Categorie C</v>
          </cell>
          <cell r="E1285" t="str">
            <v>Adjoints tech</v>
          </cell>
          <cell r="F1285">
            <v>38</v>
          </cell>
          <cell r="G1285" t="str">
            <v>1</v>
          </cell>
          <cell r="H1285">
            <v>32</v>
          </cell>
        </row>
        <row r="1286">
          <cell r="A1286" t="str">
            <v>ITRF</v>
          </cell>
          <cell r="B1286" t="str">
            <v>itrf</v>
          </cell>
          <cell r="C1286" t="str">
            <v>C</v>
          </cell>
          <cell r="D1286" t="str">
            <v>Categorie C</v>
          </cell>
          <cell r="E1286" t="str">
            <v>Adjoints tech</v>
          </cell>
          <cell r="F1286">
            <v>38</v>
          </cell>
          <cell r="G1286" t="str">
            <v>2</v>
          </cell>
          <cell r="H1286">
            <v>105</v>
          </cell>
        </row>
        <row r="1287">
          <cell r="A1287" t="str">
            <v>ITRF</v>
          </cell>
          <cell r="B1287" t="str">
            <v>itrf</v>
          </cell>
          <cell r="C1287" t="str">
            <v>C</v>
          </cell>
          <cell r="D1287" t="str">
            <v>Categorie C</v>
          </cell>
          <cell r="E1287" t="str">
            <v>Adjoints tech</v>
          </cell>
          <cell r="F1287">
            <v>39</v>
          </cell>
          <cell r="G1287" t="str">
            <v>1</v>
          </cell>
          <cell r="H1287">
            <v>63</v>
          </cell>
        </row>
        <row r="1288">
          <cell r="A1288" t="str">
            <v>ITRF</v>
          </cell>
          <cell r="B1288" t="str">
            <v>itrf</v>
          </cell>
          <cell r="C1288" t="str">
            <v>C</v>
          </cell>
          <cell r="D1288" t="str">
            <v>Categorie C</v>
          </cell>
          <cell r="E1288" t="str">
            <v>Adjoints tech</v>
          </cell>
          <cell r="F1288">
            <v>39</v>
          </cell>
          <cell r="G1288" t="str">
            <v>2</v>
          </cell>
          <cell r="H1288">
            <v>99</v>
          </cell>
        </row>
        <row r="1289">
          <cell r="A1289" t="str">
            <v>ITRF</v>
          </cell>
          <cell r="B1289" t="str">
            <v>itrf</v>
          </cell>
          <cell r="C1289" t="str">
            <v>C</v>
          </cell>
          <cell r="D1289" t="str">
            <v>Categorie C</v>
          </cell>
          <cell r="E1289" t="str">
            <v>Adjoints tech</v>
          </cell>
          <cell r="F1289">
            <v>40</v>
          </cell>
          <cell r="G1289" t="str">
            <v>1</v>
          </cell>
          <cell r="H1289">
            <v>71</v>
          </cell>
        </row>
        <row r="1290">
          <cell r="A1290" t="str">
            <v>ITRF</v>
          </cell>
          <cell r="B1290" t="str">
            <v>itrf</v>
          </cell>
          <cell r="C1290" t="str">
            <v>C</v>
          </cell>
          <cell r="D1290" t="str">
            <v>Categorie C</v>
          </cell>
          <cell r="E1290" t="str">
            <v>Adjoints tech</v>
          </cell>
          <cell r="F1290">
            <v>40</v>
          </cell>
          <cell r="G1290" t="str">
            <v>2</v>
          </cell>
          <cell r="H1290">
            <v>138</v>
          </cell>
        </row>
        <row r="1291">
          <cell r="A1291" t="str">
            <v>ITRF</v>
          </cell>
          <cell r="B1291" t="str">
            <v>itrf</v>
          </cell>
          <cell r="C1291" t="str">
            <v>C</v>
          </cell>
          <cell r="D1291" t="str">
            <v>Categorie C</v>
          </cell>
          <cell r="E1291" t="str">
            <v>Adjoints tech</v>
          </cell>
          <cell r="F1291">
            <v>41</v>
          </cell>
          <cell r="G1291" t="str">
            <v>1</v>
          </cell>
          <cell r="H1291">
            <v>68</v>
          </cell>
        </row>
        <row r="1292">
          <cell r="A1292" t="str">
            <v>ITRF</v>
          </cell>
          <cell r="B1292" t="str">
            <v>itrf</v>
          </cell>
          <cell r="C1292" t="str">
            <v>C</v>
          </cell>
          <cell r="D1292" t="str">
            <v>Categorie C</v>
          </cell>
          <cell r="E1292" t="str">
            <v>Adjoints tech</v>
          </cell>
          <cell r="F1292">
            <v>41</v>
          </cell>
          <cell r="G1292" t="str">
            <v>2</v>
          </cell>
          <cell r="H1292">
            <v>139</v>
          </cell>
        </row>
        <row r="1293">
          <cell r="A1293" t="str">
            <v>ITRF</v>
          </cell>
          <cell r="B1293" t="str">
            <v>itrf</v>
          </cell>
          <cell r="C1293" t="str">
            <v>C</v>
          </cell>
          <cell r="D1293" t="str">
            <v>Categorie C</v>
          </cell>
          <cell r="E1293" t="str">
            <v>Adjoints tech</v>
          </cell>
          <cell r="F1293">
            <v>42</v>
          </cell>
          <cell r="G1293" t="str">
            <v>1</v>
          </cell>
          <cell r="H1293">
            <v>74</v>
          </cell>
        </row>
        <row r="1294">
          <cell r="A1294" t="str">
            <v>ITRF</v>
          </cell>
          <cell r="B1294" t="str">
            <v>itrf</v>
          </cell>
          <cell r="C1294" t="str">
            <v>C</v>
          </cell>
          <cell r="D1294" t="str">
            <v>Categorie C</v>
          </cell>
          <cell r="E1294" t="str">
            <v>Adjoints tech</v>
          </cell>
          <cell r="F1294">
            <v>42</v>
          </cell>
          <cell r="G1294" t="str">
            <v>2</v>
          </cell>
          <cell r="H1294">
            <v>163</v>
          </cell>
        </row>
        <row r="1295">
          <cell r="A1295" t="str">
            <v>ITRF</v>
          </cell>
          <cell r="B1295" t="str">
            <v>itrf</v>
          </cell>
          <cell r="C1295" t="str">
            <v>C</v>
          </cell>
          <cell r="D1295" t="str">
            <v>Categorie C</v>
          </cell>
          <cell r="E1295" t="str">
            <v>Adjoints tech</v>
          </cell>
          <cell r="F1295">
            <v>43</v>
          </cell>
          <cell r="G1295" t="str">
            <v>1</v>
          </cell>
          <cell r="H1295">
            <v>72</v>
          </cell>
        </row>
        <row r="1296">
          <cell r="A1296" t="str">
            <v>ITRF</v>
          </cell>
          <cell r="B1296" t="str">
            <v>itrf</v>
          </cell>
          <cell r="C1296" t="str">
            <v>C</v>
          </cell>
          <cell r="D1296" t="str">
            <v>Categorie C</v>
          </cell>
          <cell r="E1296" t="str">
            <v>Adjoints tech</v>
          </cell>
          <cell r="F1296">
            <v>43</v>
          </cell>
          <cell r="G1296" t="str">
            <v>2</v>
          </cell>
          <cell r="H1296">
            <v>155</v>
          </cell>
        </row>
        <row r="1297">
          <cell r="A1297" t="str">
            <v>ITRF</v>
          </cell>
          <cell r="B1297" t="str">
            <v>itrf</v>
          </cell>
          <cell r="C1297" t="str">
            <v>C</v>
          </cell>
          <cell r="D1297" t="str">
            <v>Categorie C</v>
          </cell>
          <cell r="E1297" t="str">
            <v>Adjoints tech</v>
          </cell>
          <cell r="F1297">
            <v>44</v>
          </cell>
          <cell r="G1297" t="str">
            <v>1</v>
          </cell>
          <cell r="H1297">
            <v>65</v>
          </cell>
        </row>
        <row r="1298">
          <cell r="A1298" t="str">
            <v>ITRF</v>
          </cell>
          <cell r="B1298" t="str">
            <v>itrf</v>
          </cell>
          <cell r="C1298" t="str">
            <v>C</v>
          </cell>
          <cell r="D1298" t="str">
            <v>Categorie C</v>
          </cell>
          <cell r="E1298" t="str">
            <v>Adjoints tech</v>
          </cell>
          <cell r="F1298">
            <v>44</v>
          </cell>
          <cell r="G1298" t="str">
            <v>2</v>
          </cell>
          <cell r="H1298">
            <v>156</v>
          </cell>
        </row>
        <row r="1299">
          <cell r="A1299" t="str">
            <v>ITRF</v>
          </cell>
          <cell r="B1299" t="str">
            <v>itrf</v>
          </cell>
          <cell r="C1299" t="str">
            <v>C</v>
          </cell>
          <cell r="D1299" t="str">
            <v>Categorie C</v>
          </cell>
          <cell r="E1299" t="str">
            <v>Adjoints tech</v>
          </cell>
          <cell r="F1299">
            <v>45</v>
          </cell>
          <cell r="G1299" t="str">
            <v>1</v>
          </cell>
          <cell r="H1299">
            <v>71</v>
          </cell>
        </row>
        <row r="1300">
          <cell r="A1300" t="str">
            <v>ITRF</v>
          </cell>
          <cell r="B1300" t="str">
            <v>itrf</v>
          </cell>
          <cell r="C1300" t="str">
            <v>C</v>
          </cell>
          <cell r="D1300" t="str">
            <v>Categorie C</v>
          </cell>
          <cell r="E1300" t="str">
            <v>Adjoints tech</v>
          </cell>
          <cell r="F1300">
            <v>45</v>
          </cell>
          <cell r="G1300" t="str">
            <v>2</v>
          </cell>
          <cell r="H1300">
            <v>139</v>
          </cell>
        </row>
        <row r="1301">
          <cell r="A1301" t="str">
            <v>ITRF</v>
          </cell>
          <cell r="B1301" t="str">
            <v>itrf</v>
          </cell>
          <cell r="C1301" t="str">
            <v>C</v>
          </cell>
          <cell r="D1301" t="str">
            <v>Categorie C</v>
          </cell>
          <cell r="E1301" t="str">
            <v>Adjoints tech</v>
          </cell>
          <cell r="F1301">
            <v>46</v>
          </cell>
          <cell r="G1301" t="str">
            <v>1</v>
          </cell>
          <cell r="H1301">
            <v>79</v>
          </cell>
        </row>
        <row r="1302">
          <cell r="A1302" t="str">
            <v>ITRF</v>
          </cell>
          <cell r="B1302" t="str">
            <v>itrf</v>
          </cell>
          <cell r="C1302" t="str">
            <v>C</v>
          </cell>
          <cell r="D1302" t="str">
            <v>Categorie C</v>
          </cell>
          <cell r="E1302" t="str">
            <v>Adjoints tech</v>
          </cell>
          <cell r="F1302">
            <v>46</v>
          </cell>
          <cell r="G1302" t="str">
            <v>2</v>
          </cell>
          <cell r="H1302">
            <v>171</v>
          </cell>
        </row>
        <row r="1303">
          <cell r="A1303" t="str">
            <v>ITRF</v>
          </cell>
          <cell r="B1303" t="str">
            <v>itrf</v>
          </cell>
          <cell r="C1303" t="str">
            <v>C</v>
          </cell>
          <cell r="D1303" t="str">
            <v>Categorie C</v>
          </cell>
          <cell r="E1303" t="str">
            <v>Adjoints tech</v>
          </cell>
          <cell r="F1303">
            <v>47</v>
          </cell>
          <cell r="G1303" t="str">
            <v>1</v>
          </cell>
          <cell r="H1303">
            <v>78</v>
          </cell>
        </row>
        <row r="1304">
          <cell r="A1304" t="str">
            <v>ITRF</v>
          </cell>
          <cell r="B1304" t="str">
            <v>itrf</v>
          </cell>
          <cell r="C1304" t="str">
            <v>C</v>
          </cell>
          <cell r="D1304" t="str">
            <v>Categorie C</v>
          </cell>
          <cell r="E1304" t="str">
            <v>Adjoints tech</v>
          </cell>
          <cell r="F1304">
            <v>47</v>
          </cell>
          <cell r="G1304" t="str">
            <v>2</v>
          </cell>
          <cell r="H1304">
            <v>189</v>
          </cell>
        </row>
        <row r="1305">
          <cell r="A1305" t="str">
            <v>ITRF</v>
          </cell>
          <cell r="B1305" t="str">
            <v>itrf</v>
          </cell>
          <cell r="C1305" t="str">
            <v>C</v>
          </cell>
          <cell r="D1305" t="str">
            <v>Categorie C</v>
          </cell>
          <cell r="E1305" t="str">
            <v>Adjoints tech</v>
          </cell>
          <cell r="F1305">
            <v>48</v>
          </cell>
          <cell r="G1305" t="str">
            <v>1</v>
          </cell>
          <cell r="H1305">
            <v>71</v>
          </cell>
        </row>
        <row r="1306">
          <cell r="A1306" t="str">
            <v>ITRF</v>
          </cell>
          <cell r="B1306" t="str">
            <v>itrf</v>
          </cell>
          <cell r="C1306" t="str">
            <v>C</v>
          </cell>
          <cell r="D1306" t="str">
            <v>Categorie C</v>
          </cell>
          <cell r="E1306" t="str">
            <v>Adjoints tech</v>
          </cell>
          <cell r="F1306">
            <v>48</v>
          </cell>
          <cell r="G1306" t="str">
            <v>2</v>
          </cell>
          <cell r="H1306">
            <v>159</v>
          </cell>
        </row>
        <row r="1307">
          <cell r="A1307" t="str">
            <v>ITRF</v>
          </cell>
          <cell r="B1307" t="str">
            <v>itrf</v>
          </cell>
          <cell r="C1307" t="str">
            <v>C</v>
          </cell>
          <cell r="D1307" t="str">
            <v>Categorie C</v>
          </cell>
          <cell r="E1307" t="str">
            <v>Adjoints tech</v>
          </cell>
          <cell r="F1307">
            <v>49</v>
          </cell>
          <cell r="G1307" t="str">
            <v>1</v>
          </cell>
          <cell r="H1307">
            <v>71</v>
          </cell>
        </row>
        <row r="1308">
          <cell r="A1308" t="str">
            <v>ITRF</v>
          </cell>
          <cell r="B1308" t="str">
            <v>itrf</v>
          </cell>
          <cell r="C1308" t="str">
            <v>C</v>
          </cell>
          <cell r="D1308" t="str">
            <v>Categorie C</v>
          </cell>
          <cell r="E1308" t="str">
            <v>Adjoints tech</v>
          </cell>
          <cell r="F1308">
            <v>49</v>
          </cell>
          <cell r="G1308" t="str">
            <v>2</v>
          </cell>
          <cell r="H1308">
            <v>140</v>
          </cell>
        </row>
        <row r="1309">
          <cell r="A1309" t="str">
            <v>ITRF</v>
          </cell>
          <cell r="B1309" t="str">
            <v>itrf</v>
          </cell>
          <cell r="C1309" t="str">
            <v>C</v>
          </cell>
          <cell r="D1309" t="str">
            <v>Categorie C</v>
          </cell>
          <cell r="E1309" t="str">
            <v>Adjoints tech</v>
          </cell>
          <cell r="F1309">
            <v>50</v>
          </cell>
          <cell r="G1309" t="str">
            <v>1</v>
          </cell>
          <cell r="H1309">
            <v>83</v>
          </cell>
        </row>
        <row r="1310">
          <cell r="A1310" t="str">
            <v>ITRF</v>
          </cell>
          <cell r="B1310" t="str">
            <v>itrf</v>
          </cell>
          <cell r="C1310" t="str">
            <v>C</v>
          </cell>
          <cell r="D1310" t="str">
            <v>Categorie C</v>
          </cell>
          <cell r="E1310" t="str">
            <v>Adjoints tech</v>
          </cell>
          <cell r="F1310">
            <v>50</v>
          </cell>
          <cell r="G1310" t="str">
            <v>2</v>
          </cell>
          <cell r="H1310">
            <v>141</v>
          </cell>
        </row>
        <row r="1311">
          <cell r="A1311" t="str">
            <v>ITRF</v>
          </cell>
          <cell r="B1311" t="str">
            <v>itrf</v>
          </cell>
          <cell r="C1311" t="str">
            <v>C</v>
          </cell>
          <cell r="D1311" t="str">
            <v>Categorie C</v>
          </cell>
          <cell r="E1311" t="str">
            <v>Adjoints tech</v>
          </cell>
          <cell r="F1311">
            <v>51</v>
          </cell>
          <cell r="G1311" t="str">
            <v>1</v>
          </cell>
          <cell r="H1311">
            <v>53</v>
          </cell>
        </row>
        <row r="1312">
          <cell r="A1312" t="str">
            <v>ITRF</v>
          </cell>
          <cell r="B1312" t="str">
            <v>itrf</v>
          </cell>
          <cell r="C1312" t="str">
            <v>C</v>
          </cell>
          <cell r="D1312" t="str">
            <v>Categorie C</v>
          </cell>
          <cell r="E1312" t="str">
            <v>Adjoints tech</v>
          </cell>
          <cell r="F1312">
            <v>51</v>
          </cell>
          <cell r="G1312" t="str">
            <v>2</v>
          </cell>
          <cell r="H1312">
            <v>154</v>
          </cell>
        </row>
        <row r="1313">
          <cell r="A1313" t="str">
            <v>ITRF</v>
          </cell>
          <cell r="B1313" t="str">
            <v>itrf</v>
          </cell>
          <cell r="C1313" t="str">
            <v>C</v>
          </cell>
          <cell r="D1313" t="str">
            <v>Categorie C</v>
          </cell>
          <cell r="E1313" t="str">
            <v>Adjoints tech</v>
          </cell>
          <cell r="F1313">
            <v>52</v>
          </cell>
          <cell r="G1313" t="str">
            <v>1</v>
          </cell>
          <cell r="H1313">
            <v>60</v>
          </cell>
        </row>
        <row r="1314">
          <cell r="A1314" t="str">
            <v>ITRF</v>
          </cell>
          <cell r="B1314" t="str">
            <v>itrf</v>
          </cell>
          <cell r="C1314" t="str">
            <v>C</v>
          </cell>
          <cell r="D1314" t="str">
            <v>Categorie C</v>
          </cell>
          <cell r="E1314" t="str">
            <v>Adjoints tech</v>
          </cell>
          <cell r="F1314">
            <v>52</v>
          </cell>
          <cell r="G1314" t="str">
            <v>2</v>
          </cell>
          <cell r="H1314">
            <v>132</v>
          </cell>
        </row>
        <row r="1315">
          <cell r="A1315" t="str">
            <v>ITRF</v>
          </cell>
          <cell r="B1315" t="str">
            <v>itrf</v>
          </cell>
          <cell r="C1315" t="str">
            <v>C</v>
          </cell>
          <cell r="D1315" t="str">
            <v>Categorie C</v>
          </cell>
          <cell r="E1315" t="str">
            <v>Adjoints tech</v>
          </cell>
          <cell r="F1315">
            <v>53</v>
          </cell>
          <cell r="G1315" t="str">
            <v>1</v>
          </cell>
          <cell r="H1315">
            <v>59</v>
          </cell>
        </row>
        <row r="1316">
          <cell r="A1316" t="str">
            <v>ITRF</v>
          </cell>
          <cell r="B1316" t="str">
            <v>itrf</v>
          </cell>
          <cell r="C1316" t="str">
            <v>C</v>
          </cell>
          <cell r="D1316" t="str">
            <v>Categorie C</v>
          </cell>
          <cell r="E1316" t="str">
            <v>Adjoints tech</v>
          </cell>
          <cell r="F1316">
            <v>53</v>
          </cell>
          <cell r="G1316" t="str">
            <v>2</v>
          </cell>
          <cell r="H1316">
            <v>134</v>
          </cell>
        </row>
        <row r="1317">
          <cell r="A1317" t="str">
            <v>ITRF</v>
          </cell>
          <cell r="B1317" t="str">
            <v>itrf</v>
          </cell>
          <cell r="C1317" t="str">
            <v>C</v>
          </cell>
          <cell r="D1317" t="str">
            <v>Categorie C</v>
          </cell>
          <cell r="E1317" t="str">
            <v>Adjoints tech</v>
          </cell>
          <cell r="F1317">
            <v>54</v>
          </cell>
          <cell r="G1317" t="str">
            <v>1</v>
          </cell>
          <cell r="H1317">
            <v>77</v>
          </cell>
        </row>
        <row r="1318">
          <cell r="A1318" t="str">
            <v>ITRF</v>
          </cell>
          <cell r="B1318" t="str">
            <v>itrf</v>
          </cell>
          <cell r="C1318" t="str">
            <v>C</v>
          </cell>
          <cell r="D1318" t="str">
            <v>Categorie C</v>
          </cell>
          <cell r="E1318" t="str">
            <v>Adjoints tech</v>
          </cell>
          <cell r="F1318">
            <v>54</v>
          </cell>
          <cell r="G1318" t="str">
            <v>2</v>
          </cell>
          <cell r="H1318">
            <v>118</v>
          </cell>
        </row>
        <row r="1319">
          <cell r="A1319" t="str">
            <v>ITRF</v>
          </cell>
          <cell r="B1319" t="str">
            <v>itrf</v>
          </cell>
          <cell r="C1319" t="str">
            <v>C</v>
          </cell>
          <cell r="D1319" t="str">
            <v>Categorie C</v>
          </cell>
          <cell r="E1319" t="str">
            <v>Adjoints tech</v>
          </cell>
          <cell r="F1319">
            <v>55</v>
          </cell>
          <cell r="G1319" t="str">
            <v>1</v>
          </cell>
          <cell r="H1319">
            <v>59</v>
          </cell>
        </row>
        <row r="1320">
          <cell r="A1320" t="str">
            <v>ITRF</v>
          </cell>
          <cell r="B1320" t="str">
            <v>itrf</v>
          </cell>
          <cell r="C1320" t="str">
            <v>C</v>
          </cell>
          <cell r="D1320" t="str">
            <v>Categorie C</v>
          </cell>
          <cell r="E1320" t="str">
            <v>Adjoints tech</v>
          </cell>
          <cell r="F1320">
            <v>55</v>
          </cell>
          <cell r="G1320" t="str">
            <v>2</v>
          </cell>
          <cell r="H1320">
            <v>110</v>
          </cell>
        </row>
        <row r="1321">
          <cell r="A1321" t="str">
            <v>ITRF</v>
          </cell>
          <cell r="B1321" t="str">
            <v>itrf</v>
          </cell>
          <cell r="C1321" t="str">
            <v>C</v>
          </cell>
          <cell r="D1321" t="str">
            <v>Categorie C</v>
          </cell>
          <cell r="E1321" t="str">
            <v>Adjoints tech</v>
          </cell>
          <cell r="F1321">
            <v>56</v>
          </cell>
          <cell r="G1321" t="str">
            <v>1</v>
          </cell>
          <cell r="H1321">
            <v>73</v>
          </cell>
        </row>
        <row r="1322">
          <cell r="A1322" t="str">
            <v>ITRF</v>
          </cell>
          <cell r="B1322" t="str">
            <v>itrf</v>
          </cell>
          <cell r="C1322" t="str">
            <v>C</v>
          </cell>
          <cell r="D1322" t="str">
            <v>Categorie C</v>
          </cell>
          <cell r="E1322" t="str">
            <v>Adjoints tech</v>
          </cell>
          <cell r="F1322">
            <v>56</v>
          </cell>
          <cell r="G1322" t="str">
            <v>2</v>
          </cell>
          <cell r="H1322">
            <v>128</v>
          </cell>
        </row>
        <row r="1323">
          <cell r="A1323" t="str">
            <v>ITRF</v>
          </cell>
          <cell r="B1323" t="str">
            <v>itrf</v>
          </cell>
          <cell r="C1323" t="str">
            <v>C</v>
          </cell>
          <cell r="D1323" t="str">
            <v>Categorie C</v>
          </cell>
          <cell r="E1323" t="str">
            <v>Adjoints tech</v>
          </cell>
          <cell r="F1323">
            <v>57</v>
          </cell>
          <cell r="G1323" t="str">
            <v>1</v>
          </cell>
          <cell r="H1323">
            <v>56</v>
          </cell>
        </row>
        <row r="1324">
          <cell r="A1324" t="str">
            <v>ITRF</v>
          </cell>
          <cell r="B1324" t="str">
            <v>itrf</v>
          </cell>
          <cell r="C1324" t="str">
            <v>C</v>
          </cell>
          <cell r="D1324" t="str">
            <v>Categorie C</v>
          </cell>
          <cell r="E1324" t="str">
            <v>Adjoints tech</v>
          </cell>
          <cell r="F1324">
            <v>57</v>
          </cell>
          <cell r="G1324" t="str">
            <v>2</v>
          </cell>
          <cell r="H1324">
            <v>122</v>
          </cell>
        </row>
        <row r="1325">
          <cell r="A1325" t="str">
            <v>ITRF</v>
          </cell>
          <cell r="B1325" t="str">
            <v>itrf</v>
          </cell>
          <cell r="C1325" t="str">
            <v>C</v>
          </cell>
          <cell r="D1325" t="str">
            <v>Categorie C</v>
          </cell>
          <cell r="E1325" t="str">
            <v>Adjoints tech</v>
          </cell>
          <cell r="F1325">
            <v>58</v>
          </cell>
          <cell r="G1325" t="str">
            <v>1</v>
          </cell>
          <cell r="H1325">
            <v>59</v>
          </cell>
        </row>
        <row r="1326">
          <cell r="A1326" t="str">
            <v>ITRF</v>
          </cell>
          <cell r="B1326" t="str">
            <v>itrf</v>
          </cell>
          <cell r="C1326" t="str">
            <v>C</v>
          </cell>
          <cell r="D1326" t="str">
            <v>Categorie C</v>
          </cell>
          <cell r="E1326" t="str">
            <v>Adjoints tech</v>
          </cell>
          <cell r="F1326">
            <v>58</v>
          </cell>
          <cell r="G1326" t="str">
            <v>2</v>
          </cell>
          <cell r="H1326">
            <v>100</v>
          </cell>
        </row>
        <row r="1327">
          <cell r="A1327" t="str">
            <v>ITRF</v>
          </cell>
          <cell r="B1327" t="str">
            <v>itrf</v>
          </cell>
          <cell r="C1327" t="str">
            <v>C</v>
          </cell>
          <cell r="D1327" t="str">
            <v>Categorie C</v>
          </cell>
          <cell r="E1327" t="str">
            <v>Adjoints tech</v>
          </cell>
          <cell r="F1327">
            <v>59</v>
          </cell>
          <cell r="G1327" t="str">
            <v>1</v>
          </cell>
          <cell r="H1327">
            <v>44</v>
          </cell>
        </row>
        <row r="1328">
          <cell r="A1328" t="str">
            <v>ITRF</v>
          </cell>
          <cell r="B1328" t="str">
            <v>itrf</v>
          </cell>
          <cell r="C1328" t="str">
            <v>C</v>
          </cell>
          <cell r="D1328" t="str">
            <v>Categorie C</v>
          </cell>
          <cell r="E1328" t="str">
            <v>Adjoints tech</v>
          </cell>
          <cell r="F1328">
            <v>59</v>
          </cell>
          <cell r="G1328" t="str">
            <v>2</v>
          </cell>
          <cell r="H1328">
            <v>89</v>
          </cell>
        </row>
        <row r="1329">
          <cell r="A1329" t="str">
            <v>ITRF</v>
          </cell>
          <cell r="B1329" t="str">
            <v>itrf</v>
          </cell>
          <cell r="C1329" t="str">
            <v>C</v>
          </cell>
          <cell r="D1329" t="str">
            <v>Categorie C</v>
          </cell>
          <cell r="E1329" t="str">
            <v>Adjoints tech</v>
          </cell>
          <cell r="F1329">
            <v>60</v>
          </cell>
          <cell r="G1329" t="str">
            <v>1</v>
          </cell>
          <cell r="H1329">
            <v>27</v>
          </cell>
        </row>
        <row r="1330">
          <cell r="A1330" t="str">
            <v>ITRF</v>
          </cell>
          <cell r="B1330" t="str">
            <v>itrf</v>
          </cell>
          <cell r="C1330" t="str">
            <v>C</v>
          </cell>
          <cell r="D1330" t="str">
            <v>Categorie C</v>
          </cell>
          <cell r="E1330" t="str">
            <v>Adjoints tech</v>
          </cell>
          <cell r="F1330">
            <v>60</v>
          </cell>
          <cell r="G1330" t="str">
            <v>2</v>
          </cell>
          <cell r="H1330">
            <v>65</v>
          </cell>
        </row>
        <row r="1331">
          <cell r="A1331" t="str">
            <v>ITRF</v>
          </cell>
          <cell r="B1331" t="str">
            <v>itrf</v>
          </cell>
          <cell r="C1331" t="str">
            <v>C</v>
          </cell>
          <cell r="D1331" t="str">
            <v>Categorie C</v>
          </cell>
          <cell r="E1331" t="str">
            <v>Adjoints tech</v>
          </cell>
          <cell r="F1331">
            <v>61</v>
          </cell>
          <cell r="G1331" t="str">
            <v>1</v>
          </cell>
          <cell r="H1331">
            <v>21</v>
          </cell>
        </row>
        <row r="1332">
          <cell r="A1332" t="str">
            <v>ITRF</v>
          </cell>
          <cell r="B1332" t="str">
            <v>itrf</v>
          </cell>
          <cell r="C1332" t="str">
            <v>C</v>
          </cell>
          <cell r="D1332" t="str">
            <v>Categorie C</v>
          </cell>
          <cell r="E1332" t="str">
            <v>Adjoints tech</v>
          </cell>
          <cell r="F1332">
            <v>61</v>
          </cell>
          <cell r="G1332" t="str">
            <v>2</v>
          </cell>
          <cell r="H1332">
            <v>32</v>
          </cell>
        </row>
        <row r="1333">
          <cell r="A1333" t="str">
            <v>ITRF</v>
          </cell>
          <cell r="B1333" t="str">
            <v>itrf</v>
          </cell>
          <cell r="C1333" t="str">
            <v>C</v>
          </cell>
          <cell r="D1333" t="str">
            <v>Categorie C</v>
          </cell>
          <cell r="E1333" t="str">
            <v>Adjoints tech</v>
          </cell>
          <cell r="F1333">
            <v>62</v>
          </cell>
          <cell r="G1333" t="str">
            <v>1</v>
          </cell>
          <cell r="H1333">
            <v>13</v>
          </cell>
        </row>
        <row r="1334">
          <cell r="A1334" t="str">
            <v>ITRF</v>
          </cell>
          <cell r="B1334" t="str">
            <v>itrf</v>
          </cell>
          <cell r="C1334" t="str">
            <v>C</v>
          </cell>
          <cell r="D1334" t="str">
            <v>Categorie C</v>
          </cell>
          <cell r="E1334" t="str">
            <v>Adjoints tech</v>
          </cell>
          <cell r="F1334">
            <v>62</v>
          </cell>
          <cell r="G1334" t="str">
            <v>2</v>
          </cell>
          <cell r="H1334">
            <v>19</v>
          </cell>
        </row>
        <row r="1335">
          <cell r="A1335" t="str">
            <v>ITRF</v>
          </cell>
          <cell r="B1335" t="str">
            <v>itrf</v>
          </cell>
          <cell r="C1335" t="str">
            <v>C</v>
          </cell>
          <cell r="D1335" t="str">
            <v>Categorie C</v>
          </cell>
          <cell r="E1335" t="str">
            <v>Adjoints tech</v>
          </cell>
          <cell r="F1335">
            <v>63</v>
          </cell>
          <cell r="G1335" t="str">
            <v>1</v>
          </cell>
          <cell r="H1335">
            <v>7</v>
          </cell>
        </row>
        <row r="1336">
          <cell r="A1336" t="str">
            <v>ITRF</v>
          </cell>
          <cell r="B1336" t="str">
            <v>itrf</v>
          </cell>
          <cell r="C1336" t="str">
            <v>C</v>
          </cell>
          <cell r="D1336" t="str">
            <v>Categorie C</v>
          </cell>
          <cell r="E1336" t="str">
            <v>Adjoints tech</v>
          </cell>
          <cell r="F1336">
            <v>63</v>
          </cell>
          <cell r="G1336" t="str">
            <v>2</v>
          </cell>
          <cell r="H1336">
            <v>14</v>
          </cell>
        </row>
        <row r="1337">
          <cell r="A1337" t="str">
            <v>ITRF</v>
          </cell>
          <cell r="B1337" t="str">
            <v>itrf</v>
          </cell>
          <cell r="C1337" t="str">
            <v>C</v>
          </cell>
          <cell r="D1337" t="str">
            <v>Categorie C</v>
          </cell>
          <cell r="E1337" t="str">
            <v>Adjoints tech</v>
          </cell>
          <cell r="F1337">
            <v>64</v>
          </cell>
          <cell r="G1337" t="str">
            <v>1</v>
          </cell>
          <cell r="H1337">
            <v>6</v>
          </cell>
        </row>
        <row r="1338">
          <cell r="A1338" t="str">
            <v>ITRF</v>
          </cell>
          <cell r="B1338" t="str">
            <v>itrf</v>
          </cell>
          <cell r="C1338" t="str">
            <v>C</v>
          </cell>
          <cell r="D1338" t="str">
            <v>Categorie C</v>
          </cell>
          <cell r="E1338" t="str">
            <v>Adjoints tech</v>
          </cell>
          <cell r="F1338">
            <v>64</v>
          </cell>
          <cell r="G1338" t="str">
            <v>2</v>
          </cell>
          <cell r="H1338">
            <v>5</v>
          </cell>
        </row>
        <row r="1339">
          <cell r="A1339" t="str">
            <v>ITRF</v>
          </cell>
          <cell r="B1339" t="str">
            <v>itrf</v>
          </cell>
          <cell r="C1339" t="str">
            <v>C</v>
          </cell>
          <cell r="D1339" t="str">
            <v>Categorie C</v>
          </cell>
          <cell r="E1339" t="str">
            <v>Adjoints tech</v>
          </cell>
          <cell r="F1339">
            <v>65</v>
          </cell>
          <cell r="G1339" t="str">
            <v>2</v>
          </cell>
          <cell r="H1339">
            <v>1</v>
          </cell>
        </row>
        <row r="1340">
          <cell r="A1340" t="str">
            <v>ITRF</v>
          </cell>
          <cell r="B1340" t="str">
            <v>itrf</v>
          </cell>
          <cell r="C1340" t="str">
            <v>C</v>
          </cell>
          <cell r="D1340" t="str">
            <v>Categorie C</v>
          </cell>
          <cell r="E1340" t="str">
            <v>Adjoints tech</v>
          </cell>
          <cell r="F1340">
            <v>66</v>
          </cell>
          <cell r="G1340" t="str">
            <v>1</v>
          </cell>
          <cell r="H1340">
            <v>1</v>
          </cell>
        </row>
        <row r="1341">
          <cell r="A1341" t="str">
            <v>ITRF</v>
          </cell>
          <cell r="B1341" t="str">
            <v>itrf</v>
          </cell>
          <cell r="C1341" t="str">
            <v>C</v>
          </cell>
          <cell r="D1341" t="str">
            <v>Categorie C</v>
          </cell>
          <cell r="E1341" t="str">
            <v>Adjoints tech</v>
          </cell>
          <cell r="F1341">
            <v>66</v>
          </cell>
          <cell r="G1341" t="str">
            <v>2</v>
          </cell>
          <cell r="H1341">
            <v>1</v>
          </cell>
        </row>
        <row r="1342">
          <cell r="A1342" t="str">
            <v>ITRF</v>
          </cell>
          <cell r="B1342" t="str">
            <v>itrf</v>
          </cell>
          <cell r="C1342" t="str">
            <v>C</v>
          </cell>
          <cell r="D1342" t="str">
            <v>Categorie C</v>
          </cell>
          <cell r="E1342" t="str">
            <v>Adjoints tech</v>
          </cell>
          <cell r="F1342">
            <v>67</v>
          </cell>
          <cell r="G1342" t="str">
            <v>1</v>
          </cell>
          <cell r="H1342">
            <v>1</v>
          </cell>
        </row>
        <row r="1343">
          <cell r="A1343" t="str">
            <v>ITRF</v>
          </cell>
          <cell r="B1343" t="str">
            <v>itrf</v>
          </cell>
          <cell r="C1343" t="str">
            <v>C</v>
          </cell>
          <cell r="D1343" t="str">
            <v>Categorie C</v>
          </cell>
          <cell r="E1343" t="str">
            <v>Adjoints tech</v>
          </cell>
          <cell r="F1343">
            <v>67</v>
          </cell>
          <cell r="G1343" t="str">
            <v>2</v>
          </cell>
          <cell r="H1343">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Feuil1"/>
      <sheetName val="PYR_DIEO"/>
    </sheetNames>
    <sheetDataSet>
      <sheetData sheetId="0"/>
      <sheetData sheetId="1" refreshError="1"/>
      <sheetData sheetId="2">
        <row r="1">
          <cell r="A1" t="str">
            <v>profil</v>
          </cell>
          <cell r="B1" t="str">
            <v>person</v>
          </cell>
          <cell r="C1" t="str">
            <v>age</v>
          </cell>
          <cell r="D1" t="str">
            <v>sexe</v>
          </cell>
          <cell r="E1" t="str">
            <v>EFF</v>
          </cell>
        </row>
        <row r="2">
          <cell r="A2" t="str">
            <v>DIEO_direction</v>
          </cell>
          <cell r="B2" t="str">
            <v>dieo_Autre_pers_dir</v>
          </cell>
          <cell r="C2">
            <v>30</v>
          </cell>
          <cell r="D2" t="str">
            <v>1</v>
          </cell>
          <cell r="E2">
            <v>1</v>
          </cell>
        </row>
        <row r="3">
          <cell r="A3" t="str">
            <v>DIEO_direction</v>
          </cell>
          <cell r="B3" t="str">
            <v>dieo_Autre_pers_dir</v>
          </cell>
          <cell r="C3">
            <v>35</v>
          </cell>
          <cell r="D3" t="str">
            <v>2</v>
          </cell>
          <cell r="E3">
            <v>1</v>
          </cell>
        </row>
        <row r="4">
          <cell r="A4" t="str">
            <v>DIEO_direction</v>
          </cell>
          <cell r="B4" t="str">
            <v>dieo_Autre_pers_dir</v>
          </cell>
          <cell r="C4">
            <v>36</v>
          </cell>
          <cell r="D4" t="str">
            <v>1</v>
          </cell>
          <cell r="E4">
            <v>2</v>
          </cell>
        </row>
        <row r="5">
          <cell r="A5" t="str">
            <v>DIEO_direction</v>
          </cell>
          <cell r="B5" t="str">
            <v>dieo_Autre_pers_dir</v>
          </cell>
          <cell r="C5">
            <v>36</v>
          </cell>
          <cell r="D5" t="str">
            <v>2</v>
          </cell>
          <cell r="E5">
            <v>1</v>
          </cell>
        </row>
        <row r="6">
          <cell r="A6" t="str">
            <v>DIEO_direction</v>
          </cell>
          <cell r="B6" t="str">
            <v>dieo_Autre_pers_dir</v>
          </cell>
          <cell r="C6">
            <v>37</v>
          </cell>
          <cell r="D6" t="str">
            <v>1</v>
          </cell>
          <cell r="E6">
            <v>1</v>
          </cell>
        </row>
        <row r="7">
          <cell r="A7" t="str">
            <v>DIEO_direction</v>
          </cell>
          <cell r="B7" t="str">
            <v>dieo_Autre_pers_dir</v>
          </cell>
          <cell r="C7">
            <v>39</v>
          </cell>
          <cell r="D7" t="str">
            <v>1</v>
          </cell>
          <cell r="E7">
            <v>1</v>
          </cell>
        </row>
        <row r="8">
          <cell r="A8" t="str">
            <v>DIEO_direction</v>
          </cell>
          <cell r="B8" t="str">
            <v>dieo_Autre_pers_dir</v>
          </cell>
          <cell r="C8">
            <v>39</v>
          </cell>
          <cell r="D8" t="str">
            <v>2</v>
          </cell>
          <cell r="E8">
            <v>2</v>
          </cell>
        </row>
        <row r="9">
          <cell r="A9" t="str">
            <v>DIEO_direction</v>
          </cell>
          <cell r="B9" t="str">
            <v>dieo_Autre_pers_dir</v>
          </cell>
          <cell r="C9">
            <v>40</v>
          </cell>
          <cell r="D9" t="str">
            <v>1</v>
          </cell>
          <cell r="E9">
            <v>1</v>
          </cell>
        </row>
        <row r="10">
          <cell r="A10" t="str">
            <v>DIEO_direction</v>
          </cell>
          <cell r="B10" t="str">
            <v>dieo_Autre_pers_dir</v>
          </cell>
          <cell r="C10">
            <v>40</v>
          </cell>
          <cell r="D10" t="str">
            <v>2</v>
          </cell>
          <cell r="E10">
            <v>1</v>
          </cell>
        </row>
        <row r="11">
          <cell r="A11" t="str">
            <v>DIEO_direction</v>
          </cell>
          <cell r="B11" t="str">
            <v>dieo_Autre_pers_dir</v>
          </cell>
          <cell r="C11">
            <v>41</v>
          </cell>
          <cell r="D11" t="str">
            <v>1</v>
          </cell>
          <cell r="E11">
            <v>1</v>
          </cell>
        </row>
        <row r="12">
          <cell r="A12" t="str">
            <v>DIEO_direction</v>
          </cell>
          <cell r="B12" t="str">
            <v>dieo_Autre_pers_dir</v>
          </cell>
          <cell r="C12">
            <v>41</v>
          </cell>
          <cell r="D12" t="str">
            <v>2</v>
          </cell>
          <cell r="E12">
            <v>2</v>
          </cell>
        </row>
        <row r="13">
          <cell r="A13" t="str">
            <v>DIEO_direction</v>
          </cell>
          <cell r="B13" t="str">
            <v>dieo_Autre_pers_dir</v>
          </cell>
          <cell r="C13">
            <v>42</v>
          </cell>
          <cell r="D13" t="str">
            <v>1</v>
          </cell>
          <cell r="E13">
            <v>1</v>
          </cell>
        </row>
        <row r="14">
          <cell r="A14" t="str">
            <v>DIEO_direction</v>
          </cell>
          <cell r="B14" t="str">
            <v>dieo_Autre_pers_dir</v>
          </cell>
          <cell r="C14">
            <v>43</v>
          </cell>
          <cell r="D14" t="str">
            <v>1</v>
          </cell>
          <cell r="E14">
            <v>6</v>
          </cell>
        </row>
        <row r="15">
          <cell r="A15" t="str">
            <v>DIEO_direction</v>
          </cell>
          <cell r="B15" t="str">
            <v>dieo_Autre_pers_dir</v>
          </cell>
          <cell r="C15">
            <v>43</v>
          </cell>
          <cell r="D15" t="str">
            <v>2</v>
          </cell>
          <cell r="E15">
            <v>1</v>
          </cell>
        </row>
        <row r="16">
          <cell r="A16" t="str">
            <v>DIEO_direction</v>
          </cell>
          <cell r="B16" t="str">
            <v>dieo_Autre_pers_dir</v>
          </cell>
          <cell r="C16">
            <v>44</v>
          </cell>
          <cell r="D16" t="str">
            <v>1</v>
          </cell>
          <cell r="E16">
            <v>8</v>
          </cell>
        </row>
        <row r="17">
          <cell r="A17" t="str">
            <v>DIEO_direction</v>
          </cell>
          <cell r="B17" t="str">
            <v>dieo_Autre_pers_dir</v>
          </cell>
          <cell r="C17">
            <v>44</v>
          </cell>
          <cell r="D17" t="str">
            <v>2</v>
          </cell>
          <cell r="E17">
            <v>6</v>
          </cell>
        </row>
        <row r="18">
          <cell r="A18" t="str">
            <v>DIEO_direction</v>
          </cell>
          <cell r="B18" t="str">
            <v>dieo_Autre_pers_dir</v>
          </cell>
          <cell r="C18">
            <v>45</v>
          </cell>
          <cell r="D18" t="str">
            <v>1</v>
          </cell>
          <cell r="E18">
            <v>6</v>
          </cell>
        </row>
        <row r="19">
          <cell r="A19" t="str">
            <v>DIEO_direction</v>
          </cell>
          <cell r="B19" t="str">
            <v>dieo_Autre_pers_dir</v>
          </cell>
          <cell r="C19">
            <v>45</v>
          </cell>
          <cell r="D19" t="str">
            <v>2</v>
          </cell>
          <cell r="E19">
            <v>1</v>
          </cell>
        </row>
        <row r="20">
          <cell r="A20" t="str">
            <v>DIEO_direction</v>
          </cell>
          <cell r="B20" t="str">
            <v>dieo_Autre_pers_dir</v>
          </cell>
          <cell r="C20">
            <v>46</v>
          </cell>
          <cell r="D20" t="str">
            <v>1</v>
          </cell>
          <cell r="E20">
            <v>5</v>
          </cell>
        </row>
        <row r="21">
          <cell r="A21" t="str">
            <v>DIEO_direction</v>
          </cell>
          <cell r="B21" t="str">
            <v>dieo_Autre_pers_dir</v>
          </cell>
          <cell r="C21">
            <v>46</v>
          </cell>
          <cell r="D21" t="str">
            <v>2</v>
          </cell>
          <cell r="E21">
            <v>1</v>
          </cell>
        </row>
        <row r="22">
          <cell r="A22" t="str">
            <v>DIEO_direction</v>
          </cell>
          <cell r="B22" t="str">
            <v>dieo_Autre_pers_dir</v>
          </cell>
          <cell r="C22">
            <v>47</v>
          </cell>
          <cell r="D22" t="str">
            <v>1</v>
          </cell>
          <cell r="E22">
            <v>5</v>
          </cell>
        </row>
        <row r="23">
          <cell r="A23" t="str">
            <v>DIEO_direction</v>
          </cell>
          <cell r="B23" t="str">
            <v>dieo_Autre_pers_dir</v>
          </cell>
          <cell r="C23">
            <v>47</v>
          </cell>
          <cell r="D23" t="str">
            <v>2</v>
          </cell>
          <cell r="E23">
            <v>2</v>
          </cell>
        </row>
        <row r="24">
          <cell r="A24" t="str">
            <v>DIEO_direction</v>
          </cell>
          <cell r="B24" t="str">
            <v>dieo_Autre_pers_dir</v>
          </cell>
          <cell r="C24">
            <v>48</v>
          </cell>
          <cell r="D24" t="str">
            <v>1</v>
          </cell>
          <cell r="E24">
            <v>4</v>
          </cell>
        </row>
        <row r="25">
          <cell r="A25" t="str">
            <v>DIEO_direction</v>
          </cell>
          <cell r="B25" t="str">
            <v>dieo_Autre_pers_dir</v>
          </cell>
          <cell r="C25">
            <v>48</v>
          </cell>
          <cell r="D25" t="str">
            <v>2</v>
          </cell>
          <cell r="E25">
            <v>4</v>
          </cell>
        </row>
        <row r="26">
          <cell r="A26" t="str">
            <v>DIEO_direction</v>
          </cell>
          <cell r="B26" t="str">
            <v>dieo_Autre_pers_dir</v>
          </cell>
          <cell r="C26">
            <v>49</v>
          </cell>
          <cell r="D26" t="str">
            <v>1</v>
          </cell>
          <cell r="E26">
            <v>6</v>
          </cell>
        </row>
        <row r="27">
          <cell r="A27" t="str">
            <v>DIEO_direction</v>
          </cell>
          <cell r="B27" t="str">
            <v>dieo_Autre_pers_dir</v>
          </cell>
          <cell r="C27">
            <v>49</v>
          </cell>
          <cell r="D27" t="str">
            <v>2</v>
          </cell>
          <cell r="E27">
            <v>4</v>
          </cell>
        </row>
        <row r="28">
          <cell r="A28" t="str">
            <v>DIEO_direction</v>
          </cell>
          <cell r="B28" t="str">
            <v>dieo_Autre_pers_dir</v>
          </cell>
          <cell r="C28">
            <v>50</v>
          </cell>
          <cell r="D28" t="str">
            <v>1</v>
          </cell>
          <cell r="E28">
            <v>4</v>
          </cell>
        </row>
        <row r="29">
          <cell r="A29" t="str">
            <v>DIEO_direction</v>
          </cell>
          <cell r="B29" t="str">
            <v>dieo_Autre_pers_dir</v>
          </cell>
          <cell r="C29">
            <v>50</v>
          </cell>
          <cell r="D29" t="str">
            <v>2</v>
          </cell>
          <cell r="E29">
            <v>1</v>
          </cell>
        </row>
        <row r="30">
          <cell r="A30" t="str">
            <v>DIEO_direction</v>
          </cell>
          <cell r="B30" t="str">
            <v>dieo_Autre_pers_dir</v>
          </cell>
          <cell r="C30">
            <v>51</v>
          </cell>
          <cell r="D30" t="str">
            <v>1</v>
          </cell>
          <cell r="E30">
            <v>5</v>
          </cell>
        </row>
        <row r="31">
          <cell r="A31" t="str">
            <v>DIEO_direction</v>
          </cell>
          <cell r="B31" t="str">
            <v>dieo_Autre_pers_dir</v>
          </cell>
          <cell r="C31">
            <v>51</v>
          </cell>
          <cell r="D31" t="str">
            <v>2</v>
          </cell>
          <cell r="E31">
            <v>5</v>
          </cell>
        </row>
        <row r="32">
          <cell r="A32" t="str">
            <v>DIEO_direction</v>
          </cell>
          <cell r="B32" t="str">
            <v>dieo_Autre_pers_dir</v>
          </cell>
          <cell r="C32">
            <v>52</v>
          </cell>
          <cell r="D32" t="str">
            <v>1</v>
          </cell>
          <cell r="E32">
            <v>4</v>
          </cell>
        </row>
        <row r="33">
          <cell r="A33" t="str">
            <v>DIEO_direction</v>
          </cell>
          <cell r="B33" t="str">
            <v>dieo_Autre_pers_dir</v>
          </cell>
          <cell r="C33">
            <v>52</v>
          </cell>
          <cell r="D33" t="str">
            <v>2</v>
          </cell>
          <cell r="E33">
            <v>5</v>
          </cell>
        </row>
        <row r="34">
          <cell r="A34" t="str">
            <v>DIEO_direction</v>
          </cell>
          <cell r="B34" t="str">
            <v>dieo_Autre_pers_dir</v>
          </cell>
          <cell r="C34">
            <v>53</v>
          </cell>
          <cell r="D34" t="str">
            <v>1</v>
          </cell>
          <cell r="E34">
            <v>8</v>
          </cell>
        </row>
        <row r="35">
          <cell r="A35" t="str">
            <v>DIEO_direction</v>
          </cell>
          <cell r="B35" t="str">
            <v>dieo_Autre_pers_dir</v>
          </cell>
          <cell r="C35">
            <v>53</v>
          </cell>
          <cell r="D35" t="str">
            <v>2</v>
          </cell>
          <cell r="E35">
            <v>2</v>
          </cell>
        </row>
        <row r="36">
          <cell r="A36" t="str">
            <v>DIEO_direction</v>
          </cell>
          <cell r="B36" t="str">
            <v>dieo_Autre_pers_dir</v>
          </cell>
          <cell r="C36">
            <v>54</v>
          </cell>
          <cell r="D36" t="str">
            <v>1</v>
          </cell>
          <cell r="E36">
            <v>8</v>
          </cell>
        </row>
        <row r="37">
          <cell r="A37" t="str">
            <v>DIEO_direction</v>
          </cell>
          <cell r="B37" t="str">
            <v>dieo_Autre_pers_dir</v>
          </cell>
          <cell r="C37">
            <v>54</v>
          </cell>
          <cell r="D37" t="str">
            <v>2</v>
          </cell>
          <cell r="E37">
            <v>2</v>
          </cell>
        </row>
        <row r="38">
          <cell r="A38" t="str">
            <v>DIEO_direction</v>
          </cell>
          <cell r="B38" t="str">
            <v>dieo_Autre_pers_dir</v>
          </cell>
          <cell r="C38">
            <v>55</v>
          </cell>
          <cell r="D38" t="str">
            <v>1</v>
          </cell>
          <cell r="E38">
            <v>6</v>
          </cell>
        </row>
        <row r="39">
          <cell r="A39" t="str">
            <v>DIEO_direction</v>
          </cell>
          <cell r="B39" t="str">
            <v>dieo_Autre_pers_dir</v>
          </cell>
          <cell r="C39">
            <v>55</v>
          </cell>
          <cell r="D39" t="str">
            <v>2</v>
          </cell>
          <cell r="E39">
            <v>7</v>
          </cell>
        </row>
        <row r="40">
          <cell r="A40" t="str">
            <v>DIEO_direction</v>
          </cell>
          <cell r="B40" t="str">
            <v>dieo_Autre_pers_dir</v>
          </cell>
          <cell r="C40">
            <v>56</v>
          </cell>
          <cell r="D40" t="str">
            <v>1</v>
          </cell>
          <cell r="E40">
            <v>4</v>
          </cell>
        </row>
        <row r="41">
          <cell r="A41" t="str">
            <v>DIEO_direction</v>
          </cell>
          <cell r="B41" t="str">
            <v>dieo_Autre_pers_dir</v>
          </cell>
          <cell r="C41">
            <v>56</v>
          </cell>
          <cell r="D41" t="str">
            <v>2</v>
          </cell>
          <cell r="E41">
            <v>2</v>
          </cell>
        </row>
        <row r="42">
          <cell r="A42" t="str">
            <v>DIEO_direction</v>
          </cell>
          <cell r="B42" t="str">
            <v>dieo_Autre_pers_dir</v>
          </cell>
          <cell r="C42">
            <v>57</v>
          </cell>
          <cell r="D42" t="str">
            <v>1</v>
          </cell>
          <cell r="E42">
            <v>8</v>
          </cell>
        </row>
        <row r="43">
          <cell r="A43" t="str">
            <v>DIEO_direction</v>
          </cell>
          <cell r="B43" t="str">
            <v>dieo_Autre_pers_dir</v>
          </cell>
          <cell r="C43">
            <v>57</v>
          </cell>
          <cell r="D43" t="str">
            <v>2</v>
          </cell>
          <cell r="E43">
            <v>4</v>
          </cell>
        </row>
        <row r="44">
          <cell r="A44" t="str">
            <v>DIEO_direction</v>
          </cell>
          <cell r="B44" t="str">
            <v>dieo_Autre_pers_dir</v>
          </cell>
          <cell r="C44">
            <v>58</v>
          </cell>
          <cell r="D44" t="str">
            <v>1</v>
          </cell>
          <cell r="E44">
            <v>11</v>
          </cell>
        </row>
        <row r="45">
          <cell r="A45" t="str">
            <v>DIEO_direction</v>
          </cell>
          <cell r="B45" t="str">
            <v>dieo_Autre_pers_dir</v>
          </cell>
          <cell r="C45">
            <v>58</v>
          </cell>
          <cell r="D45" t="str">
            <v>2</v>
          </cell>
          <cell r="E45">
            <v>5</v>
          </cell>
        </row>
        <row r="46">
          <cell r="A46" t="str">
            <v>DIEO_direction</v>
          </cell>
          <cell r="B46" t="str">
            <v>dieo_Autre_pers_dir</v>
          </cell>
          <cell r="C46">
            <v>59</v>
          </cell>
          <cell r="D46" t="str">
            <v>1</v>
          </cell>
          <cell r="E46">
            <v>3</v>
          </cell>
        </row>
        <row r="47">
          <cell r="A47" t="str">
            <v>DIEO_direction</v>
          </cell>
          <cell r="B47" t="str">
            <v>dieo_Autre_pers_dir</v>
          </cell>
          <cell r="C47">
            <v>59</v>
          </cell>
          <cell r="D47" t="str">
            <v>2</v>
          </cell>
          <cell r="E47">
            <v>4</v>
          </cell>
        </row>
        <row r="48">
          <cell r="A48" t="str">
            <v>DIEO_direction</v>
          </cell>
          <cell r="B48" t="str">
            <v>dieo_Autre_pers_dir</v>
          </cell>
          <cell r="C48">
            <v>60</v>
          </cell>
          <cell r="D48" t="str">
            <v>1</v>
          </cell>
          <cell r="E48">
            <v>1</v>
          </cell>
        </row>
        <row r="49">
          <cell r="A49" t="str">
            <v>DIEO_direction</v>
          </cell>
          <cell r="B49" t="str">
            <v>dieo_Autre_pers_dir</v>
          </cell>
          <cell r="C49">
            <v>60</v>
          </cell>
          <cell r="D49" t="str">
            <v>2</v>
          </cell>
          <cell r="E49">
            <v>5</v>
          </cell>
        </row>
        <row r="50">
          <cell r="A50" t="str">
            <v>DIEO_direction</v>
          </cell>
          <cell r="B50" t="str">
            <v>dieo_Autre_pers_dir</v>
          </cell>
          <cell r="C50">
            <v>61</v>
          </cell>
          <cell r="D50" t="str">
            <v>1</v>
          </cell>
          <cell r="E50">
            <v>3</v>
          </cell>
        </row>
        <row r="51">
          <cell r="A51" t="str">
            <v>DIEO_direction</v>
          </cell>
          <cell r="B51" t="str">
            <v>dieo_Autre_pers_dir</v>
          </cell>
          <cell r="C51">
            <v>61</v>
          </cell>
          <cell r="D51" t="str">
            <v>2</v>
          </cell>
          <cell r="E51">
            <v>3</v>
          </cell>
        </row>
        <row r="52">
          <cell r="A52" t="str">
            <v>DIEO_direction</v>
          </cell>
          <cell r="B52" t="str">
            <v>dieo_Autre_pers_dir</v>
          </cell>
          <cell r="C52">
            <v>62</v>
          </cell>
          <cell r="D52" t="str">
            <v>1</v>
          </cell>
          <cell r="E52">
            <v>5</v>
          </cell>
        </row>
        <row r="53">
          <cell r="A53" t="str">
            <v>DIEO_direction</v>
          </cell>
          <cell r="B53" t="str">
            <v>dieo_Autre_pers_dir</v>
          </cell>
          <cell r="C53">
            <v>62</v>
          </cell>
          <cell r="D53" t="str">
            <v>2</v>
          </cell>
          <cell r="E53">
            <v>2</v>
          </cell>
        </row>
        <row r="54">
          <cell r="A54" t="str">
            <v>DIEO_direction</v>
          </cell>
          <cell r="B54" t="str">
            <v>dieo_Autre_pers_dir</v>
          </cell>
          <cell r="C54">
            <v>63</v>
          </cell>
          <cell r="D54" t="str">
            <v>1</v>
          </cell>
          <cell r="E54">
            <v>2</v>
          </cell>
        </row>
        <row r="55">
          <cell r="A55" t="str">
            <v>DIEO_direction</v>
          </cell>
          <cell r="B55" t="str">
            <v>dieo_Autre_pers_dir</v>
          </cell>
          <cell r="C55">
            <v>63</v>
          </cell>
          <cell r="D55" t="str">
            <v>2</v>
          </cell>
          <cell r="E55">
            <v>1</v>
          </cell>
        </row>
        <row r="56">
          <cell r="A56" t="str">
            <v>DIEO_direction</v>
          </cell>
          <cell r="B56" t="str">
            <v>dieo_Autre_pers_dir</v>
          </cell>
          <cell r="C56">
            <v>64</v>
          </cell>
          <cell r="D56" t="str">
            <v>1</v>
          </cell>
          <cell r="E56">
            <v>1</v>
          </cell>
        </row>
        <row r="57">
          <cell r="A57" t="str">
            <v>DIEO_direction</v>
          </cell>
          <cell r="B57" t="str">
            <v>dieo_ppal_adj</v>
          </cell>
          <cell r="C57">
            <v>30</v>
          </cell>
          <cell r="D57" t="str">
            <v>1</v>
          </cell>
          <cell r="E57">
            <v>2</v>
          </cell>
        </row>
        <row r="58">
          <cell r="A58" t="str">
            <v>DIEO_direction</v>
          </cell>
          <cell r="B58" t="str">
            <v>dieo_ppal_adj</v>
          </cell>
          <cell r="C58">
            <v>30</v>
          </cell>
          <cell r="D58" t="str">
            <v>2</v>
          </cell>
          <cell r="E58">
            <v>1</v>
          </cell>
        </row>
        <row r="59">
          <cell r="A59" t="str">
            <v>DIEO_direction</v>
          </cell>
          <cell r="B59" t="str">
            <v>dieo_ppal_adj</v>
          </cell>
          <cell r="C59">
            <v>31</v>
          </cell>
          <cell r="D59" t="str">
            <v>1</v>
          </cell>
          <cell r="E59">
            <v>6</v>
          </cell>
        </row>
        <row r="60">
          <cell r="A60" t="str">
            <v>DIEO_direction</v>
          </cell>
          <cell r="B60" t="str">
            <v>dieo_ppal_adj</v>
          </cell>
          <cell r="C60">
            <v>31</v>
          </cell>
          <cell r="D60" t="str">
            <v>2</v>
          </cell>
          <cell r="E60">
            <v>6</v>
          </cell>
        </row>
        <row r="61">
          <cell r="A61" t="str">
            <v>DIEO_direction</v>
          </cell>
          <cell r="B61" t="str">
            <v>dieo_ppal_adj</v>
          </cell>
          <cell r="C61">
            <v>32</v>
          </cell>
          <cell r="D61" t="str">
            <v>1</v>
          </cell>
          <cell r="E61">
            <v>18</v>
          </cell>
        </row>
        <row r="62">
          <cell r="A62" t="str">
            <v>DIEO_direction</v>
          </cell>
          <cell r="B62" t="str">
            <v>dieo_ppal_adj</v>
          </cell>
          <cell r="C62">
            <v>32</v>
          </cell>
          <cell r="D62" t="str">
            <v>2</v>
          </cell>
          <cell r="E62">
            <v>10</v>
          </cell>
        </row>
        <row r="63">
          <cell r="A63" t="str">
            <v>DIEO_direction</v>
          </cell>
          <cell r="B63" t="str">
            <v>dieo_ppal_adj</v>
          </cell>
          <cell r="C63">
            <v>33</v>
          </cell>
          <cell r="D63" t="str">
            <v>1</v>
          </cell>
          <cell r="E63">
            <v>20</v>
          </cell>
        </row>
        <row r="64">
          <cell r="A64" t="str">
            <v>DIEO_direction</v>
          </cell>
          <cell r="B64" t="str">
            <v>dieo_ppal_adj</v>
          </cell>
          <cell r="C64">
            <v>33</v>
          </cell>
          <cell r="D64" t="str">
            <v>2</v>
          </cell>
          <cell r="E64">
            <v>18</v>
          </cell>
        </row>
        <row r="65">
          <cell r="A65" t="str">
            <v>DIEO_direction</v>
          </cell>
          <cell r="B65" t="str">
            <v>dieo_ppal_adj</v>
          </cell>
          <cell r="C65">
            <v>34</v>
          </cell>
          <cell r="D65" t="str">
            <v>1</v>
          </cell>
          <cell r="E65">
            <v>31</v>
          </cell>
        </row>
        <row r="66">
          <cell r="A66" t="str">
            <v>DIEO_direction</v>
          </cell>
          <cell r="B66" t="str">
            <v>dieo_ppal_adj</v>
          </cell>
          <cell r="C66">
            <v>34</v>
          </cell>
          <cell r="D66" t="str">
            <v>2</v>
          </cell>
          <cell r="E66">
            <v>41</v>
          </cell>
        </row>
        <row r="67">
          <cell r="A67" t="str">
            <v>DIEO_direction</v>
          </cell>
          <cell r="B67" t="str">
            <v>dieo_ppal_adj</v>
          </cell>
          <cell r="C67">
            <v>35</v>
          </cell>
          <cell r="D67" t="str">
            <v>1</v>
          </cell>
          <cell r="E67">
            <v>31</v>
          </cell>
        </row>
        <row r="68">
          <cell r="A68" t="str">
            <v>DIEO_direction</v>
          </cell>
          <cell r="B68" t="str">
            <v>dieo_ppal_adj</v>
          </cell>
          <cell r="C68">
            <v>35</v>
          </cell>
          <cell r="D68" t="str">
            <v>2</v>
          </cell>
          <cell r="E68">
            <v>37</v>
          </cell>
        </row>
        <row r="69">
          <cell r="A69" t="str">
            <v>DIEO_direction</v>
          </cell>
          <cell r="B69" t="str">
            <v>dieo_ppal_adj</v>
          </cell>
          <cell r="C69">
            <v>36</v>
          </cell>
          <cell r="D69" t="str">
            <v>1</v>
          </cell>
          <cell r="E69">
            <v>41</v>
          </cell>
        </row>
        <row r="70">
          <cell r="A70" t="str">
            <v>DIEO_direction</v>
          </cell>
          <cell r="B70" t="str">
            <v>dieo_ppal_adj</v>
          </cell>
          <cell r="C70">
            <v>36</v>
          </cell>
          <cell r="D70" t="str">
            <v>2</v>
          </cell>
          <cell r="E70">
            <v>39</v>
          </cell>
        </row>
        <row r="71">
          <cell r="A71" t="str">
            <v>DIEO_direction</v>
          </cell>
          <cell r="B71" t="str">
            <v>dieo_ppal_adj</v>
          </cell>
          <cell r="C71">
            <v>37</v>
          </cell>
          <cell r="D71" t="str">
            <v>1</v>
          </cell>
          <cell r="E71">
            <v>47</v>
          </cell>
        </row>
        <row r="72">
          <cell r="A72" t="str">
            <v>DIEO_direction</v>
          </cell>
          <cell r="B72" t="str">
            <v>dieo_ppal_adj</v>
          </cell>
          <cell r="C72">
            <v>37</v>
          </cell>
          <cell r="D72" t="str">
            <v>2</v>
          </cell>
          <cell r="E72">
            <v>52</v>
          </cell>
        </row>
        <row r="73">
          <cell r="A73" t="str">
            <v>DIEO_direction</v>
          </cell>
          <cell r="B73" t="str">
            <v>dieo_ppal_adj</v>
          </cell>
          <cell r="C73">
            <v>38</v>
          </cell>
          <cell r="D73" t="str">
            <v>1</v>
          </cell>
          <cell r="E73">
            <v>62</v>
          </cell>
        </row>
        <row r="74">
          <cell r="A74" t="str">
            <v>DIEO_direction</v>
          </cell>
          <cell r="B74" t="str">
            <v>dieo_ppal_adj</v>
          </cell>
          <cell r="C74">
            <v>38</v>
          </cell>
          <cell r="D74" t="str">
            <v>2</v>
          </cell>
          <cell r="E74">
            <v>45</v>
          </cell>
        </row>
        <row r="75">
          <cell r="A75" t="str">
            <v>DIEO_direction</v>
          </cell>
          <cell r="B75" t="str">
            <v>dieo_ppal_adj</v>
          </cell>
          <cell r="C75">
            <v>39</v>
          </cell>
          <cell r="D75" t="str">
            <v>1</v>
          </cell>
          <cell r="E75">
            <v>93</v>
          </cell>
        </row>
        <row r="76">
          <cell r="A76" t="str">
            <v>DIEO_direction</v>
          </cell>
          <cell r="B76" t="str">
            <v>dieo_ppal_adj</v>
          </cell>
          <cell r="C76">
            <v>39</v>
          </cell>
          <cell r="D76" t="str">
            <v>2</v>
          </cell>
          <cell r="E76">
            <v>71</v>
          </cell>
        </row>
        <row r="77">
          <cell r="A77" t="str">
            <v>DIEO_direction</v>
          </cell>
          <cell r="B77" t="str">
            <v>dieo_ppal_adj</v>
          </cell>
          <cell r="C77">
            <v>40</v>
          </cell>
          <cell r="D77" t="str">
            <v>1</v>
          </cell>
          <cell r="E77">
            <v>56</v>
          </cell>
        </row>
        <row r="78">
          <cell r="A78" t="str">
            <v>DIEO_direction</v>
          </cell>
          <cell r="B78" t="str">
            <v>dieo_ppal_adj</v>
          </cell>
          <cell r="C78">
            <v>40</v>
          </cell>
          <cell r="D78" t="str">
            <v>2</v>
          </cell>
          <cell r="E78">
            <v>90</v>
          </cell>
        </row>
        <row r="79">
          <cell r="A79" t="str">
            <v>DIEO_direction</v>
          </cell>
          <cell r="B79" t="str">
            <v>dieo_ppal_adj</v>
          </cell>
          <cell r="C79">
            <v>41</v>
          </cell>
          <cell r="D79" t="str">
            <v>1</v>
          </cell>
          <cell r="E79">
            <v>86</v>
          </cell>
        </row>
        <row r="80">
          <cell r="A80" t="str">
            <v>DIEO_direction</v>
          </cell>
          <cell r="B80" t="str">
            <v>dieo_ppal_adj</v>
          </cell>
          <cell r="C80">
            <v>41</v>
          </cell>
          <cell r="D80" t="str">
            <v>2</v>
          </cell>
          <cell r="E80">
            <v>98</v>
          </cell>
        </row>
        <row r="81">
          <cell r="A81" t="str">
            <v>DIEO_direction</v>
          </cell>
          <cell r="B81" t="str">
            <v>dieo_ppal_adj</v>
          </cell>
          <cell r="C81">
            <v>42</v>
          </cell>
          <cell r="D81" t="str">
            <v>1</v>
          </cell>
          <cell r="E81">
            <v>74</v>
          </cell>
        </row>
        <row r="82">
          <cell r="A82" t="str">
            <v>DIEO_direction</v>
          </cell>
          <cell r="B82" t="str">
            <v>dieo_ppal_adj</v>
          </cell>
          <cell r="C82">
            <v>42</v>
          </cell>
          <cell r="D82" t="str">
            <v>2</v>
          </cell>
          <cell r="E82">
            <v>82</v>
          </cell>
        </row>
        <row r="83">
          <cell r="A83" t="str">
            <v>DIEO_direction</v>
          </cell>
          <cell r="B83" t="str">
            <v>dieo_ppal_adj</v>
          </cell>
          <cell r="C83">
            <v>43</v>
          </cell>
          <cell r="D83" t="str">
            <v>1</v>
          </cell>
          <cell r="E83">
            <v>75</v>
          </cell>
        </row>
        <row r="84">
          <cell r="A84" t="str">
            <v>DIEO_direction</v>
          </cell>
          <cell r="B84" t="str">
            <v>dieo_ppal_adj</v>
          </cell>
          <cell r="C84">
            <v>43</v>
          </cell>
          <cell r="D84" t="str">
            <v>2</v>
          </cell>
          <cell r="E84">
            <v>96</v>
          </cell>
        </row>
        <row r="85">
          <cell r="A85" t="str">
            <v>DIEO_direction</v>
          </cell>
          <cell r="B85" t="str">
            <v>dieo_ppal_adj</v>
          </cell>
          <cell r="C85">
            <v>44</v>
          </cell>
          <cell r="D85" t="str">
            <v>1</v>
          </cell>
          <cell r="E85">
            <v>78</v>
          </cell>
        </row>
        <row r="86">
          <cell r="A86" t="str">
            <v>DIEO_direction</v>
          </cell>
          <cell r="B86" t="str">
            <v>dieo_ppal_adj</v>
          </cell>
          <cell r="C86">
            <v>44</v>
          </cell>
          <cell r="D86" t="str">
            <v>2</v>
          </cell>
          <cell r="E86">
            <v>98</v>
          </cell>
        </row>
        <row r="87">
          <cell r="A87" t="str">
            <v>DIEO_direction</v>
          </cell>
          <cell r="B87" t="str">
            <v>dieo_ppal_adj</v>
          </cell>
          <cell r="C87">
            <v>45</v>
          </cell>
          <cell r="D87" t="str">
            <v>1</v>
          </cell>
          <cell r="E87">
            <v>65</v>
          </cell>
        </row>
        <row r="88">
          <cell r="A88" t="str">
            <v>DIEO_direction</v>
          </cell>
          <cell r="B88" t="str">
            <v>dieo_ppal_adj</v>
          </cell>
          <cell r="C88">
            <v>45</v>
          </cell>
          <cell r="D88" t="str">
            <v>2</v>
          </cell>
          <cell r="E88">
            <v>116</v>
          </cell>
        </row>
        <row r="89">
          <cell r="A89" t="str">
            <v>DIEO_direction</v>
          </cell>
          <cell r="B89" t="str">
            <v>dieo_ppal_adj</v>
          </cell>
          <cell r="C89">
            <v>46</v>
          </cell>
          <cell r="D89" t="str">
            <v>1</v>
          </cell>
          <cell r="E89">
            <v>74</v>
          </cell>
        </row>
        <row r="90">
          <cell r="A90" t="str">
            <v>DIEO_direction</v>
          </cell>
          <cell r="B90" t="str">
            <v>dieo_ppal_adj</v>
          </cell>
          <cell r="C90">
            <v>46</v>
          </cell>
          <cell r="D90" t="str">
            <v>2</v>
          </cell>
          <cell r="E90">
            <v>85</v>
          </cell>
        </row>
        <row r="91">
          <cell r="A91" t="str">
            <v>DIEO_direction</v>
          </cell>
          <cell r="B91" t="str">
            <v>dieo_ppal_adj</v>
          </cell>
          <cell r="C91">
            <v>47</v>
          </cell>
          <cell r="D91" t="str">
            <v>1</v>
          </cell>
          <cell r="E91">
            <v>66</v>
          </cell>
        </row>
        <row r="92">
          <cell r="A92" t="str">
            <v>DIEO_direction</v>
          </cell>
          <cell r="B92" t="str">
            <v>dieo_ppal_adj</v>
          </cell>
          <cell r="C92">
            <v>47</v>
          </cell>
          <cell r="D92" t="str">
            <v>2</v>
          </cell>
          <cell r="E92">
            <v>94</v>
          </cell>
        </row>
        <row r="93">
          <cell r="A93" t="str">
            <v>DIEO_direction</v>
          </cell>
          <cell r="B93" t="str">
            <v>dieo_ppal_adj</v>
          </cell>
          <cell r="C93">
            <v>48</v>
          </cell>
          <cell r="D93" t="str">
            <v>1</v>
          </cell>
          <cell r="E93">
            <v>70</v>
          </cell>
        </row>
        <row r="94">
          <cell r="A94" t="str">
            <v>DIEO_direction</v>
          </cell>
          <cell r="B94" t="str">
            <v>dieo_ppal_adj</v>
          </cell>
          <cell r="C94">
            <v>48</v>
          </cell>
          <cell r="D94" t="str">
            <v>2</v>
          </cell>
          <cell r="E94">
            <v>100</v>
          </cell>
        </row>
        <row r="95">
          <cell r="A95" t="str">
            <v>DIEO_direction</v>
          </cell>
          <cell r="B95" t="str">
            <v>dieo_ppal_adj</v>
          </cell>
          <cell r="C95">
            <v>49</v>
          </cell>
          <cell r="D95" t="str">
            <v>1</v>
          </cell>
          <cell r="E95">
            <v>63</v>
          </cell>
        </row>
        <row r="96">
          <cell r="A96" t="str">
            <v>DIEO_direction</v>
          </cell>
          <cell r="B96" t="str">
            <v>dieo_ppal_adj</v>
          </cell>
          <cell r="C96">
            <v>49</v>
          </cell>
          <cell r="D96" t="str">
            <v>2</v>
          </cell>
          <cell r="E96">
            <v>83</v>
          </cell>
        </row>
        <row r="97">
          <cell r="A97" t="str">
            <v>DIEO_direction</v>
          </cell>
          <cell r="B97" t="str">
            <v>dieo_ppal_adj</v>
          </cell>
          <cell r="C97">
            <v>50</v>
          </cell>
          <cell r="D97" t="str">
            <v>1</v>
          </cell>
          <cell r="E97">
            <v>49</v>
          </cell>
        </row>
        <row r="98">
          <cell r="A98" t="str">
            <v>DIEO_direction</v>
          </cell>
          <cell r="B98" t="str">
            <v>dieo_ppal_adj</v>
          </cell>
          <cell r="C98">
            <v>50</v>
          </cell>
          <cell r="D98" t="str">
            <v>2</v>
          </cell>
          <cell r="E98">
            <v>88</v>
          </cell>
        </row>
        <row r="99">
          <cell r="A99" t="str">
            <v>DIEO_direction</v>
          </cell>
          <cell r="B99" t="str">
            <v>dieo_ppal_adj</v>
          </cell>
          <cell r="C99">
            <v>51</v>
          </cell>
          <cell r="D99" t="str">
            <v>1</v>
          </cell>
          <cell r="E99">
            <v>59</v>
          </cell>
        </row>
        <row r="100">
          <cell r="A100" t="str">
            <v>DIEO_direction</v>
          </cell>
          <cell r="B100" t="str">
            <v>dieo_ppal_adj</v>
          </cell>
          <cell r="C100">
            <v>51</v>
          </cell>
          <cell r="D100" t="str">
            <v>2</v>
          </cell>
          <cell r="E100">
            <v>91</v>
          </cell>
        </row>
        <row r="101">
          <cell r="A101" t="str">
            <v>DIEO_direction</v>
          </cell>
          <cell r="B101" t="str">
            <v>dieo_ppal_adj</v>
          </cell>
          <cell r="C101">
            <v>52</v>
          </cell>
          <cell r="D101" t="str">
            <v>1</v>
          </cell>
          <cell r="E101">
            <v>43</v>
          </cell>
        </row>
        <row r="102">
          <cell r="A102" t="str">
            <v>DIEO_direction</v>
          </cell>
          <cell r="B102" t="str">
            <v>dieo_ppal_adj</v>
          </cell>
          <cell r="C102">
            <v>52</v>
          </cell>
          <cell r="D102" t="str">
            <v>2</v>
          </cell>
          <cell r="E102">
            <v>71</v>
          </cell>
        </row>
        <row r="103">
          <cell r="A103" t="str">
            <v>DIEO_direction</v>
          </cell>
          <cell r="B103" t="str">
            <v>dieo_ppal_adj</v>
          </cell>
          <cell r="C103">
            <v>53</v>
          </cell>
          <cell r="D103" t="str">
            <v>1</v>
          </cell>
          <cell r="E103">
            <v>53</v>
          </cell>
        </row>
        <row r="104">
          <cell r="A104" t="str">
            <v>DIEO_direction</v>
          </cell>
          <cell r="B104" t="str">
            <v>dieo_ppal_adj</v>
          </cell>
          <cell r="C104">
            <v>53</v>
          </cell>
          <cell r="D104" t="str">
            <v>2</v>
          </cell>
          <cell r="E104">
            <v>81</v>
          </cell>
        </row>
        <row r="105">
          <cell r="A105" t="str">
            <v>DIEO_direction</v>
          </cell>
          <cell r="B105" t="str">
            <v>dieo_ppal_adj</v>
          </cell>
          <cell r="C105">
            <v>54</v>
          </cell>
          <cell r="D105" t="str">
            <v>1</v>
          </cell>
          <cell r="E105">
            <v>54</v>
          </cell>
        </row>
        <row r="106">
          <cell r="A106" t="str">
            <v>DIEO_direction</v>
          </cell>
          <cell r="B106" t="str">
            <v>dieo_ppal_adj</v>
          </cell>
          <cell r="C106">
            <v>54</v>
          </cell>
          <cell r="D106" t="str">
            <v>2</v>
          </cell>
          <cell r="E106">
            <v>73</v>
          </cell>
        </row>
        <row r="107">
          <cell r="A107" t="str">
            <v>DIEO_direction</v>
          </cell>
          <cell r="B107" t="str">
            <v>dieo_ppal_adj</v>
          </cell>
          <cell r="C107">
            <v>55</v>
          </cell>
          <cell r="D107" t="str">
            <v>1</v>
          </cell>
          <cell r="E107">
            <v>30</v>
          </cell>
        </row>
        <row r="108">
          <cell r="A108" t="str">
            <v>DIEO_direction</v>
          </cell>
          <cell r="B108" t="str">
            <v>dieo_ppal_adj</v>
          </cell>
          <cell r="C108">
            <v>55</v>
          </cell>
          <cell r="D108" t="str">
            <v>2</v>
          </cell>
          <cell r="E108">
            <v>54</v>
          </cell>
        </row>
        <row r="109">
          <cell r="A109" t="str">
            <v>DIEO_direction</v>
          </cell>
          <cell r="B109" t="str">
            <v>dieo_ppal_adj</v>
          </cell>
          <cell r="C109">
            <v>56</v>
          </cell>
          <cell r="D109" t="str">
            <v>1</v>
          </cell>
          <cell r="E109">
            <v>37</v>
          </cell>
        </row>
        <row r="110">
          <cell r="A110" t="str">
            <v>DIEO_direction</v>
          </cell>
          <cell r="B110" t="str">
            <v>dieo_ppal_adj</v>
          </cell>
          <cell r="C110">
            <v>56</v>
          </cell>
          <cell r="D110" t="str">
            <v>2</v>
          </cell>
          <cell r="E110">
            <v>40</v>
          </cell>
        </row>
        <row r="111">
          <cell r="A111" t="str">
            <v>DIEO_direction</v>
          </cell>
          <cell r="B111" t="str">
            <v>dieo_ppal_adj</v>
          </cell>
          <cell r="C111">
            <v>57</v>
          </cell>
          <cell r="D111" t="str">
            <v>1</v>
          </cell>
          <cell r="E111">
            <v>39</v>
          </cell>
        </row>
        <row r="112">
          <cell r="A112" t="str">
            <v>DIEO_direction</v>
          </cell>
          <cell r="B112" t="str">
            <v>dieo_ppal_adj</v>
          </cell>
          <cell r="C112">
            <v>57</v>
          </cell>
          <cell r="D112" t="str">
            <v>2</v>
          </cell>
          <cell r="E112">
            <v>47</v>
          </cell>
        </row>
        <row r="113">
          <cell r="A113" t="str">
            <v>DIEO_direction</v>
          </cell>
          <cell r="B113" t="str">
            <v>dieo_ppal_adj</v>
          </cell>
          <cell r="C113">
            <v>58</v>
          </cell>
          <cell r="D113" t="str">
            <v>1</v>
          </cell>
          <cell r="E113">
            <v>32</v>
          </cell>
        </row>
        <row r="114">
          <cell r="A114" t="str">
            <v>DIEO_direction</v>
          </cell>
          <cell r="B114" t="str">
            <v>dieo_ppal_adj</v>
          </cell>
          <cell r="C114">
            <v>58</v>
          </cell>
          <cell r="D114" t="str">
            <v>2</v>
          </cell>
          <cell r="E114">
            <v>38</v>
          </cell>
        </row>
        <row r="115">
          <cell r="A115" t="str">
            <v>DIEO_direction</v>
          </cell>
          <cell r="B115" t="str">
            <v>dieo_ppal_adj</v>
          </cell>
          <cell r="C115">
            <v>59</v>
          </cell>
          <cell r="D115" t="str">
            <v>1</v>
          </cell>
          <cell r="E115">
            <v>22</v>
          </cell>
        </row>
        <row r="116">
          <cell r="A116" t="str">
            <v>DIEO_direction</v>
          </cell>
          <cell r="B116" t="str">
            <v>dieo_ppal_adj</v>
          </cell>
          <cell r="C116">
            <v>59</v>
          </cell>
          <cell r="D116" t="str">
            <v>2</v>
          </cell>
          <cell r="E116">
            <v>32</v>
          </cell>
        </row>
        <row r="117">
          <cell r="A117" t="str">
            <v>DIEO_direction</v>
          </cell>
          <cell r="B117" t="str">
            <v>dieo_ppal_adj</v>
          </cell>
          <cell r="C117">
            <v>60</v>
          </cell>
          <cell r="D117" t="str">
            <v>1</v>
          </cell>
          <cell r="E117">
            <v>27</v>
          </cell>
        </row>
        <row r="118">
          <cell r="A118" t="str">
            <v>DIEO_direction</v>
          </cell>
          <cell r="B118" t="str">
            <v>dieo_ppal_adj</v>
          </cell>
          <cell r="C118">
            <v>60</v>
          </cell>
          <cell r="D118" t="str">
            <v>2</v>
          </cell>
          <cell r="E118">
            <v>25</v>
          </cell>
        </row>
        <row r="119">
          <cell r="A119" t="str">
            <v>DIEO_direction</v>
          </cell>
          <cell r="B119" t="str">
            <v>dieo_ppal_adj</v>
          </cell>
          <cell r="C119">
            <v>61</v>
          </cell>
          <cell r="D119" t="str">
            <v>1</v>
          </cell>
          <cell r="E119">
            <v>13</v>
          </cell>
        </row>
        <row r="120">
          <cell r="A120" t="str">
            <v>DIEO_direction</v>
          </cell>
          <cell r="B120" t="str">
            <v>dieo_ppal_adj</v>
          </cell>
          <cell r="C120">
            <v>61</v>
          </cell>
          <cell r="D120" t="str">
            <v>2</v>
          </cell>
          <cell r="E120">
            <v>24</v>
          </cell>
        </row>
        <row r="121">
          <cell r="A121" t="str">
            <v>DIEO_direction</v>
          </cell>
          <cell r="B121" t="str">
            <v>dieo_ppal_adj</v>
          </cell>
          <cell r="C121">
            <v>62</v>
          </cell>
          <cell r="D121" t="str">
            <v>1</v>
          </cell>
          <cell r="E121">
            <v>7</v>
          </cell>
        </row>
        <row r="122">
          <cell r="A122" t="str">
            <v>DIEO_direction</v>
          </cell>
          <cell r="B122" t="str">
            <v>dieo_ppal_adj</v>
          </cell>
          <cell r="C122">
            <v>62</v>
          </cell>
          <cell r="D122" t="str">
            <v>2</v>
          </cell>
          <cell r="E122">
            <v>15</v>
          </cell>
        </row>
        <row r="123">
          <cell r="A123" t="str">
            <v>DIEO_direction</v>
          </cell>
          <cell r="B123" t="str">
            <v>dieo_ppal_adj</v>
          </cell>
          <cell r="C123">
            <v>63</v>
          </cell>
          <cell r="D123" t="str">
            <v>1</v>
          </cell>
          <cell r="E123">
            <v>5</v>
          </cell>
        </row>
        <row r="124">
          <cell r="A124" t="str">
            <v>DIEO_direction</v>
          </cell>
          <cell r="B124" t="str">
            <v>dieo_ppal_adj</v>
          </cell>
          <cell r="C124">
            <v>63</v>
          </cell>
          <cell r="D124" t="str">
            <v>2</v>
          </cell>
          <cell r="E124">
            <v>8</v>
          </cell>
        </row>
        <row r="125">
          <cell r="A125" t="str">
            <v>DIEO_direction</v>
          </cell>
          <cell r="B125" t="str">
            <v>dieo_ppal_adj</v>
          </cell>
          <cell r="C125">
            <v>64</v>
          </cell>
          <cell r="D125" t="str">
            <v>1</v>
          </cell>
          <cell r="E125">
            <v>3</v>
          </cell>
        </row>
        <row r="126">
          <cell r="A126" t="str">
            <v>DIEO_direction</v>
          </cell>
          <cell r="B126" t="str">
            <v>dieo_ppal_adj</v>
          </cell>
          <cell r="C126">
            <v>64</v>
          </cell>
          <cell r="D126" t="str">
            <v>2</v>
          </cell>
          <cell r="E126">
            <v>5</v>
          </cell>
        </row>
        <row r="127">
          <cell r="A127" t="str">
            <v>DIEO_direction</v>
          </cell>
          <cell r="B127" t="str">
            <v>dieo_ppal_adj</v>
          </cell>
          <cell r="C127">
            <v>65</v>
          </cell>
          <cell r="D127" t="str">
            <v>1</v>
          </cell>
          <cell r="E127">
            <v>1</v>
          </cell>
        </row>
        <row r="128">
          <cell r="A128" t="str">
            <v>DIEO_direction</v>
          </cell>
          <cell r="B128" t="str">
            <v>dieo_ppal_coll</v>
          </cell>
          <cell r="C128">
            <v>33</v>
          </cell>
          <cell r="D128" t="str">
            <v>2</v>
          </cell>
          <cell r="E128">
            <v>1</v>
          </cell>
        </row>
        <row r="129">
          <cell r="A129" t="str">
            <v>DIEO_direction</v>
          </cell>
          <cell r="B129" t="str">
            <v>dieo_ppal_coll</v>
          </cell>
          <cell r="C129">
            <v>34</v>
          </cell>
          <cell r="D129" t="str">
            <v>1</v>
          </cell>
          <cell r="E129">
            <v>10</v>
          </cell>
        </row>
        <row r="130">
          <cell r="A130" t="str">
            <v>DIEO_direction</v>
          </cell>
          <cell r="B130" t="str">
            <v>dieo_ppal_coll</v>
          </cell>
          <cell r="C130">
            <v>34</v>
          </cell>
          <cell r="D130" t="str">
            <v>2</v>
          </cell>
          <cell r="E130">
            <v>2</v>
          </cell>
        </row>
        <row r="131">
          <cell r="A131" t="str">
            <v>DIEO_direction</v>
          </cell>
          <cell r="B131" t="str">
            <v>dieo_ppal_coll</v>
          </cell>
          <cell r="C131">
            <v>35</v>
          </cell>
          <cell r="D131" t="str">
            <v>1</v>
          </cell>
          <cell r="E131">
            <v>9</v>
          </cell>
        </row>
        <row r="132">
          <cell r="A132" t="str">
            <v>DIEO_direction</v>
          </cell>
          <cell r="B132" t="str">
            <v>dieo_ppal_coll</v>
          </cell>
          <cell r="C132">
            <v>35</v>
          </cell>
          <cell r="D132" t="str">
            <v>2</v>
          </cell>
          <cell r="E132">
            <v>3</v>
          </cell>
        </row>
        <row r="133">
          <cell r="A133" t="str">
            <v>DIEO_direction</v>
          </cell>
          <cell r="B133" t="str">
            <v>dieo_ppal_coll</v>
          </cell>
          <cell r="C133">
            <v>36</v>
          </cell>
          <cell r="D133" t="str">
            <v>1</v>
          </cell>
          <cell r="E133">
            <v>19</v>
          </cell>
        </row>
        <row r="134">
          <cell r="A134" t="str">
            <v>DIEO_direction</v>
          </cell>
          <cell r="B134" t="str">
            <v>dieo_ppal_coll</v>
          </cell>
          <cell r="C134">
            <v>36</v>
          </cell>
          <cell r="D134" t="str">
            <v>2</v>
          </cell>
          <cell r="E134">
            <v>2</v>
          </cell>
        </row>
        <row r="135">
          <cell r="A135" t="str">
            <v>DIEO_direction</v>
          </cell>
          <cell r="B135" t="str">
            <v>dieo_ppal_coll</v>
          </cell>
          <cell r="C135">
            <v>37</v>
          </cell>
          <cell r="D135" t="str">
            <v>1</v>
          </cell>
          <cell r="E135">
            <v>21</v>
          </cell>
        </row>
        <row r="136">
          <cell r="A136" t="str">
            <v>DIEO_direction</v>
          </cell>
          <cell r="B136" t="str">
            <v>dieo_ppal_coll</v>
          </cell>
          <cell r="C136">
            <v>37</v>
          </cell>
          <cell r="D136" t="str">
            <v>2</v>
          </cell>
          <cell r="E136">
            <v>9</v>
          </cell>
        </row>
        <row r="137">
          <cell r="A137" t="str">
            <v>DIEO_direction</v>
          </cell>
          <cell r="B137" t="str">
            <v>dieo_ppal_coll</v>
          </cell>
          <cell r="C137">
            <v>38</v>
          </cell>
          <cell r="D137" t="str">
            <v>1</v>
          </cell>
          <cell r="E137">
            <v>23</v>
          </cell>
        </row>
        <row r="138">
          <cell r="A138" t="str">
            <v>DIEO_direction</v>
          </cell>
          <cell r="B138" t="str">
            <v>dieo_ppal_coll</v>
          </cell>
          <cell r="C138">
            <v>38</v>
          </cell>
          <cell r="D138" t="str">
            <v>2</v>
          </cell>
          <cell r="E138">
            <v>12</v>
          </cell>
        </row>
        <row r="139">
          <cell r="A139" t="str">
            <v>DIEO_direction</v>
          </cell>
          <cell r="B139" t="str">
            <v>dieo_ppal_coll</v>
          </cell>
          <cell r="C139">
            <v>39</v>
          </cell>
          <cell r="D139" t="str">
            <v>1</v>
          </cell>
          <cell r="E139">
            <v>40</v>
          </cell>
        </row>
        <row r="140">
          <cell r="A140" t="str">
            <v>DIEO_direction</v>
          </cell>
          <cell r="B140" t="str">
            <v>dieo_ppal_coll</v>
          </cell>
          <cell r="C140">
            <v>39</v>
          </cell>
          <cell r="D140" t="str">
            <v>2</v>
          </cell>
          <cell r="E140">
            <v>17</v>
          </cell>
        </row>
        <row r="141">
          <cell r="A141" t="str">
            <v>DIEO_direction</v>
          </cell>
          <cell r="B141" t="str">
            <v>dieo_ppal_coll</v>
          </cell>
          <cell r="C141">
            <v>40</v>
          </cell>
          <cell r="D141" t="str">
            <v>1</v>
          </cell>
          <cell r="E141">
            <v>49</v>
          </cell>
        </row>
        <row r="142">
          <cell r="A142" t="str">
            <v>DIEO_direction</v>
          </cell>
          <cell r="B142" t="str">
            <v>dieo_ppal_coll</v>
          </cell>
          <cell r="C142">
            <v>40</v>
          </cell>
          <cell r="D142" t="str">
            <v>2</v>
          </cell>
          <cell r="E142">
            <v>26</v>
          </cell>
        </row>
        <row r="143">
          <cell r="A143" t="str">
            <v>DIEO_direction</v>
          </cell>
          <cell r="B143" t="str">
            <v>dieo_ppal_coll</v>
          </cell>
          <cell r="C143">
            <v>41</v>
          </cell>
          <cell r="D143" t="str">
            <v>1</v>
          </cell>
          <cell r="E143">
            <v>75</v>
          </cell>
        </row>
        <row r="144">
          <cell r="A144" t="str">
            <v>DIEO_direction</v>
          </cell>
          <cell r="B144" t="str">
            <v>dieo_ppal_coll</v>
          </cell>
          <cell r="C144">
            <v>41</v>
          </cell>
          <cell r="D144" t="str">
            <v>2</v>
          </cell>
          <cell r="E144">
            <v>37</v>
          </cell>
        </row>
        <row r="145">
          <cell r="A145" t="str">
            <v>DIEO_direction</v>
          </cell>
          <cell r="B145" t="str">
            <v>dieo_ppal_coll</v>
          </cell>
          <cell r="C145">
            <v>42</v>
          </cell>
          <cell r="D145" t="str">
            <v>1</v>
          </cell>
          <cell r="E145">
            <v>70</v>
          </cell>
        </row>
        <row r="146">
          <cell r="A146" t="str">
            <v>DIEO_direction</v>
          </cell>
          <cell r="B146" t="str">
            <v>dieo_ppal_coll</v>
          </cell>
          <cell r="C146">
            <v>42</v>
          </cell>
          <cell r="D146" t="str">
            <v>2</v>
          </cell>
          <cell r="E146">
            <v>35</v>
          </cell>
        </row>
        <row r="147">
          <cell r="A147" t="str">
            <v>DIEO_direction</v>
          </cell>
          <cell r="B147" t="str">
            <v>dieo_ppal_coll</v>
          </cell>
          <cell r="C147">
            <v>43</v>
          </cell>
          <cell r="D147" t="str">
            <v>1</v>
          </cell>
          <cell r="E147">
            <v>89</v>
          </cell>
        </row>
        <row r="148">
          <cell r="A148" t="str">
            <v>DIEO_direction</v>
          </cell>
          <cell r="B148" t="str">
            <v>dieo_ppal_coll</v>
          </cell>
          <cell r="C148">
            <v>43</v>
          </cell>
          <cell r="D148" t="str">
            <v>2</v>
          </cell>
          <cell r="E148">
            <v>68</v>
          </cell>
        </row>
        <row r="149">
          <cell r="A149" t="str">
            <v>DIEO_direction</v>
          </cell>
          <cell r="B149" t="str">
            <v>dieo_ppal_coll</v>
          </cell>
          <cell r="C149">
            <v>44</v>
          </cell>
          <cell r="D149" t="str">
            <v>1</v>
          </cell>
          <cell r="E149">
            <v>70</v>
          </cell>
        </row>
        <row r="150">
          <cell r="A150" t="str">
            <v>DIEO_direction</v>
          </cell>
          <cell r="B150" t="str">
            <v>dieo_ppal_coll</v>
          </cell>
          <cell r="C150">
            <v>44</v>
          </cell>
          <cell r="D150" t="str">
            <v>2</v>
          </cell>
          <cell r="E150">
            <v>69</v>
          </cell>
        </row>
        <row r="151">
          <cell r="A151" t="str">
            <v>DIEO_direction</v>
          </cell>
          <cell r="B151" t="str">
            <v>dieo_ppal_coll</v>
          </cell>
          <cell r="C151">
            <v>45</v>
          </cell>
          <cell r="D151" t="str">
            <v>1</v>
          </cell>
          <cell r="E151">
            <v>92</v>
          </cell>
        </row>
        <row r="152">
          <cell r="A152" t="str">
            <v>DIEO_direction</v>
          </cell>
          <cell r="B152" t="str">
            <v>dieo_ppal_coll</v>
          </cell>
          <cell r="C152">
            <v>45</v>
          </cell>
          <cell r="D152" t="str">
            <v>2</v>
          </cell>
          <cell r="E152">
            <v>50</v>
          </cell>
        </row>
        <row r="153">
          <cell r="A153" t="str">
            <v>DIEO_direction</v>
          </cell>
          <cell r="B153" t="str">
            <v>dieo_ppal_coll</v>
          </cell>
          <cell r="C153">
            <v>46</v>
          </cell>
          <cell r="D153" t="str">
            <v>1</v>
          </cell>
          <cell r="E153">
            <v>78</v>
          </cell>
        </row>
        <row r="154">
          <cell r="A154" t="str">
            <v>DIEO_direction</v>
          </cell>
          <cell r="B154" t="str">
            <v>dieo_ppal_coll</v>
          </cell>
          <cell r="C154">
            <v>46</v>
          </cell>
          <cell r="D154" t="str">
            <v>2</v>
          </cell>
          <cell r="E154">
            <v>56</v>
          </cell>
        </row>
        <row r="155">
          <cell r="A155" t="str">
            <v>DIEO_direction</v>
          </cell>
          <cell r="B155" t="str">
            <v>dieo_ppal_coll</v>
          </cell>
          <cell r="C155">
            <v>47</v>
          </cell>
          <cell r="D155" t="str">
            <v>1</v>
          </cell>
          <cell r="E155">
            <v>97</v>
          </cell>
        </row>
        <row r="156">
          <cell r="A156" t="str">
            <v>DIEO_direction</v>
          </cell>
          <cell r="B156" t="str">
            <v>dieo_ppal_coll</v>
          </cell>
          <cell r="C156">
            <v>47</v>
          </cell>
          <cell r="D156" t="str">
            <v>2</v>
          </cell>
          <cell r="E156">
            <v>85</v>
          </cell>
        </row>
        <row r="157">
          <cell r="A157" t="str">
            <v>DIEO_direction</v>
          </cell>
          <cell r="B157" t="str">
            <v>dieo_ppal_coll</v>
          </cell>
          <cell r="C157">
            <v>48</v>
          </cell>
          <cell r="D157" t="str">
            <v>1</v>
          </cell>
          <cell r="E157">
            <v>100</v>
          </cell>
        </row>
        <row r="158">
          <cell r="A158" t="str">
            <v>DIEO_direction</v>
          </cell>
          <cell r="B158" t="str">
            <v>dieo_ppal_coll</v>
          </cell>
          <cell r="C158">
            <v>48</v>
          </cell>
          <cell r="D158" t="str">
            <v>2</v>
          </cell>
          <cell r="E158">
            <v>70</v>
          </cell>
        </row>
        <row r="159">
          <cell r="A159" t="str">
            <v>DIEO_direction</v>
          </cell>
          <cell r="B159" t="str">
            <v>dieo_ppal_coll</v>
          </cell>
          <cell r="C159">
            <v>49</v>
          </cell>
          <cell r="D159" t="str">
            <v>1</v>
          </cell>
          <cell r="E159">
            <v>101</v>
          </cell>
        </row>
        <row r="160">
          <cell r="A160" t="str">
            <v>DIEO_direction</v>
          </cell>
          <cell r="B160" t="str">
            <v>dieo_ppal_coll</v>
          </cell>
          <cell r="C160">
            <v>49</v>
          </cell>
          <cell r="D160" t="str">
            <v>2</v>
          </cell>
          <cell r="E160">
            <v>83</v>
          </cell>
        </row>
        <row r="161">
          <cell r="A161" t="str">
            <v>DIEO_direction</v>
          </cell>
          <cell r="B161" t="str">
            <v>dieo_ppal_coll</v>
          </cell>
          <cell r="C161">
            <v>50</v>
          </cell>
          <cell r="D161" t="str">
            <v>1</v>
          </cell>
          <cell r="E161">
            <v>103</v>
          </cell>
        </row>
        <row r="162">
          <cell r="A162" t="str">
            <v>DIEO_direction</v>
          </cell>
          <cell r="B162" t="str">
            <v>dieo_ppal_coll</v>
          </cell>
          <cell r="C162">
            <v>50</v>
          </cell>
          <cell r="D162" t="str">
            <v>2</v>
          </cell>
          <cell r="E162">
            <v>80</v>
          </cell>
        </row>
        <row r="163">
          <cell r="A163" t="str">
            <v>DIEO_direction</v>
          </cell>
          <cell r="B163" t="str">
            <v>dieo_ppal_coll</v>
          </cell>
          <cell r="C163">
            <v>51</v>
          </cell>
          <cell r="D163" t="str">
            <v>1</v>
          </cell>
          <cell r="E163">
            <v>113</v>
          </cell>
        </row>
        <row r="164">
          <cell r="A164" t="str">
            <v>DIEO_direction</v>
          </cell>
          <cell r="B164" t="str">
            <v>dieo_ppal_coll</v>
          </cell>
          <cell r="C164">
            <v>51</v>
          </cell>
          <cell r="D164" t="str">
            <v>2</v>
          </cell>
          <cell r="E164">
            <v>80</v>
          </cell>
        </row>
        <row r="165">
          <cell r="A165" t="str">
            <v>DIEO_direction</v>
          </cell>
          <cell r="B165" t="str">
            <v>dieo_ppal_coll</v>
          </cell>
          <cell r="C165">
            <v>52</v>
          </cell>
          <cell r="D165" t="str">
            <v>1</v>
          </cell>
          <cell r="E165">
            <v>136</v>
          </cell>
        </row>
        <row r="166">
          <cell r="A166" t="str">
            <v>DIEO_direction</v>
          </cell>
          <cell r="B166" t="str">
            <v>dieo_ppal_coll</v>
          </cell>
          <cell r="C166">
            <v>52</v>
          </cell>
          <cell r="D166" t="str">
            <v>2</v>
          </cell>
          <cell r="E166">
            <v>112</v>
          </cell>
        </row>
        <row r="167">
          <cell r="A167" t="str">
            <v>DIEO_direction</v>
          </cell>
          <cell r="B167" t="str">
            <v>dieo_ppal_coll</v>
          </cell>
          <cell r="C167">
            <v>53</v>
          </cell>
          <cell r="D167" t="str">
            <v>1</v>
          </cell>
          <cell r="E167">
            <v>142</v>
          </cell>
        </row>
        <row r="168">
          <cell r="A168" t="str">
            <v>DIEO_direction</v>
          </cell>
          <cell r="B168" t="str">
            <v>dieo_ppal_coll</v>
          </cell>
          <cell r="C168">
            <v>53</v>
          </cell>
          <cell r="D168" t="str">
            <v>2</v>
          </cell>
          <cell r="E168">
            <v>128</v>
          </cell>
        </row>
        <row r="169">
          <cell r="A169" t="str">
            <v>DIEO_direction</v>
          </cell>
          <cell r="B169" t="str">
            <v>dieo_ppal_coll</v>
          </cell>
          <cell r="C169">
            <v>54</v>
          </cell>
          <cell r="D169" t="str">
            <v>1</v>
          </cell>
          <cell r="E169">
            <v>150</v>
          </cell>
        </row>
        <row r="170">
          <cell r="A170" t="str">
            <v>DIEO_direction</v>
          </cell>
          <cell r="B170" t="str">
            <v>dieo_ppal_coll</v>
          </cell>
          <cell r="C170">
            <v>54</v>
          </cell>
          <cell r="D170" t="str">
            <v>2</v>
          </cell>
          <cell r="E170">
            <v>115</v>
          </cell>
        </row>
        <row r="171">
          <cell r="A171" t="str">
            <v>DIEO_direction</v>
          </cell>
          <cell r="B171" t="str">
            <v>dieo_ppal_coll</v>
          </cell>
          <cell r="C171">
            <v>55</v>
          </cell>
          <cell r="D171" t="str">
            <v>1</v>
          </cell>
          <cell r="E171">
            <v>139</v>
          </cell>
        </row>
        <row r="172">
          <cell r="A172" t="str">
            <v>DIEO_direction</v>
          </cell>
          <cell r="B172" t="str">
            <v>dieo_ppal_coll</v>
          </cell>
          <cell r="C172">
            <v>55</v>
          </cell>
          <cell r="D172" t="str">
            <v>2</v>
          </cell>
          <cell r="E172">
            <v>126</v>
          </cell>
        </row>
        <row r="173">
          <cell r="A173" t="str">
            <v>DIEO_direction</v>
          </cell>
          <cell r="B173" t="str">
            <v>dieo_ppal_coll</v>
          </cell>
          <cell r="C173">
            <v>56</v>
          </cell>
          <cell r="D173" t="str">
            <v>1</v>
          </cell>
          <cell r="E173">
            <v>151</v>
          </cell>
        </row>
        <row r="174">
          <cell r="A174" t="str">
            <v>DIEO_direction</v>
          </cell>
          <cell r="B174" t="str">
            <v>dieo_ppal_coll</v>
          </cell>
          <cell r="C174">
            <v>56</v>
          </cell>
          <cell r="D174" t="str">
            <v>2</v>
          </cell>
          <cell r="E174">
            <v>118</v>
          </cell>
        </row>
        <row r="175">
          <cell r="A175" t="str">
            <v>DIEO_direction</v>
          </cell>
          <cell r="B175" t="str">
            <v>dieo_ppal_coll</v>
          </cell>
          <cell r="C175">
            <v>57</v>
          </cell>
          <cell r="D175" t="str">
            <v>1</v>
          </cell>
          <cell r="E175">
            <v>146</v>
          </cell>
        </row>
        <row r="176">
          <cell r="A176" t="str">
            <v>DIEO_direction</v>
          </cell>
          <cell r="B176" t="str">
            <v>dieo_ppal_coll</v>
          </cell>
          <cell r="C176">
            <v>57</v>
          </cell>
          <cell r="D176" t="str">
            <v>2</v>
          </cell>
          <cell r="E176">
            <v>128</v>
          </cell>
        </row>
        <row r="177">
          <cell r="A177" t="str">
            <v>DIEO_direction</v>
          </cell>
          <cell r="B177" t="str">
            <v>dieo_ppal_coll</v>
          </cell>
          <cell r="C177">
            <v>58</v>
          </cell>
          <cell r="D177" t="str">
            <v>1</v>
          </cell>
          <cell r="E177">
            <v>165</v>
          </cell>
        </row>
        <row r="178">
          <cell r="A178" t="str">
            <v>DIEO_direction</v>
          </cell>
          <cell r="B178" t="str">
            <v>dieo_ppal_coll</v>
          </cell>
          <cell r="C178">
            <v>58</v>
          </cell>
          <cell r="D178" t="str">
            <v>2</v>
          </cell>
          <cell r="E178">
            <v>146</v>
          </cell>
        </row>
        <row r="179">
          <cell r="A179" t="str">
            <v>DIEO_direction</v>
          </cell>
          <cell r="B179" t="str">
            <v>dieo_ppal_coll</v>
          </cell>
          <cell r="C179">
            <v>59</v>
          </cell>
          <cell r="D179" t="str">
            <v>1</v>
          </cell>
          <cell r="E179">
            <v>146</v>
          </cell>
        </row>
        <row r="180">
          <cell r="A180" t="str">
            <v>DIEO_direction</v>
          </cell>
          <cell r="B180" t="str">
            <v>dieo_ppal_coll</v>
          </cell>
          <cell r="C180">
            <v>59</v>
          </cell>
          <cell r="D180" t="str">
            <v>2</v>
          </cell>
          <cell r="E180">
            <v>139</v>
          </cell>
        </row>
        <row r="181">
          <cell r="A181" t="str">
            <v>DIEO_direction</v>
          </cell>
          <cell r="B181" t="str">
            <v>dieo_ppal_coll</v>
          </cell>
          <cell r="C181">
            <v>60</v>
          </cell>
          <cell r="D181" t="str">
            <v>1</v>
          </cell>
          <cell r="E181">
            <v>185</v>
          </cell>
        </row>
        <row r="182">
          <cell r="A182" t="str">
            <v>DIEO_direction</v>
          </cell>
          <cell r="B182" t="str">
            <v>dieo_ppal_coll</v>
          </cell>
          <cell r="C182">
            <v>60</v>
          </cell>
          <cell r="D182" t="str">
            <v>2</v>
          </cell>
          <cell r="E182">
            <v>138</v>
          </cell>
        </row>
        <row r="183">
          <cell r="A183" t="str">
            <v>DIEO_direction</v>
          </cell>
          <cell r="B183" t="str">
            <v>dieo_ppal_coll</v>
          </cell>
          <cell r="C183">
            <v>61</v>
          </cell>
          <cell r="D183" t="str">
            <v>1</v>
          </cell>
          <cell r="E183">
            <v>99</v>
          </cell>
        </row>
        <row r="184">
          <cell r="A184" t="str">
            <v>DIEO_direction</v>
          </cell>
          <cell r="B184" t="str">
            <v>dieo_ppal_coll</v>
          </cell>
          <cell r="C184">
            <v>61</v>
          </cell>
          <cell r="D184" t="str">
            <v>2</v>
          </cell>
          <cell r="E184">
            <v>88</v>
          </cell>
        </row>
        <row r="185">
          <cell r="A185" t="str">
            <v>DIEO_direction</v>
          </cell>
          <cell r="B185" t="str">
            <v>dieo_ppal_coll</v>
          </cell>
          <cell r="C185">
            <v>62</v>
          </cell>
          <cell r="D185" t="str">
            <v>1</v>
          </cell>
          <cell r="E185">
            <v>65</v>
          </cell>
        </row>
        <row r="186">
          <cell r="A186" t="str">
            <v>DIEO_direction</v>
          </cell>
          <cell r="B186" t="str">
            <v>dieo_ppal_coll</v>
          </cell>
          <cell r="C186">
            <v>62</v>
          </cell>
          <cell r="D186" t="str">
            <v>2</v>
          </cell>
          <cell r="E186">
            <v>63</v>
          </cell>
        </row>
        <row r="187">
          <cell r="A187" t="str">
            <v>DIEO_direction</v>
          </cell>
          <cell r="B187" t="str">
            <v>dieo_ppal_coll</v>
          </cell>
          <cell r="C187">
            <v>63</v>
          </cell>
          <cell r="D187" t="str">
            <v>1</v>
          </cell>
          <cell r="E187">
            <v>33</v>
          </cell>
        </row>
        <row r="188">
          <cell r="A188" t="str">
            <v>DIEO_direction</v>
          </cell>
          <cell r="B188" t="str">
            <v>dieo_ppal_coll</v>
          </cell>
          <cell r="C188">
            <v>63</v>
          </cell>
          <cell r="D188" t="str">
            <v>2</v>
          </cell>
          <cell r="E188">
            <v>35</v>
          </cell>
        </row>
        <row r="189">
          <cell r="A189" t="str">
            <v>DIEO_direction</v>
          </cell>
          <cell r="B189" t="str">
            <v>dieo_ppal_coll</v>
          </cell>
          <cell r="C189">
            <v>64</v>
          </cell>
          <cell r="D189" t="str">
            <v>1</v>
          </cell>
          <cell r="E189">
            <v>28</v>
          </cell>
        </row>
        <row r="190">
          <cell r="A190" t="str">
            <v>DIEO_direction</v>
          </cell>
          <cell r="B190" t="str">
            <v>dieo_ppal_coll</v>
          </cell>
          <cell r="C190">
            <v>64</v>
          </cell>
          <cell r="D190" t="str">
            <v>2</v>
          </cell>
          <cell r="E190">
            <v>32</v>
          </cell>
        </row>
        <row r="191">
          <cell r="A191" t="str">
            <v>DIEO_direction</v>
          </cell>
          <cell r="B191" t="str">
            <v>dieo_ppal_coll</v>
          </cell>
          <cell r="C191">
            <v>65</v>
          </cell>
          <cell r="D191" t="str">
            <v>1</v>
          </cell>
          <cell r="E191">
            <v>10</v>
          </cell>
        </row>
        <row r="192">
          <cell r="A192" t="str">
            <v>DIEO_direction</v>
          </cell>
          <cell r="B192" t="str">
            <v>dieo_ppal_coll</v>
          </cell>
          <cell r="C192">
            <v>65</v>
          </cell>
          <cell r="D192" t="str">
            <v>2</v>
          </cell>
          <cell r="E192">
            <v>8</v>
          </cell>
        </row>
        <row r="193">
          <cell r="A193" t="str">
            <v>DIEO_direction</v>
          </cell>
          <cell r="B193" t="str">
            <v>dieo_ppal_coll</v>
          </cell>
          <cell r="C193">
            <v>66</v>
          </cell>
          <cell r="D193" t="str">
            <v>1</v>
          </cell>
          <cell r="E193">
            <v>4</v>
          </cell>
        </row>
        <row r="194">
          <cell r="A194" t="str">
            <v>DIEO_direction</v>
          </cell>
          <cell r="B194" t="str">
            <v>dieo_ppal_coll</v>
          </cell>
          <cell r="C194">
            <v>66</v>
          </cell>
          <cell r="D194" t="str">
            <v>2</v>
          </cell>
          <cell r="E194">
            <v>4</v>
          </cell>
        </row>
        <row r="195">
          <cell r="A195" t="str">
            <v>DIEO_direction</v>
          </cell>
          <cell r="B195" t="str">
            <v>dieo_ppal_coll</v>
          </cell>
          <cell r="C195">
            <v>67</v>
          </cell>
          <cell r="D195" t="str">
            <v>2</v>
          </cell>
          <cell r="E195">
            <v>1</v>
          </cell>
        </row>
        <row r="196">
          <cell r="A196" t="str">
            <v>DIEO_direction</v>
          </cell>
          <cell r="B196" t="str">
            <v>dieo_provis_LGT</v>
          </cell>
          <cell r="C196">
            <v>35</v>
          </cell>
          <cell r="D196" t="str">
            <v>1</v>
          </cell>
          <cell r="E196">
            <v>1</v>
          </cell>
        </row>
        <row r="197">
          <cell r="A197" t="str">
            <v>DIEO_direction</v>
          </cell>
          <cell r="B197" t="str">
            <v>dieo_provis_LGT</v>
          </cell>
          <cell r="C197">
            <v>36</v>
          </cell>
          <cell r="D197" t="str">
            <v>1</v>
          </cell>
          <cell r="E197">
            <v>1</v>
          </cell>
        </row>
        <row r="198">
          <cell r="A198" t="str">
            <v>DIEO_direction</v>
          </cell>
          <cell r="B198" t="str">
            <v>dieo_provis_LGT</v>
          </cell>
          <cell r="C198">
            <v>37</v>
          </cell>
          <cell r="D198" t="str">
            <v>1</v>
          </cell>
          <cell r="E198">
            <v>1</v>
          </cell>
        </row>
        <row r="199">
          <cell r="A199" t="str">
            <v>DIEO_direction</v>
          </cell>
          <cell r="B199" t="str">
            <v>dieo_provis_LGT</v>
          </cell>
          <cell r="C199">
            <v>38</v>
          </cell>
          <cell r="D199" t="str">
            <v>1</v>
          </cell>
          <cell r="E199">
            <v>2</v>
          </cell>
        </row>
        <row r="200">
          <cell r="A200" t="str">
            <v>DIEO_direction</v>
          </cell>
          <cell r="B200" t="str">
            <v>dieo_provis_LGT</v>
          </cell>
          <cell r="C200">
            <v>38</v>
          </cell>
          <cell r="D200" t="str">
            <v>2</v>
          </cell>
          <cell r="E200">
            <v>1</v>
          </cell>
        </row>
        <row r="201">
          <cell r="A201" t="str">
            <v>DIEO_direction</v>
          </cell>
          <cell r="B201" t="str">
            <v>dieo_provis_LGT</v>
          </cell>
          <cell r="C201">
            <v>39</v>
          </cell>
          <cell r="D201" t="str">
            <v>1</v>
          </cell>
          <cell r="E201">
            <v>7</v>
          </cell>
        </row>
        <row r="202">
          <cell r="A202" t="str">
            <v>DIEO_direction</v>
          </cell>
          <cell r="B202" t="str">
            <v>dieo_provis_LGT</v>
          </cell>
          <cell r="C202">
            <v>39</v>
          </cell>
          <cell r="D202" t="str">
            <v>2</v>
          </cell>
          <cell r="E202">
            <v>1</v>
          </cell>
        </row>
        <row r="203">
          <cell r="A203" t="str">
            <v>DIEO_direction</v>
          </cell>
          <cell r="B203" t="str">
            <v>dieo_provis_LGT</v>
          </cell>
          <cell r="C203">
            <v>40</v>
          </cell>
          <cell r="D203" t="str">
            <v>1</v>
          </cell>
          <cell r="E203">
            <v>1</v>
          </cell>
        </row>
        <row r="204">
          <cell r="A204" t="str">
            <v>DIEO_direction</v>
          </cell>
          <cell r="B204" t="str">
            <v>dieo_provis_LGT</v>
          </cell>
          <cell r="C204">
            <v>40</v>
          </cell>
          <cell r="D204" t="str">
            <v>2</v>
          </cell>
          <cell r="E204">
            <v>1</v>
          </cell>
        </row>
        <row r="205">
          <cell r="A205" t="str">
            <v>DIEO_direction</v>
          </cell>
          <cell r="B205" t="str">
            <v>dieo_provis_LGT</v>
          </cell>
          <cell r="C205">
            <v>41</v>
          </cell>
          <cell r="D205" t="str">
            <v>1</v>
          </cell>
          <cell r="E205">
            <v>6</v>
          </cell>
        </row>
        <row r="206">
          <cell r="A206" t="str">
            <v>DIEO_direction</v>
          </cell>
          <cell r="B206" t="str">
            <v>dieo_provis_LGT</v>
          </cell>
          <cell r="C206">
            <v>41</v>
          </cell>
          <cell r="D206" t="str">
            <v>2</v>
          </cell>
          <cell r="E206">
            <v>5</v>
          </cell>
        </row>
        <row r="207">
          <cell r="A207" t="str">
            <v>DIEO_direction</v>
          </cell>
          <cell r="B207" t="str">
            <v>dieo_provis_LGT</v>
          </cell>
          <cell r="C207">
            <v>42</v>
          </cell>
          <cell r="D207" t="str">
            <v>1</v>
          </cell>
          <cell r="E207">
            <v>11</v>
          </cell>
        </row>
        <row r="208">
          <cell r="A208" t="str">
            <v>DIEO_direction</v>
          </cell>
          <cell r="B208" t="str">
            <v>dieo_provis_LGT</v>
          </cell>
          <cell r="C208">
            <v>42</v>
          </cell>
          <cell r="D208" t="str">
            <v>2</v>
          </cell>
          <cell r="E208">
            <v>2</v>
          </cell>
        </row>
        <row r="209">
          <cell r="A209" t="str">
            <v>DIEO_direction</v>
          </cell>
          <cell r="B209" t="str">
            <v>dieo_provis_LGT</v>
          </cell>
          <cell r="C209">
            <v>43</v>
          </cell>
          <cell r="D209" t="str">
            <v>1</v>
          </cell>
          <cell r="E209">
            <v>18</v>
          </cell>
        </row>
        <row r="210">
          <cell r="A210" t="str">
            <v>DIEO_direction</v>
          </cell>
          <cell r="B210" t="str">
            <v>dieo_provis_LGT</v>
          </cell>
          <cell r="C210">
            <v>43</v>
          </cell>
          <cell r="D210" t="str">
            <v>2</v>
          </cell>
          <cell r="E210">
            <v>5</v>
          </cell>
        </row>
        <row r="211">
          <cell r="A211" t="str">
            <v>DIEO_direction</v>
          </cell>
          <cell r="B211" t="str">
            <v>dieo_provis_LGT</v>
          </cell>
          <cell r="C211">
            <v>44</v>
          </cell>
          <cell r="D211" t="str">
            <v>1</v>
          </cell>
          <cell r="E211">
            <v>20</v>
          </cell>
        </row>
        <row r="212">
          <cell r="A212" t="str">
            <v>DIEO_direction</v>
          </cell>
          <cell r="B212" t="str">
            <v>dieo_provis_LGT</v>
          </cell>
          <cell r="C212">
            <v>44</v>
          </cell>
          <cell r="D212" t="str">
            <v>2</v>
          </cell>
          <cell r="E212">
            <v>3</v>
          </cell>
        </row>
        <row r="213">
          <cell r="A213" t="str">
            <v>DIEO_direction</v>
          </cell>
          <cell r="B213" t="str">
            <v>dieo_provis_LGT</v>
          </cell>
          <cell r="C213">
            <v>45</v>
          </cell>
          <cell r="D213" t="str">
            <v>1</v>
          </cell>
          <cell r="E213">
            <v>24</v>
          </cell>
        </row>
        <row r="214">
          <cell r="A214" t="str">
            <v>DIEO_direction</v>
          </cell>
          <cell r="B214" t="str">
            <v>dieo_provis_LGT</v>
          </cell>
          <cell r="C214">
            <v>45</v>
          </cell>
          <cell r="D214" t="str">
            <v>2</v>
          </cell>
          <cell r="E214">
            <v>1</v>
          </cell>
        </row>
        <row r="215">
          <cell r="A215" t="str">
            <v>DIEO_direction</v>
          </cell>
          <cell r="B215" t="str">
            <v>dieo_provis_LGT</v>
          </cell>
          <cell r="C215">
            <v>46</v>
          </cell>
          <cell r="D215" t="str">
            <v>1</v>
          </cell>
          <cell r="E215">
            <v>28</v>
          </cell>
        </row>
        <row r="216">
          <cell r="A216" t="str">
            <v>DIEO_direction</v>
          </cell>
          <cell r="B216" t="str">
            <v>dieo_provis_LGT</v>
          </cell>
          <cell r="C216">
            <v>46</v>
          </cell>
          <cell r="D216" t="str">
            <v>2</v>
          </cell>
          <cell r="E216">
            <v>9</v>
          </cell>
        </row>
        <row r="217">
          <cell r="A217" t="str">
            <v>DIEO_direction</v>
          </cell>
          <cell r="B217" t="str">
            <v>dieo_provis_LGT</v>
          </cell>
          <cell r="C217">
            <v>47</v>
          </cell>
          <cell r="D217" t="str">
            <v>1</v>
          </cell>
          <cell r="E217">
            <v>25</v>
          </cell>
        </row>
        <row r="218">
          <cell r="A218" t="str">
            <v>DIEO_direction</v>
          </cell>
          <cell r="B218" t="str">
            <v>dieo_provis_LGT</v>
          </cell>
          <cell r="C218">
            <v>47</v>
          </cell>
          <cell r="D218" t="str">
            <v>2</v>
          </cell>
          <cell r="E218">
            <v>6</v>
          </cell>
        </row>
        <row r="219">
          <cell r="A219" t="str">
            <v>DIEO_direction</v>
          </cell>
          <cell r="B219" t="str">
            <v>dieo_provis_LGT</v>
          </cell>
          <cell r="C219">
            <v>48</v>
          </cell>
          <cell r="D219" t="str">
            <v>1</v>
          </cell>
          <cell r="E219">
            <v>35</v>
          </cell>
        </row>
        <row r="220">
          <cell r="A220" t="str">
            <v>DIEO_direction</v>
          </cell>
          <cell r="B220" t="str">
            <v>dieo_provis_LGT</v>
          </cell>
          <cell r="C220">
            <v>48</v>
          </cell>
          <cell r="D220" t="str">
            <v>2</v>
          </cell>
          <cell r="E220">
            <v>19</v>
          </cell>
        </row>
        <row r="221">
          <cell r="A221" t="str">
            <v>DIEO_direction</v>
          </cell>
          <cell r="B221" t="str">
            <v>dieo_provis_LGT</v>
          </cell>
          <cell r="C221">
            <v>49</v>
          </cell>
          <cell r="D221" t="str">
            <v>1</v>
          </cell>
          <cell r="E221">
            <v>25</v>
          </cell>
        </row>
        <row r="222">
          <cell r="A222" t="str">
            <v>DIEO_direction</v>
          </cell>
          <cell r="B222" t="str">
            <v>dieo_provis_LGT</v>
          </cell>
          <cell r="C222">
            <v>49</v>
          </cell>
          <cell r="D222" t="str">
            <v>2</v>
          </cell>
          <cell r="E222">
            <v>19</v>
          </cell>
        </row>
        <row r="223">
          <cell r="A223" t="str">
            <v>DIEO_direction</v>
          </cell>
          <cell r="B223" t="str">
            <v>dieo_provis_LGT</v>
          </cell>
          <cell r="C223">
            <v>50</v>
          </cell>
          <cell r="D223" t="str">
            <v>1</v>
          </cell>
          <cell r="E223">
            <v>30</v>
          </cell>
        </row>
        <row r="224">
          <cell r="A224" t="str">
            <v>DIEO_direction</v>
          </cell>
          <cell r="B224" t="str">
            <v>dieo_provis_LGT</v>
          </cell>
          <cell r="C224">
            <v>50</v>
          </cell>
          <cell r="D224" t="str">
            <v>2</v>
          </cell>
          <cell r="E224">
            <v>12</v>
          </cell>
        </row>
        <row r="225">
          <cell r="A225" t="str">
            <v>DIEO_direction</v>
          </cell>
          <cell r="B225" t="str">
            <v>dieo_provis_LGT</v>
          </cell>
          <cell r="C225">
            <v>51</v>
          </cell>
          <cell r="D225" t="str">
            <v>1</v>
          </cell>
          <cell r="E225">
            <v>54</v>
          </cell>
        </row>
        <row r="226">
          <cell r="A226" t="str">
            <v>DIEO_direction</v>
          </cell>
          <cell r="B226" t="str">
            <v>dieo_provis_LGT</v>
          </cell>
          <cell r="C226">
            <v>51</v>
          </cell>
          <cell r="D226" t="str">
            <v>2</v>
          </cell>
          <cell r="E226">
            <v>22</v>
          </cell>
        </row>
        <row r="227">
          <cell r="A227" t="str">
            <v>DIEO_direction</v>
          </cell>
          <cell r="B227" t="str">
            <v>dieo_provis_LGT</v>
          </cell>
          <cell r="C227">
            <v>52</v>
          </cell>
          <cell r="D227" t="str">
            <v>1</v>
          </cell>
          <cell r="E227">
            <v>42</v>
          </cell>
        </row>
        <row r="228">
          <cell r="A228" t="str">
            <v>DIEO_direction</v>
          </cell>
          <cell r="B228" t="str">
            <v>dieo_provis_LGT</v>
          </cell>
          <cell r="C228">
            <v>52</v>
          </cell>
          <cell r="D228" t="str">
            <v>2</v>
          </cell>
          <cell r="E228">
            <v>29</v>
          </cell>
        </row>
        <row r="229">
          <cell r="A229" t="str">
            <v>DIEO_direction</v>
          </cell>
          <cell r="B229" t="str">
            <v>dieo_provis_LGT</v>
          </cell>
          <cell r="C229">
            <v>53</v>
          </cell>
          <cell r="D229" t="str">
            <v>1</v>
          </cell>
          <cell r="E229">
            <v>44</v>
          </cell>
        </row>
        <row r="230">
          <cell r="A230" t="str">
            <v>DIEO_direction</v>
          </cell>
          <cell r="B230" t="str">
            <v>dieo_provis_LGT</v>
          </cell>
          <cell r="C230">
            <v>53</v>
          </cell>
          <cell r="D230" t="str">
            <v>2</v>
          </cell>
          <cell r="E230">
            <v>16</v>
          </cell>
        </row>
        <row r="231">
          <cell r="A231" t="str">
            <v>DIEO_direction</v>
          </cell>
          <cell r="B231" t="str">
            <v>dieo_provis_LGT</v>
          </cell>
          <cell r="C231">
            <v>54</v>
          </cell>
          <cell r="D231" t="str">
            <v>1</v>
          </cell>
          <cell r="E231">
            <v>62</v>
          </cell>
        </row>
        <row r="232">
          <cell r="A232" t="str">
            <v>DIEO_direction</v>
          </cell>
          <cell r="B232" t="str">
            <v>dieo_provis_LGT</v>
          </cell>
          <cell r="C232">
            <v>54</v>
          </cell>
          <cell r="D232" t="str">
            <v>2</v>
          </cell>
          <cell r="E232">
            <v>26</v>
          </cell>
        </row>
        <row r="233">
          <cell r="A233" t="str">
            <v>DIEO_direction</v>
          </cell>
          <cell r="B233" t="str">
            <v>dieo_provis_LGT</v>
          </cell>
          <cell r="C233">
            <v>55</v>
          </cell>
          <cell r="D233" t="str">
            <v>1</v>
          </cell>
          <cell r="E233">
            <v>68</v>
          </cell>
        </row>
        <row r="234">
          <cell r="A234" t="str">
            <v>DIEO_direction</v>
          </cell>
          <cell r="B234" t="str">
            <v>dieo_provis_LGT</v>
          </cell>
          <cell r="C234">
            <v>55</v>
          </cell>
          <cell r="D234" t="str">
            <v>2</v>
          </cell>
          <cell r="E234">
            <v>39</v>
          </cell>
        </row>
        <row r="235">
          <cell r="A235" t="str">
            <v>DIEO_direction</v>
          </cell>
          <cell r="B235" t="str">
            <v>dieo_provis_LGT</v>
          </cell>
          <cell r="C235">
            <v>56</v>
          </cell>
          <cell r="D235" t="str">
            <v>1</v>
          </cell>
          <cell r="E235">
            <v>67</v>
          </cell>
        </row>
        <row r="236">
          <cell r="A236" t="str">
            <v>DIEO_direction</v>
          </cell>
          <cell r="B236" t="str">
            <v>dieo_provis_LGT</v>
          </cell>
          <cell r="C236">
            <v>56</v>
          </cell>
          <cell r="D236" t="str">
            <v>2</v>
          </cell>
          <cell r="E236">
            <v>35</v>
          </cell>
        </row>
        <row r="237">
          <cell r="A237" t="str">
            <v>DIEO_direction</v>
          </cell>
          <cell r="B237" t="str">
            <v>dieo_provis_LGT</v>
          </cell>
          <cell r="C237">
            <v>57</v>
          </cell>
          <cell r="D237" t="str">
            <v>1</v>
          </cell>
          <cell r="E237">
            <v>65</v>
          </cell>
        </row>
        <row r="238">
          <cell r="A238" t="str">
            <v>DIEO_direction</v>
          </cell>
          <cell r="B238" t="str">
            <v>dieo_provis_LGT</v>
          </cell>
          <cell r="C238">
            <v>57</v>
          </cell>
          <cell r="D238" t="str">
            <v>2</v>
          </cell>
          <cell r="E238">
            <v>30</v>
          </cell>
        </row>
        <row r="239">
          <cell r="A239" t="str">
            <v>DIEO_direction</v>
          </cell>
          <cell r="B239" t="str">
            <v>dieo_provis_LGT</v>
          </cell>
          <cell r="C239">
            <v>58</v>
          </cell>
          <cell r="D239" t="str">
            <v>1</v>
          </cell>
          <cell r="E239">
            <v>62</v>
          </cell>
        </row>
        <row r="240">
          <cell r="A240" t="str">
            <v>DIEO_direction</v>
          </cell>
          <cell r="B240" t="str">
            <v>dieo_provis_LGT</v>
          </cell>
          <cell r="C240">
            <v>58</v>
          </cell>
          <cell r="D240" t="str">
            <v>2</v>
          </cell>
          <cell r="E240">
            <v>42</v>
          </cell>
        </row>
        <row r="241">
          <cell r="A241" t="str">
            <v>DIEO_direction</v>
          </cell>
          <cell r="B241" t="str">
            <v>dieo_provis_LGT</v>
          </cell>
          <cell r="C241">
            <v>59</v>
          </cell>
          <cell r="D241" t="str">
            <v>1</v>
          </cell>
          <cell r="E241">
            <v>112</v>
          </cell>
        </row>
        <row r="242">
          <cell r="A242" t="str">
            <v>DIEO_direction</v>
          </cell>
          <cell r="B242" t="str">
            <v>dieo_provis_LGT</v>
          </cell>
          <cell r="C242">
            <v>59</v>
          </cell>
          <cell r="D242" t="str">
            <v>2</v>
          </cell>
          <cell r="E242">
            <v>37</v>
          </cell>
        </row>
        <row r="243">
          <cell r="A243" t="str">
            <v>DIEO_direction</v>
          </cell>
          <cell r="B243" t="str">
            <v>dieo_provis_LGT</v>
          </cell>
          <cell r="C243">
            <v>60</v>
          </cell>
          <cell r="D243" t="str">
            <v>1</v>
          </cell>
          <cell r="E243">
            <v>99</v>
          </cell>
        </row>
        <row r="244">
          <cell r="A244" t="str">
            <v>DIEO_direction</v>
          </cell>
          <cell r="B244" t="str">
            <v>dieo_provis_LGT</v>
          </cell>
          <cell r="C244">
            <v>60</v>
          </cell>
          <cell r="D244" t="str">
            <v>2</v>
          </cell>
          <cell r="E244">
            <v>48</v>
          </cell>
        </row>
        <row r="245">
          <cell r="A245" t="str">
            <v>DIEO_direction</v>
          </cell>
          <cell r="B245" t="str">
            <v>dieo_provis_LGT</v>
          </cell>
          <cell r="C245">
            <v>61</v>
          </cell>
          <cell r="D245" t="str">
            <v>1</v>
          </cell>
          <cell r="E245">
            <v>52</v>
          </cell>
        </row>
        <row r="246">
          <cell r="A246" t="str">
            <v>DIEO_direction</v>
          </cell>
          <cell r="B246" t="str">
            <v>dieo_provis_LGT</v>
          </cell>
          <cell r="C246">
            <v>61</v>
          </cell>
          <cell r="D246" t="str">
            <v>2</v>
          </cell>
          <cell r="E246">
            <v>31</v>
          </cell>
        </row>
        <row r="247">
          <cell r="A247" t="str">
            <v>DIEO_direction</v>
          </cell>
          <cell r="B247" t="str">
            <v>dieo_provis_LGT</v>
          </cell>
          <cell r="C247">
            <v>62</v>
          </cell>
          <cell r="D247" t="str">
            <v>1</v>
          </cell>
          <cell r="E247">
            <v>58</v>
          </cell>
        </row>
        <row r="248">
          <cell r="A248" t="str">
            <v>DIEO_direction</v>
          </cell>
          <cell r="B248" t="str">
            <v>dieo_provis_LGT</v>
          </cell>
          <cell r="C248">
            <v>62</v>
          </cell>
          <cell r="D248" t="str">
            <v>2</v>
          </cell>
          <cell r="E248">
            <v>22</v>
          </cell>
        </row>
        <row r="249">
          <cell r="A249" t="str">
            <v>DIEO_direction</v>
          </cell>
          <cell r="B249" t="str">
            <v>dieo_provis_LGT</v>
          </cell>
          <cell r="C249">
            <v>63</v>
          </cell>
          <cell r="D249" t="str">
            <v>1</v>
          </cell>
          <cell r="E249">
            <v>23</v>
          </cell>
        </row>
        <row r="250">
          <cell r="A250" t="str">
            <v>DIEO_direction</v>
          </cell>
          <cell r="B250" t="str">
            <v>dieo_provis_LGT</v>
          </cell>
          <cell r="C250">
            <v>63</v>
          </cell>
          <cell r="D250" t="str">
            <v>2</v>
          </cell>
          <cell r="E250">
            <v>14</v>
          </cell>
        </row>
        <row r="251">
          <cell r="A251" t="str">
            <v>DIEO_direction</v>
          </cell>
          <cell r="B251" t="str">
            <v>dieo_provis_LGT</v>
          </cell>
          <cell r="C251">
            <v>64</v>
          </cell>
          <cell r="D251" t="str">
            <v>1</v>
          </cell>
          <cell r="E251">
            <v>19</v>
          </cell>
        </row>
        <row r="252">
          <cell r="A252" t="str">
            <v>DIEO_direction</v>
          </cell>
          <cell r="B252" t="str">
            <v>dieo_provis_LGT</v>
          </cell>
          <cell r="C252">
            <v>64</v>
          </cell>
          <cell r="D252" t="str">
            <v>2</v>
          </cell>
          <cell r="E252">
            <v>6</v>
          </cell>
        </row>
        <row r="253">
          <cell r="A253" t="str">
            <v>DIEO_direction</v>
          </cell>
          <cell r="B253" t="str">
            <v>dieo_provis_LGT</v>
          </cell>
          <cell r="C253">
            <v>65</v>
          </cell>
          <cell r="D253" t="str">
            <v>1</v>
          </cell>
          <cell r="E253">
            <v>6</v>
          </cell>
        </row>
        <row r="254">
          <cell r="A254" t="str">
            <v>DIEO_direction</v>
          </cell>
          <cell r="B254" t="str">
            <v>dieo_provis_LGT</v>
          </cell>
          <cell r="C254">
            <v>65</v>
          </cell>
          <cell r="D254" t="str">
            <v>2</v>
          </cell>
          <cell r="E254">
            <v>2</v>
          </cell>
        </row>
        <row r="255">
          <cell r="A255" t="str">
            <v>DIEO_direction</v>
          </cell>
          <cell r="B255" t="str">
            <v>dieo_provis_LGT</v>
          </cell>
          <cell r="C255">
            <v>67</v>
          </cell>
          <cell r="D255" t="str">
            <v>1</v>
          </cell>
          <cell r="E255">
            <v>1</v>
          </cell>
        </row>
        <row r="256">
          <cell r="A256" t="str">
            <v>DIEO_direction</v>
          </cell>
          <cell r="B256" t="str">
            <v>dieo_provis_LP</v>
          </cell>
          <cell r="C256">
            <v>36</v>
          </cell>
          <cell r="D256" t="str">
            <v>2</v>
          </cell>
          <cell r="E256">
            <v>1</v>
          </cell>
        </row>
        <row r="257">
          <cell r="A257" t="str">
            <v>DIEO_direction</v>
          </cell>
          <cell r="B257" t="str">
            <v>dieo_provis_LP</v>
          </cell>
          <cell r="C257">
            <v>37</v>
          </cell>
          <cell r="D257" t="str">
            <v>1</v>
          </cell>
          <cell r="E257">
            <v>1</v>
          </cell>
        </row>
        <row r="258">
          <cell r="A258" t="str">
            <v>DIEO_direction</v>
          </cell>
          <cell r="B258" t="str">
            <v>dieo_provis_LP</v>
          </cell>
          <cell r="C258">
            <v>38</v>
          </cell>
          <cell r="D258" t="str">
            <v>1</v>
          </cell>
          <cell r="E258">
            <v>1</v>
          </cell>
        </row>
        <row r="259">
          <cell r="A259" t="str">
            <v>DIEO_direction</v>
          </cell>
          <cell r="B259" t="str">
            <v>dieo_provis_LP</v>
          </cell>
          <cell r="C259">
            <v>38</v>
          </cell>
          <cell r="D259" t="str">
            <v>2</v>
          </cell>
          <cell r="E259">
            <v>1</v>
          </cell>
        </row>
        <row r="260">
          <cell r="A260" t="str">
            <v>DIEO_direction</v>
          </cell>
          <cell r="B260" t="str">
            <v>dieo_provis_LP</v>
          </cell>
          <cell r="C260">
            <v>39</v>
          </cell>
          <cell r="D260" t="str">
            <v>2</v>
          </cell>
          <cell r="E260">
            <v>1</v>
          </cell>
        </row>
        <row r="261">
          <cell r="A261" t="str">
            <v>DIEO_direction</v>
          </cell>
          <cell r="B261" t="str">
            <v>dieo_provis_LP</v>
          </cell>
          <cell r="C261">
            <v>40</v>
          </cell>
          <cell r="D261" t="str">
            <v>1</v>
          </cell>
          <cell r="E261">
            <v>4</v>
          </cell>
        </row>
        <row r="262">
          <cell r="A262" t="str">
            <v>DIEO_direction</v>
          </cell>
          <cell r="B262" t="str">
            <v>dieo_provis_LP</v>
          </cell>
          <cell r="C262">
            <v>40</v>
          </cell>
          <cell r="D262" t="str">
            <v>2</v>
          </cell>
          <cell r="E262">
            <v>1</v>
          </cell>
        </row>
        <row r="263">
          <cell r="A263" t="str">
            <v>DIEO_direction</v>
          </cell>
          <cell r="B263" t="str">
            <v>dieo_provis_LP</v>
          </cell>
          <cell r="C263">
            <v>41</v>
          </cell>
          <cell r="D263" t="str">
            <v>1</v>
          </cell>
          <cell r="E263">
            <v>4</v>
          </cell>
        </row>
        <row r="264">
          <cell r="A264" t="str">
            <v>DIEO_direction</v>
          </cell>
          <cell r="B264" t="str">
            <v>dieo_provis_LP</v>
          </cell>
          <cell r="C264">
            <v>41</v>
          </cell>
          <cell r="D264" t="str">
            <v>2</v>
          </cell>
          <cell r="E264">
            <v>1</v>
          </cell>
        </row>
        <row r="265">
          <cell r="A265" t="str">
            <v>DIEO_direction</v>
          </cell>
          <cell r="B265" t="str">
            <v>dieo_provis_LP</v>
          </cell>
          <cell r="C265">
            <v>42</v>
          </cell>
          <cell r="D265" t="str">
            <v>1</v>
          </cell>
          <cell r="E265">
            <v>7</v>
          </cell>
        </row>
        <row r="266">
          <cell r="A266" t="str">
            <v>DIEO_direction</v>
          </cell>
          <cell r="B266" t="str">
            <v>dieo_provis_LP</v>
          </cell>
          <cell r="C266">
            <v>42</v>
          </cell>
          <cell r="D266" t="str">
            <v>2</v>
          </cell>
          <cell r="E266">
            <v>2</v>
          </cell>
        </row>
        <row r="267">
          <cell r="A267" t="str">
            <v>DIEO_direction</v>
          </cell>
          <cell r="B267" t="str">
            <v>dieo_provis_LP</v>
          </cell>
          <cell r="C267">
            <v>43</v>
          </cell>
          <cell r="D267" t="str">
            <v>1</v>
          </cell>
          <cell r="E267">
            <v>12</v>
          </cell>
        </row>
        <row r="268">
          <cell r="A268" t="str">
            <v>DIEO_direction</v>
          </cell>
          <cell r="B268" t="str">
            <v>dieo_provis_LP</v>
          </cell>
          <cell r="C268">
            <v>43</v>
          </cell>
          <cell r="D268" t="str">
            <v>2</v>
          </cell>
          <cell r="E268">
            <v>4</v>
          </cell>
        </row>
        <row r="269">
          <cell r="A269" t="str">
            <v>DIEO_direction</v>
          </cell>
          <cell r="B269" t="str">
            <v>dieo_provis_LP</v>
          </cell>
          <cell r="C269">
            <v>44</v>
          </cell>
          <cell r="D269" t="str">
            <v>1</v>
          </cell>
          <cell r="E269">
            <v>16</v>
          </cell>
        </row>
        <row r="270">
          <cell r="A270" t="str">
            <v>DIEO_direction</v>
          </cell>
          <cell r="B270" t="str">
            <v>dieo_provis_LP</v>
          </cell>
          <cell r="C270">
            <v>44</v>
          </cell>
          <cell r="D270" t="str">
            <v>2</v>
          </cell>
          <cell r="E270">
            <v>6</v>
          </cell>
        </row>
        <row r="271">
          <cell r="A271" t="str">
            <v>DIEO_direction</v>
          </cell>
          <cell r="B271" t="str">
            <v>dieo_provis_LP</v>
          </cell>
          <cell r="C271">
            <v>45</v>
          </cell>
          <cell r="D271" t="str">
            <v>1</v>
          </cell>
          <cell r="E271">
            <v>8</v>
          </cell>
        </row>
        <row r="272">
          <cell r="A272" t="str">
            <v>DIEO_direction</v>
          </cell>
          <cell r="B272" t="str">
            <v>dieo_provis_LP</v>
          </cell>
          <cell r="C272">
            <v>45</v>
          </cell>
          <cell r="D272" t="str">
            <v>2</v>
          </cell>
          <cell r="E272">
            <v>2</v>
          </cell>
        </row>
        <row r="273">
          <cell r="A273" t="str">
            <v>DIEO_direction</v>
          </cell>
          <cell r="B273" t="str">
            <v>dieo_provis_LP</v>
          </cell>
          <cell r="C273">
            <v>46</v>
          </cell>
          <cell r="D273" t="str">
            <v>1</v>
          </cell>
          <cell r="E273">
            <v>10</v>
          </cell>
        </row>
        <row r="274">
          <cell r="A274" t="str">
            <v>DIEO_direction</v>
          </cell>
          <cell r="B274" t="str">
            <v>dieo_provis_LP</v>
          </cell>
          <cell r="C274">
            <v>46</v>
          </cell>
          <cell r="D274" t="str">
            <v>2</v>
          </cell>
          <cell r="E274">
            <v>6</v>
          </cell>
        </row>
        <row r="275">
          <cell r="A275" t="str">
            <v>DIEO_direction</v>
          </cell>
          <cell r="B275" t="str">
            <v>dieo_provis_LP</v>
          </cell>
          <cell r="C275">
            <v>47</v>
          </cell>
          <cell r="D275" t="str">
            <v>1</v>
          </cell>
          <cell r="E275">
            <v>17</v>
          </cell>
        </row>
        <row r="276">
          <cell r="A276" t="str">
            <v>DIEO_direction</v>
          </cell>
          <cell r="B276" t="str">
            <v>dieo_provis_LP</v>
          </cell>
          <cell r="C276">
            <v>47</v>
          </cell>
          <cell r="D276" t="str">
            <v>2</v>
          </cell>
          <cell r="E276">
            <v>3</v>
          </cell>
        </row>
        <row r="277">
          <cell r="A277" t="str">
            <v>DIEO_direction</v>
          </cell>
          <cell r="B277" t="str">
            <v>dieo_provis_LP</v>
          </cell>
          <cell r="C277">
            <v>48</v>
          </cell>
          <cell r="D277" t="str">
            <v>1</v>
          </cell>
          <cell r="E277">
            <v>17</v>
          </cell>
        </row>
        <row r="278">
          <cell r="A278" t="str">
            <v>DIEO_direction</v>
          </cell>
          <cell r="B278" t="str">
            <v>dieo_provis_LP</v>
          </cell>
          <cell r="C278">
            <v>48</v>
          </cell>
          <cell r="D278" t="str">
            <v>2</v>
          </cell>
          <cell r="E278">
            <v>7</v>
          </cell>
        </row>
        <row r="279">
          <cell r="A279" t="str">
            <v>DIEO_direction</v>
          </cell>
          <cell r="B279" t="str">
            <v>dieo_provis_LP</v>
          </cell>
          <cell r="C279">
            <v>49</v>
          </cell>
          <cell r="D279" t="str">
            <v>1</v>
          </cell>
          <cell r="E279">
            <v>20</v>
          </cell>
        </row>
        <row r="280">
          <cell r="A280" t="str">
            <v>DIEO_direction</v>
          </cell>
          <cell r="B280" t="str">
            <v>dieo_provis_LP</v>
          </cell>
          <cell r="C280">
            <v>49</v>
          </cell>
          <cell r="D280" t="str">
            <v>2</v>
          </cell>
          <cell r="E280">
            <v>11</v>
          </cell>
        </row>
        <row r="281">
          <cell r="A281" t="str">
            <v>DIEO_direction</v>
          </cell>
          <cell r="B281" t="str">
            <v>dieo_provis_LP</v>
          </cell>
          <cell r="C281">
            <v>50</v>
          </cell>
          <cell r="D281" t="str">
            <v>1</v>
          </cell>
          <cell r="E281">
            <v>20</v>
          </cell>
        </row>
        <row r="282">
          <cell r="A282" t="str">
            <v>DIEO_direction</v>
          </cell>
          <cell r="B282" t="str">
            <v>dieo_provis_LP</v>
          </cell>
          <cell r="C282">
            <v>50</v>
          </cell>
          <cell r="D282" t="str">
            <v>2</v>
          </cell>
          <cell r="E282">
            <v>11</v>
          </cell>
        </row>
        <row r="283">
          <cell r="A283" t="str">
            <v>DIEO_direction</v>
          </cell>
          <cell r="B283" t="str">
            <v>dieo_provis_LP</v>
          </cell>
          <cell r="C283">
            <v>51</v>
          </cell>
          <cell r="D283" t="str">
            <v>1</v>
          </cell>
          <cell r="E283">
            <v>25</v>
          </cell>
        </row>
        <row r="284">
          <cell r="A284" t="str">
            <v>DIEO_direction</v>
          </cell>
          <cell r="B284" t="str">
            <v>dieo_provis_LP</v>
          </cell>
          <cell r="C284">
            <v>51</v>
          </cell>
          <cell r="D284" t="str">
            <v>2</v>
          </cell>
          <cell r="E284">
            <v>6</v>
          </cell>
        </row>
        <row r="285">
          <cell r="A285" t="str">
            <v>DIEO_direction</v>
          </cell>
          <cell r="B285" t="str">
            <v>dieo_provis_LP</v>
          </cell>
          <cell r="C285">
            <v>52</v>
          </cell>
          <cell r="D285" t="str">
            <v>1</v>
          </cell>
          <cell r="E285">
            <v>22</v>
          </cell>
        </row>
        <row r="286">
          <cell r="A286" t="str">
            <v>DIEO_direction</v>
          </cell>
          <cell r="B286" t="str">
            <v>dieo_provis_LP</v>
          </cell>
          <cell r="C286">
            <v>52</v>
          </cell>
          <cell r="D286" t="str">
            <v>2</v>
          </cell>
          <cell r="E286">
            <v>11</v>
          </cell>
        </row>
        <row r="287">
          <cell r="A287" t="str">
            <v>DIEO_direction</v>
          </cell>
          <cell r="B287" t="str">
            <v>dieo_provis_LP</v>
          </cell>
          <cell r="C287">
            <v>53</v>
          </cell>
          <cell r="D287" t="str">
            <v>1</v>
          </cell>
          <cell r="E287">
            <v>26</v>
          </cell>
        </row>
        <row r="288">
          <cell r="A288" t="str">
            <v>DIEO_direction</v>
          </cell>
          <cell r="B288" t="str">
            <v>dieo_provis_LP</v>
          </cell>
          <cell r="C288">
            <v>53</v>
          </cell>
          <cell r="D288" t="str">
            <v>2</v>
          </cell>
          <cell r="E288">
            <v>23</v>
          </cell>
        </row>
        <row r="289">
          <cell r="A289" t="str">
            <v>DIEO_direction</v>
          </cell>
          <cell r="B289" t="str">
            <v>dieo_provis_LP</v>
          </cell>
          <cell r="C289">
            <v>54</v>
          </cell>
          <cell r="D289" t="str">
            <v>1</v>
          </cell>
          <cell r="E289">
            <v>34</v>
          </cell>
        </row>
        <row r="290">
          <cell r="A290" t="str">
            <v>DIEO_direction</v>
          </cell>
          <cell r="B290" t="str">
            <v>dieo_provis_LP</v>
          </cell>
          <cell r="C290">
            <v>54</v>
          </cell>
          <cell r="D290" t="str">
            <v>2</v>
          </cell>
          <cell r="E290">
            <v>23</v>
          </cell>
        </row>
        <row r="291">
          <cell r="A291" t="str">
            <v>DIEO_direction</v>
          </cell>
          <cell r="B291" t="str">
            <v>dieo_provis_LP</v>
          </cell>
          <cell r="C291">
            <v>55</v>
          </cell>
          <cell r="D291" t="str">
            <v>1</v>
          </cell>
          <cell r="E291">
            <v>23</v>
          </cell>
        </row>
        <row r="292">
          <cell r="A292" t="str">
            <v>DIEO_direction</v>
          </cell>
          <cell r="B292" t="str">
            <v>dieo_provis_LP</v>
          </cell>
          <cell r="C292">
            <v>55</v>
          </cell>
          <cell r="D292" t="str">
            <v>2</v>
          </cell>
          <cell r="E292">
            <v>20</v>
          </cell>
        </row>
        <row r="293">
          <cell r="A293" t="str">
            <v>DIEO_direction</v>
          </cell>
          <cell r="B293" t="str">
            <v>dieo_provis_LP</v>
          </cell>
          <cell r="C293">
            <v>56</v>
          </cell>
          <cell r="D293" t="str">
            <v>1</v>
          </cell>
          <cell r="E293">
            <v>29</v>
          </cell>
        </row>
        <row r="294">
          <cell r="A294" t="str">
            <v>DIEO_direction</v>
          </cell>
          <cell r="B294" t="str">
            <v>dieo_provis_LP</v>
          </cell>
          <cell r="C294">
            <v>56</v>
          </cell>
          <cell r="D294" t="str">
            <v>2</v>
          </cell>
          <cell r="E294">
            <v>14</v>
          </cell>
        </row>
        <row r="295">
          <cell r="A295" t="str">
            <v>DIEO_direction</v>
          </cell>
          <cell r="B295" t="str">
            <v>dieo_provis_LP</v>
          </cell>
          <cell r="C295">
            <v>57</v>
          </cell>
          <cell r="D295" t="str">
            <v>1</v>
          </cell>
          <cell r="E295">
            <v>27</v>
          </cell>
        </row>
        <row r="296">
          <cell r="A296" t="str">
            <v>DIEO_direction</v>
          </cell>
          <cell r="B296" t="str">
            <v>dieo_provis_LP</v>
          </cell>
          <cell r="C296">
            <v>57</v>
          </cell>
          <cell r="D296" t="str">
            <v>2</v>
          </cell>
          <cell r="E296">
            <v>26</v>
          </cell>
        </row>
        <row r="297">
          <cell r="A297" t="str">
            <v>DIEO_direction</v>
          </cell>
          <cell r="B297" t="str">
            <v>dieo_provis_LP</v>
          </cell>
          <cell r="C297">
            <v>58</v>
          </cell>
          <cell r="D297" t="str">
            <v>1</v>
          </cell>
          <cell r="E297">
            <v>22</v>
          </cell>
        </row>
        <row r="298">
          <cell r="A298" t="str">
            <v>DIEO_direction</v>
          </cell>
          <cell r="B298" t="str">
            <v>dieo_provis_LP</v>
          </cell>
          <cell r="C298">
            <v>58</v>
          </cell>
          <cell r="D298" t="str">
            <v>2</v>
          </cell>
          <cell r="E298">
            <v>15</v>
          </cell>
        </row>
        <row r="299">
          <cell r="A299" t="str">
            <v>DIEO_direction</v>
          </cell>
          <cell r="B299" t="str">
            <v>dieo_provis_LP</v>
          </cell>
          <cell r="C299">
            <v>59</v>
          </cell>
          <cell r="D299" t="str">
            <v>1</v>
          </cell>
          <cell r="E299">
            <v>23</v>
          </cell>
        </row>
        <row r="300">
          <cell r="A300" t="str">
            <v>DIEO_direction</v>
          </cell>
          <cell r="B300" t="str">
            <v>dieo_provis_LP</v>
          </cell>
          <cell r="C300">
            <v>59</v>
          </cell>
          <cell r="D300" t="str">
            <v>2</v>
          </cell>
          <cell r="E300">
            <v>23</v>
          </cell>
        </row>
        <row r="301">
          <cell r="A301" t="str">
            <v>DIEO_direction</v>
          </cell>
          <cell r="B301" t="str">
            <v>dieo_provis_LP</v>
          </cell>
          <cell r="C301">
            <v>60</v>
          </cell>
          <cell r="D301" t="str">
            <v>1</v>
          </cell>
          <cell r="E301">
            <v>29</v>
          </cell>
        </row>
        <row r="302">
          <cell r="A302" t="str">
            <v>DIEO_direction</v>
          </cell>
          <cell r="B302" t="str">
            <v>dieo_provis_LP</v>
          </cell>
          <cell r="C302">
            <v>60</v>
          </cell>
          <cell r="D302" t="str">
            <v>2</v>
          </cell>
          <cell r="E302">
            <v>19</v>
          </cell>
        </row>
        <row r="303">
          <cell r="A303" t="str">
            <v>DIEO_direction</v>
          </cell>
          <cell r="B303" t="str">
            <v>dieo_provis_LP</v>
          </cell>
          <cell r="C303">
            <v>61</v>
          </cell>
          <cell r="D303" t="str">
            <v>1</v>
          </cell>
          <cell r="E303">
            <v>18</v>
          </cell>
        </row>
        <row r="304">
          <cell r="A304" t="str">
            <v>DIEO_direction</v>
          </cell>
          <cell r="B304" t="str">
            <v>dieo_provis_LP</v>
          </cell>
          <cell r="C304">
            <v>61</v>
          </cell>
          <cell r="D304" t="str">
            <v>2</v>
          </cell>
          <cell r="E304">
            <v>12</v>
          </cell>
        </row>
        <row r="305">
          <cell r="A305" t="str">
            <v>DIEO_direction</v>
          </cell>
          <cell r="B305" t="str">
            <v>dieo_provis_LP</v>
          </cell>
          <cell r="C305">
            <v>62</v>
          </cell>
          <cell r="D305" t="str">
            <v>1</v>
          </cell>
          <cell r="E305">
            <v>15</v>
          </cell>
        </row>
        <row r="306">
          <cell r="A306" t="str">
            <v>DIEO_direction</v>
          </cell>
          <cell r="B306" t="str">
            <v>dieo_provis_LP</v>
          </cell>
          <cell r="C306">
            <v>62</v>
          </cell>
          <cell r="D306" t="str">
            <v>2</v>
          </cell>
          <cell r="E306">
            <v>12</v>
          </cell>
        </row>
        <row r="307">
          <cell r="A307" t="str">
            <v>DIEO_direction</v>
          </cell>
          <cell r="B307" t="str">
            <v>dieo_provis_LP</v>
          </cell>
          <cell r="C307">
            <v>63</v>
          </cell>
          <cell r="D307" t="str">
            <v>1</v>
          </cell>
          <cell r="E307">
            <v>10</v>
          </cell>
        </row>
        <row r="308">
          <cell r="A308" t="str">
            <v>DIEO_direction</v>
          </cell>
          <cell r="B308" t="str">
            <v>dieo_provis_LP</v>
          </cell>
          <cell r="C308">
            <v>63</v>
          </cell>
          <cell r="D308" t="str">
            <v>2</v>
          </cell>
          <cell r="E308">
            <v>3</v>
          </cell>
        </row>
        <row r="309">
          <cell r="A309" t="str">
            <v>DIEO_direction</v>
          </cell>
          <cell r="B309" t="str">
            <v>dieo_provis_LP</v>
          </cell>
          <cell r="C309">
            <v>64</v>
          </cell>
          <cell r="D309" t="str">
            <v>1</v>
          </cell>
          <cell r="E309">
            <v>4</v>
          </cell>
        </row>
        <row r="310">
          <cell r="A310" t="str">
            <v>DIEO_direction</v>
          </cell>
          <cell r="B310" t="str">
            <v>dieo_provis_LP</v>
          </cell>
          <cell r="C310">
            <v>64</v>
          </cell>
          <cell r="D310" t="str">
            <v>2</v>
          </cell>
          <cell r="E310">
            <v>5</v>
          </cell>
        </row>
        <row r="311">
          <cell r="A311" t="str">
            <v>DIEO_direction</v>
          </cell>
          <cell r="B311" t="str">
            <v>dieo_provis_LP</v>
          </cell>
          <cell r="C311">
            <v>65</v>
          </cell>
          <cell r="D311" t="str">
            <v>1</v>
          </cell>
          <cell r="E311">
            <v>3</v>
          </cell>
        </row>
        <row r="312">
          <cell r="A312" t="str">
            <v>DIEO_direction</v>
          </cell>
          <cell r="B312" t="str">
            <v>dieo_provis_LP</v>
          </cell>
          <cell r="C312">
            <v>65</v>
          </cell>
          <cell r="D312" t="str">
            <v>2</v>
          </cell>
          <cell r="E312">
            <v>2</v>
          </cell>
        </row>
        <row r="313">
          <cell r="A313" t="str">
            <v>DIEO_direction</v>
          </cell>
          <cell r="B313" t="str">
            <v>dieo_provis_adj</v>
          </cell>
          <cell r="C313">
            <v>30</v>
          </cell>
          <cell r="D313" t="str">
            <v>1</v>
          </cell>
          <cell r="E313">
            <v>4</v>
          </cell>
        </row>
        <row r="314">
          <cell r="A314" t="str">
            <v>DIEO_direction</v>
          </cell>
          <cell r="B314" t="str">
            <v>dieo_provis_adj</v>
          </cell>
          <cell r="C314">
            <v>31</v>
          </cell>
          <cell r="D314" t="str">
            <v>1</v>
          </cell>
          <cell r="E314">
            <v>3</v>
          </cell>
        </row>
        <row r="315">
          <cell r="A315" t="str">
            <v>DIEO_direction</v>
          </cell>
          <cell r="B315" t="str">
            <v>dieo_provis_adj</v>
          </cell>
          <cell r="C315">
            <v>31</v>
          </cell>
          <cell r="D315" t="str">
            <v>2</v>
          </cell>
          <cell r="E315">
            <v>2</v>
          </cell>
        </row>
        <row r="316">
          <cell r="A316" t="str">
            <v>DIEO_direction</v>
          </cell>
          <cell r="B316" t="str">
            <v>dieo_provis_adj</v>
          </cell>
          <cell r="C316">
            <v>32</v>
          </cell>
          <cell r="D316" t="str">
            <v>1</v>
          </cell>
          <cell r="E316">
            <v>6</v>
          </cell>
        </row>
        <row r="317">
          <cell r="A317" t="str">
            <v>DIEO_direction</v>
          </cell>
          <cell r="B317" t="str">
            <v>dieo_provis_adj</v>
          </cell>
          <cell r="C317">
            <v>32</v>
          </cell>
          <cell r="D317" t="str">
            <v>2</v>
          </cell>
          <cell r="E317">
            <v>3</v>
          </cell>
        </row>
        <row r="318">
          <cell r="A318" t="str">
            <v>DIEO_direction</v>
          </cell>
          <cell r="B318" t="str">
            <v>dieo_provis_adj</v>
          </cell>
          <cell r="C318">
            <v>33</v>
          </cell>
          <cell r="D318" t="str">
            <v>1</v>
          </cell>
          <cell r="E318">
            <v>11</v>
          </cell>
        </row>
        <row r="319">
          <cell r="A319" t="str">
            <v>DIEO_direction</v>
          </cell>
          <cell r="B319" t="str">
            <v>dieo_provis_adj</v>
          </cell>
          <cell r="C319">
            <v>33</v>
          </cell>
          <cell r="D319" t="str">
            <v>2</v>
          </cell>
          <cell r="E319">
            <v>8</v>
          </cell>
        </row>
        <row r="320">
          <cell r="A320" t="str">
            <v>DIEO_direction</v>
          </cell>
          <cell r="B320" t="str">
            <v>dieo_provis_adj</v>
          </cell>
          <cell r="C320">
            <v>34</v>
          </cell>
          <cell r="D320" t="str">
            <v>1</v>
          </cell>
          <cell r="E320">
            <v>15</v>
          </cell>
        </row>
        <row r="321">
          <cell r="A321" t="str">
            <v>DIEO_direction</v>
          </cell>
          <cell r="B321" t="str">
            <v>dieo_provis_adj</v>
          </cell>
          <cell r="C321">
            <v>34</v>
          </cell>
          <cell r="D321" t="str">
            <v>2</v>
          </cell>
          <cell r="E321">
            <v>9</v>
          </cell>
        </row>
        <row r="322">
          <cell r="A322" t="str">
            <v>DIEO_direction</v>
          </cell>
          <cell r="B322" t="str">
            <v>dieo_provis_adj</v>
          </cell>
          <cell r="C322">
            <v>35</v>
          </cell>
          <cell r="D322" t="str">
            <v>1</v>
          </cell>
          <cell r="E322">
            <v>24</v>
          </cell>
        </row>
        <row r="323">
          <cell r="A323" t="str">
            <v>DIEO_direction</v>
          </cell>
          <cell r="B323" t="str">
            <v>dieo_provis_adj</v>
          </cell>
          <cell r="C323">
            <v>35</v>
          </cell>
          <cell r="D323" t="str">
            <v>2</v>
          </cell>
          <cell r="E323">
            <v>8</v>
          </cell>
        </row>
        <row r="324">
          <cell r="A324" t="str">
            <v>DIEO_direction</v>
          </cell>
          <cell r="B324" t="str">
            <v>dieo_provis_adj</v>
          </cell>
          <cell r="C324">
            <v>36</v>
          </cell>
          <cell r="D324" t="str">
            <v>1</v>
          </cell>
          <cell r="E324">
            <v>19</v>
          </cell>
        </row>
        <row r="325">
          <cell r="A325" t="str">
            <v>DIEO_direction</v>
          </cell>
          <cell r="B325" t="str">
            <v>dieo_provis_adj</v>
          </cell>
          <cell r="C325">
            <v>36</v>
          </cell>
          <cell r="D325" t="str">
            <v>2</v>
          </cell>
          <cell r="E325">
            <v>15</v>
          </cell>
        </row>
        <row r="326">
          <cell r="A326" t="str">
            <v>DIEO_direction</v>
          </cell>
          <cell r="B326" t="str">
            <v>dieo_provis_adj</v>
          </cell>
          <cell r="C326">
            <v>37</v>
          </cell>
          <cell r="D326" t="str">
            <v>1</v>
          </cell>
          <cell r="E326">
            <v>22</v>
          </cell>
        </row>
        <row r="327">
          <cell r="A327" t="str">
            <v>DIEO_direction</v>
          </cell>
          <cell r="B327" t="str">
            <v>dieo_provis_adj</v>
          </cell>
          <cell r="C327">
            <v>37</v>
          </cell>
          <cell r="D327" t="str">
            <v>2</v>
          </cell>
          <cell r="E327">
            <v>23</v>
          </cell>
        </row>
        <row r="328">
          <cell r="A328" t="str">
            <v>DIEO_direction</v>
          </cell>
          <cell r="B328" t="str">
            <v>dieo_provis_adj</v>
          </cell>
          <cell r="C328">
            <v>38</v>
          </cell>
          <cell r="D328" t="str">
            <v>1</v>
          </cell>
          <cell r="E328">
            <v>27</v>
          </cell>
        </row>
        <row r="329">
          <cell r="A329" t="str">
            <v>DIEO_direction</v>
          </cell>
          <cell r="B329" t="str">
            <v>dieo_provis_adj</v>
          </cell>
          <cell r="C329">
            <v>38</v>
          </cell>
          <cell r="D329" t="str">
            <v>2</v>
          </cell>
          <cell r="E329">
            <v>32</v>
          </cell>
        </row>
        <row r="330">
          <cell r="A330" t="str">
            <v>DIEO_direction</v>
          </cell>
          <cell r="B330" t="str">
            <v>dieo_provis_adj</v>
          </cell>
          <cell r="C330">
            <v>39</v>
          </cell>
          <cell r="D330" t="str">
            <v>1</v>
          </cell>
          <cell r="E330">
            <v>49</v>
          </cell>
        </row>
        <row r="331">
          <cell r="A331" t="str">
            <v>DIEO_direction</v>
          </cell>
          <cell r="B331" t="str">
            <v>dieo_provis_adj</v>
          </cell>
          <cell r="C331">
            <v>39</v>
          </cell>
          <cell r="D331" t="str">
            <v>2</v>
          </cell>
          <cell r="E331">
            <v>39</v>
          </cell>
        </row>
        <row r="332">
          <cell r="A332" t="str">
            <v>DIEO_direction</v>
          </cell>
          <cell r="B332" t="str">
            <v>dieo_provis_adj</v>
          </cell>
          <cell r="C332">
            <v>40</v>
          </cell>
          <cell r="D332" t="str">
            <v>1</v>
          </cell>
          <cell r="E332">
            <v>50</v>
          </cell>
        </row>
        <row r="333">
          <cell r="A333" t="str">
            <v>DIEO_direction</v>
          </cell>
          <cell r="B333" t="str">
            <v>dieo_provis_adj</v>
          </cell>
          <cell r="C333">
            <v>40</v>
          </cell>
          <cell r="D333" t="str">
            <v>2</v>
          </cell>
          <cell r="E333">
            <v>45</v>
          </cell>
        </row>
        <row r="334">
          <cell r="A334" t="str">
            <v>DIEO_direction</v>
          </cell>
          <cell r="B334" t="str">
            <v>dieo_provis_adj</v>
          </cell>
          <cell r="C334">
            <v>41</v>
          </cell>
          <cell r="D334" t="str">
            <v>1</v>
          </cell>
          <cell r="E334">
            <v>55</v>
          </cell>
        </row>
        <row r="335">
          <cell r="A335" t="str">
            <v>DIEO_direction</v>
          </cell>
          <cell r="B335" t="str">
            <v>dieo_provis_adj</v>
          </cell>
          <cell r="C335">
            <v>41</v>
          </cell>
          <cell r="D335" t="str">
            <v>2</v>
          </cell>
          <cell r="E335">
            <v>68</v>
          </cell>
        </row>
        <row r="336">
          <cell r="A336" t="str">
            <v>DIEO_direction</v>
          </cell>
          <cell r="B336" t="str">
            <v>dieo_provis_adj</v>
          </cell>
          <cell r="C336">
            <v>42</v>
          </cell>
          <cell r="D336" t="str">
            <v>1</v>
          </cell>
          <cell r="E336">
            <v>59</v>
          </cell>
        </row>
        <row r="337">
          <cell r="A337" t="str">
            <v>DIEO_direction</v>
          </cell>
          <cell r="B337" t="str">
            <v>dieo_provis_adj</v>
          </cell>
          <cell r="C337">
            <v>42</v>
          </cell>
          <cell r="D337" t="str">
            <v>2</v>
          </cell>
          <cell r="E337">
            <v>41</v>
          </cell>
        </row>
        <row r="338">
          <cell r="A338" t="str">
            <v>DIEO_direction</v>
          </cell>
          <cell r="B338" t="str">
            <v>dieo_provis_adj</v>
          </cell>
          <cell r="C338">
            <v>43</v>
          </cell>
          <cell r="D338" t="str">
            <v>1</v>
          </cell>
          <cell r="E338">
            <v>53</v>
          </cell>
        </row>
        <row r="339">
          <cell r="A339" t="str">
            <v>DIEO_direction</v>
          </cell>
          <cell r="B339" t="str">
            <v>dieo_provis_adj</v>
          </cell>
          <cell r="C339">
            <v>43</v>
          </cell>
          <cell r="D339" t="str">
            <v>2</v>
          </cell>
          <cell r="E339">
            <v>55</v>
          </cell>
        </row>
        <row r="340">
          <cell r="A340" t="str">
            <v>DIEO_direction</v>
          </cell>
          <cell r="B340" t="str">
            <v>dieo_provis_adj</v>
          </cell>
          <cell r="C340">
            <v>44</v>
          </cell>
          <cell r="D340" t="str">
            <v>1</v>
          </cell>
          <cell r="E340">
            <v>63</v>
          </cell>
        </row>
        <row r="341">
          <cell r="A341" t="str">
            <v>DIEO_direction</v>
          </cell>
          <cell r="B341" t="str">
            <v>dieo_provis_adj</v>
          </cell>
          <cell r="C341">
            <v>44</v>
          </cell>
          <cell r="D341" t="str">
            <v>2</v>
          </cell>
          <cell r="E341">
            <v>58</v>
          </cell>
        </row>
        <row r="342">
          <cell r="A342" t="str">
            <v>DIEO_direction</v>
          </cell>
          <cell r="B342" t="str">
            <v>dieo_provis_adj</v>
          </cell>
          <cell r="C342">
            <v>45</v>
          </cell>
          <cell r="D342" t="str">
            <v>1</v>
          </cell>
          <cell r="E342">
            <v>52</v>
          </cell>
        </row>
        <row r="343">
          <cell r="A343" t="str">
            <v>DIEO_direction</v>
          </cell>
          <cell r="B343" t="str">
            <v>dieo_provis_adj</v>
          </cell>
          <cell r="C343">
            <v>45</v>
          </cell>
          <cell r="D343" t="str">
            <v>2</v>
          </cell>
          <cell r="E343">
            <v>51</v>
          </cell>
        </row>
        <row r="344">
          <cell r="A344" t="str">
            <v>DIEO_direction</v>
          </cell>
          <cell r="B344" t="str">
            <v>dieo_provis_adj</v>
          </cell>
          <cell r="C344">
            <v>46</v>
          </cell>
          <cell r="D344" t="str">
            <v>1</v>
          </cell>
          <cell r="E344">
            <v>60</v>
          </cell>
        </row>
        <row r="345">
          <cell r="A345" t="str">
            <v>DIEO_direction</v>
          </cell>
          <cell r="B345" t="str">
            <v>dieo_provis_adj</v>
          </cell>
          <cell r="C345">
            <v>46</v>
          </cell>
          <cell r="D345" t="str">
            <v>2</v>
          </cell>
          <cell r="E345">
            <v>50</v>
          </cell>
        </row>
        <row r="346">
          <cell r="A346" t="str">
            <v>DIEO_direction</v>
          </cell>
          <cell r="B346" t="str">
            <v>dieo_provis_adj</v>
          </cell>
          <cell r="C346">
            <v>47</v>
          </cell>
          <cell r="D346" t="str">
            <v>1</v>
          </cell>
          <cell r="E346">
            <v>46</v>
          </cell>
        </row>
        <row r="347">
          <cell r="A347" t="str">
            <v>DIEO_direction</v>
          </cell>
          <cell r="B347" t="str">
            <v>dieo_provis_adj</v>
          </cell>
          <cell r="C347">
            <v>47</v>
          </cell>
          <cell r="D347" t="str">
            <v>2</v>
          </cell>
          <cell r="E347">
            <v>62</v>
          </cell>
        </row>
        <row r="348">
          <cell r="A348" t="str">
            <v>DIEO_direction</v>
          </cell>
          <cell r="B348" t="str">
            <v>dieo_provis_adj</v>
          </cell>
          <cell r="C348">
            <v>48</v>
          </cell>
          <cell r="D348" t="str">
            <v>1</v>
          </cell>
          <cell r="E348">
            <v>50</v>
          </cell>
        </row>
        <row r="349">
          <cell r="A349" t="str">
            <v>DIEO_direction</v>
          </cell>
          <cell r="B349" t="str">
            <v>dieo_provis_adj</v>
          </cell>
          <cell r="C349">
            <v>48</v>
          </cell>
          <cell r="D349" t="str">
            <v>2</v>
          </cell>
          <cell r="E349">
            <v>63</v>
          </cell>
        </row>
        <row r="350">
          <cell r="A350" t="str">
            <v>DIEO_direction</v>
          </cell>
          <cell r="B350" t="str">
            <v>dieo_provis_adj</v>
          </cell>
          <cell r="C350">
            <v>49</v>
          </cell>
          <cell r="D350" t="str">
            <v>1</v>
          </cell>
          <cell r="E350">
            <v>72</v>
          </cell>
        </row>
        <row r="351">
          <cell r="A351" t="str">
            <v>DIEO_direction</v>
          </cell>
          <cell r="B351" t="str">
            <v>dieo_provis_adj</v>
          </cell>
          <cell r="C351">
            <v>49</v>
          </cell>
          <cell r="D351" t="str">
            <v>2</v>
          </cell>
          <cell r="E351">
            <v>63</v>
          </cell>
        </row>
        <row r="352">
          <cell r="A352" t="str">
            <v>DIEO_direction</v>
          </cell>
          <cell r="B352" t="str">
            <v>dieo_provis_adj</v>
          </cell>
          <cell r="C352">
            <v>50</v>
          </cell>
          <cell r="D352" t="str">
            <v>1</v>
          </cell>
          <cell r="E352">
            <v>37</v>
          </cell>
        </row>
        <row r="353">
          <cell r="A353" t="str">
            <v>DIEO_direction</v>
          </cell>
          <cell r="B353" t="str">
            <v>dieo_provis_adj</v>
          </cell>
          <cell r="C353">
            <v>50</v>
          </cell>
          <cell r="D353" t="str">
            <v>2</v>
          </cell>
          <cell r="E353">
            <v>54</v>
          </cell>
        </row>
        <row r="354">
          <cell r="A354" t="str">
            <v>DIEO_direction</v>
          </cell>
          <cell r="B354" t="str">
            <v>dieo_provis_adj</v>
          </cell>
          <cell r="C354">
            <v>51</v>
          </cell>
          <cell r="D354" t="str">
            <v>1</v>
          </cell>
          <cell r="E354">
            <v>51</v>
          </cell>
        </row>
        <row r="355">
          <cell r="A355" t="str">
            <v>DIEO_direction</v>
          </cell>
          <cell r="B355" t="str">
            <v>dieo_provis_adj</v>
          </cell>
          <cell r="C355">
            <v>51</v>
          </cell>
          <cell r="D355" t="str">
            <v>2</v>
          </cell>
          <cell r="E355">
            <v>60</v>
          </cell>
        </row>
        <row r="356">
          <cell r="A356" t="str">
            <v>DIEO_direction</v>
          </cell>
          <cell r="B356" t="str">
            <v>dieo_provis_adj</v>
          </cell>
          <cell r="C356">
            <v>52</v>
          </cell>
          <cell r="D356" t="str">
            <v>1</v>
          </cell>
          <cell r="E356">
            <v>37</v>
          </cell>
        </row>
        <row r="357">
          <cell r="A357" t="str">
            <v>DIEO_direction</v>
          </cell>
          <cell r="B357" t="str">
            <v>dieo_provis_adj</v>
          </cell>
          <cell r="C357">
            <v>52</v>
          </cell>
          <cell r="D357" t="str">
            <v>2</v>
          </cell>
          <cell r="E357">
            <v>41</v>
          </cell>
        </row>
        <row r="358">
          <cell r="A358" t="str">
            <v>DIEO_direction</v>
          </cell>
          <cell r="B358" t="str">
            <v>dieo_provis_adj</v>
          </cell>
          <cell r="C358">
            <v>53</v>
          </cell>
          <cell r="D358" t="str">
            <v>1</v>
          </cell>
          <cell r="E358">
            <v>37</v>
          </cell>
        </row>
        <row r="359">
          <cell r="A359" t="str">
            <v>DIEO_direction</v>
          </cell>
          <cell r="B359" t="str">
            <v>dieo_provis_adj</v>
          </cell>
          <cell r="C359">
            <v>53</v>
          </cell>
          <cell r="D359" t="str">
            <v>2</v>
          </cell>
          <cell r="E359">
            <v>54</v>
          </cell>
        </row>
        <row r="360">
          <cell r="A360" t="str">
            <v>DIEO_direction</v>
          </cell>
          <cell r="B360" t="str">
            <v>dieo_provis_adj</v>
          </cell>
          <cell r="C360">
            <v>54</v>
          </cell>
          <cell r="D360" t="str">
            <v>1</v>
          </cell>
          <cell r="E360">
            <v>38</v>
          </cell>
        </row>
        <row r="361">
          <cell r="A361" t="str">
            <v>DIEO_direction</v>
          </cell>
          <cell r="B361" t="str">
            <v>dieo_provis_adj</v>
          </cell>
          <cell r="C361">
            <v>54</v>
          </cell>
          <cell r="D361" t="str">
            <v>2</v>
          </cell>
          <cell r="E361">
            <v>45</v>
          </cell>
        </row>
        <row r="362">
          <cell r="A362" t="str">
            <v>DIEO_direction</v>
          </cell>
          <cell r="B362" t="str">
            <v>dieo_provis_adj</v>
          </cell>
          <cell r="C362">
            <v>55</v>
          </cell>
          <cell r="D362" t="str">
            <v>1</v>
          </cell>
          <cell r="E362">
            <v>39</v>
          </cell>
        </row>
        <row r="363">
          <cell r="A363" t="str">
            <v>DIEO_direction</v>
          </cell>
          <cell r="B363" t="str">
            <v>dieo_provis_adj</v>
          </cell>
          <cell r="C363">
            <v>55</v>
          </cell>
          <cell r="D363" t="str">
            <v>2</v>
          </cell>
          <cell r="E363">
            <v>38</v>
          </cell>
        </row>
        <row r="364">
          <cell r="A364" t="str">
            <v>DIEO_direction</v>
          </cell>
          <cell r="B364" t="str">
            <v>dieo_provis_adj</v>
          </cell>
          <cell r="C364">
            <v>56</v>
          </cell>
          <cell r="D364" t="str">
            <v>1</v>
          </cell>
          <cell r="E364">
            <v>30</v>
          </cell>
        </row>
        <row r="365">
          <cell r="A365" t="str">
            <v>DIEO_direction</v>
          </cell>
          <cell r="B365" t="str">
            <v>dieo_provis_adj</v>
          </cell>
          <cell r="C365">
            <v>56</v>
          </cell>
          <cell r="D365" t="str">
            <v>2</v>
          </cell>
          <cell r="E365">
            <v>40</v>
          </cell>
        </row>
        <row r="366">
          <cell r="A366" t="str">
            <v>DIEO_direction</v>
          </cell>
          <cell r="B366" t="str">
            <v>dieo_provis_adj</v>
          </cell>
          <cell r="C366">
            <v>57</v>
          </cell>
          <cell r="D366" t="str">
            <v>1</v>
          </cell>
          <cell r="E366">
            <v>31</v>
          </cell>
        </row>
        <row r="367">
          <cell r="A367" t="str">
            <v>DIEO_direction</v>
          </cell>
          <cell r="B367" t="str">
            <v>dieo_provis_adj</v>
          </cell>
          <cell r="C367">
            <v>57</v>
          </cell>
          <cell r="D367" t="str">
            <v>2</v>
          </cell>
          <cell r="E367">
            <v>38</v>
          </cell>
        </row>
        <row r="368">
          <cell r="A368" t="str">
            <v>DIEO_direction</v>
          </cell>
          <cell r="B368" t="str">
            <v>dieo_provis_adj</v>
          </cell>
          <cell r="C368">
            <v>58</v>
          </cell>
          <cell r="D368" t="str">
            <v>1</v>
          </cell>
          <cell r="E368">
            <v>32</v>
          </cell>
        </row>
        <row r="369">
          <cell r="A369" t="str">
            <v>DIEO_direction</v>
          </cell>
          <cell r="B369" t="str">
            <v>dieo_provis_adj</v>
          </cell>
          <cell r="C369">
            <v>58</v>
          </cell>
          <cell r="D369" t="str">
            <v>2</v>
          </cell>
          <cell r="E369">
            <v>29</v>
          </cell>
        </row>
        <row r="370">
          <cell r="A370" t="str">
            <v>DIEO_direction</v>
          </cell>
          <cell r="B370" t="str">
            <v>dieo_provis_adj</v>
          </cell>
          <cell r="C370">
            <v>59</v>
          </cell>
          <cell r="D370" t="str">
            <v>1</v>
          </cell>
          <cell r="E370">
            <v>12</v>
          </cell>
        </row>
        <row r="371">
          <cell r="A371" t="str">
            <v>DIEO_direction</v>
          </cell>
          <cell r="B371" t="str">
            <v>dieo_provis_adj</v>
          </cell>
          <cell r="C371">
            <v>59</v>
          </cell>
          <cell r="D371" t="str">
            <v>2</v>
          </cell>
          <cell r="E371">
            <v>30</v>
          </cell>
        </row>
        <row r="372">
          <cell r="A372" t="str">
            <v>DIEO_direction</v>
          </cell>
          <cell r="B372" t="str">
            <v>dieo_provis_adj</v>
          </cell>
          <cell r="C372">
            <v>60</v>
          </cell>
          <cell r="D372" t="str">
            <v>1</v>
          </cell>
          <cell r="E372">
            <v>25</v>
          </cell>
        </row>
        <row r="373">
          <cell r="A373" t="str">
            <v>DIEO_direction</v>
          </cell>
          <cell r="B373" t="str">
            <v>dieo_provis_adj</v>
          </cell>
          <cell r="C373">
            <v>60</v>
          </cell>
          <cell r="D373" t="str">
            <v>2</v>
          </cell>
          <cell r="E373">
            <v>17</v>
          </cell>
        </row>
        <row r="374">
          <cell r="A374" t="str">
            <v>DIEO_direction</v>
          </cell>
          <cell r="B374" t="str">
            <v>dieo_provis_adj</v>
          </cell>
          <cell r="C374">
            <v>61</v>
          </cell>
          <cell r="D374" t="str">
            <v>1</v>
          </cell>
          <cell r="E374">
            <v>11</v>
          </cell>
        </row>
        <row r="375">
          <cell r="A375" t="str">
            <v>DIEO_direction</v>
          </cell>
          <cell r="B375" t="str">
            <v>dieo_provis_adj</v>
          </cell>
          <cell r="C375">
            <v>61</v>
          </cell>
          <cell r="D375" t="str">
            <v>2</v>
          </cell>
          <cell r="E375">
            <v>16</v>
          </cell>
        </row>
        <row r="376">
          <cell r="A376" t="str">
            <v>DIEO_direction</v>
          </cell>
          <cell r="B376" t="str">
            <v>dieo_provis_adj</v>
          </cell>
          <cell r="C376">
            <v>62</v>
          </cell>
          <cell r="D376" t="str">
            <v>1</v>
          </cell>
          <cell r="E376">
            <v>10</v>
          </cell>
        </row>
        <row r="377">
          <cell r="A377" t="str">
            <v>DIEO_direction</v>
          </cell>
          <cell r="B377" t="str">
            <v>dieo_provis_adj</v>
          </cell>
          <cell r="C377">
            <v>62</v>
          </cell>
          <cell r="D377" t="str">
            <v>2</v>
          </cell>
          <cell r="E377">
            <v>9</v>
          </cell>
        </row>
        <row r="378">
          <cell r="A378" t="str">
            <v>DIEO_direction</v>
          </cell>
          <cell r="B378" t="str">
            <v>dieo_provis_adj</v>
          </cell>
          <cell r="C378">
            <v>63</v>
          </cell>
          <cell r="D378" t="str">
            <v>1</v>
          </cell>
          <cell r="E378">
            <v>7</v>
          </cell>
        </row>
        <row r="379">
          <cell r="A379" t="str">
            <v>DIEO_direction</v>
          </cell>
          <cell r="B379" t="str">
            <v>dieo_provis_adj</v>
          </cell>
          <cell r="C379">
            <v>63</v>
          </cell>
          <cell r="D379" t="str">
            <v>2</v>
          </cell>
          <cell r="E379">
            <v>5</v>
          </cell>
        </row>
        <row r="380">
          <cell r="A380" t="str">
            <v>DIEO_direction</v>
          </cell>
          <cell r="B380" t="str">
            <v>dieo_provis_adj</v>
          </cell>
          <cell r="C380">
            <v>64</v>
          </cell>
          <cell r="D380" t="str">
            <v>1</v>
          </cell>
          <cell r="E380">
            <v>6</v>
          </cell>
        </row>
        <row r="381">
          <cell r="A381" t="str">
            <v>DIEO_direction</v>
          </cell>
          <cell r="B381" t="str">
            <v>dieo_provis_adj</v>
          </cell>
          <cell r="C381">
            <v>64</v>
          </cell>
          <cell r="D381" t="str">
            <v>2</v>
          </cell>
          <cell r="E381">
            <v>10</v>
          </cell>
        </row>
        <row r="382">
          <cell r="A382" t="str">
            <v>DIEO_direction</v>
          </cell>
          <cell r="B382" t="str">
            <v>dieo_provis_adj</v>
          </cell>
          <cell r="C382">
            <v>65</v>
          </cell>
          <cell r="D382" t="str">
            <v>2</v>
          </cell>
          <cell r="E382">
            <v>2</v>
          </cell>
        </row>
        <row r="383">
          <cell r="A383" t="str">
            <v>DIEO_direction</v>
          </cell>
          <cell r="B383" t="str">
            <v>dieo_provis_adj</v>
          </cell>
          <cell r="C383">
            <v>66</v>
          </cell>
          <cell r="D383" t="str">
            <v>2</v>
          </cell>
          <cell r="E383">
            <v>1</v>
          </cell>
        </row>
        <row r="384">
          <cell r="A384" t="str">
            <v>DIEO_education</v>
          </cell>
          <cell r="B384" t="str">
            <v>dieo_CPE</v>
          </cell>
          <cell r="C384">
            <v>23</v>
          </cell>
          <cell r="D384" t="str">
            <v>1</v>
          </cell>
          <cell r="E384">
            <v>2</v>
          </cell>
        </row>
        <row r="385">
          <cell r="A385" t="str">
            <v>DIEO_education</v>
          </cell>
          <cell r="B385" t="str">
            <v>dieo_CPE</v>
          </cell>
          <cell r="C385">
            <v>23</v>
          </cell>
          <cell r="D385" t="str">
            <v>2</v>
          </cell>
          <cell r="E385">
            <v>16</v>
          </cell>
        </row>
        <row r="386">
          <cell r="A386" t="str">
            <v>DIEO_education</v>
          </cell>
          <cell r="B386" t="str">
            <v>dieo_CPE</v>
          </cell>
          <cell r="C386">
            <v>24</v>
          </cell>
          <cell r="D386" t="str">
            <v>1</v>
          </cell>
          <cell r="E386">
            <v>11</v>
          </cell>
        </row>
        <row r="387">
          <cell r="A387" t="str">
            <v>DIEO_education</v>
          </cell>
          <cell r="B387" t="str">
            <v>dieo_CPE</v>
          </cell>
          <cell r="C387">
            <v>24</v>
          </cell>
          <cell r="D387" t="str">
            <v>2</v>
          </cell>
          <cell r="E387">
            <v>43</v>
          </cell>
        </row>
        <row r="388">
          <cell r="A388" t="str">
            <v>DIEO_education</v>
          </cell>
          <cell r="B388" t="str">
            <v>dieo_CPE</v>
          </cell>
          <cell r="C388">
            <v>25</v>
          </cell>
          <cell r="D388" t="str">
            <v>1</v>
          </cell>
          <cell r="E388">
            <v>7</v>
          </cell>
        </row>
        <row r="389">
          <cell r="A389" t="str">
            <v>DIEO_education</v>
          </cell>
          <cell r="B389" t="str">
            <v>dieo_CPE</v>
          </cell>
          <cell r="C389">
            <v>25</v>
          </cell>
          <cell r="D389" t="str">
            <v>2</v>
          </cell>
          <cell r="E389">
            <v>62</v>
          </cell>
        </row>
        <row r="390">
          <cell r="A390" t="str">
            <v>DIEO_education</v>
          </cell>
          <cell r="B390" t="str">
            <v>dieo_CPE</v>
          </cell>
          <cell r="C390">
            <v>26</v>
          </cell>
          <cell r="D390" t="str">
            <v>1</v>
          </cell>
          <cell r="E390">
            <v>17</v>
          </cell>
        </row>
        <row r="391">
          <cell r="A391" t="str">
            <v>DIEO_education</v>
          </cell>
          <cell r="B391" t="str">
            <v>dieo_CPE</v>
          </cell>
          <cell r="C391">
            <v>26</v>
          </cell>
          <cell r="D391" t="str">
            <v>2</v>
          </cell>
          <cell r="E391">
            <v>95</v>
          </cell>
        </row>
        <row r="392">
          <cell r="A392" t="str">
            <v>DIEO_education</v>
          </cell>
          <cell r="B392" t="str">
            <v>dieo_CPE</v>
          </cell>
          <cell r="C392">
            <v>27</v>
          </cell>
          <cell r="D392" t="str">
            <v>1</v>
          </cell>
          <cell r="E392">
            <v>27</v>
          </cell>
        </row>
        <row r="393">
          <cell r="A393" t="str">
            <v>DIEO_education</v>
          </cell>
          <cell r="B393" t="str">
            <v>dieo_CPE</v>
          </cell>
          <cell r="C393">
            <v>27</v>
          </cell>
          <cell r="D393" t="str">
            <v>2</v>
          </cell>
          <cell r="E393">
            <v>82</v>
          </cell>
        </row>
        <row r="394">
          <cell r="A394" t="str">
            <v>DIEO_education</v>
          </cell>
          <cell r="B394" t="str">
            <v>dieo_CPE</v>
          </cell>
          <cell r="C394">
            <v>28</v>
          </cell>
          <cell r="D394" t="str">
            <v>1</v>
          </cell>
          <cell r="E394">
            <v>31</v>
          </cell>
        </row>
        <row r="395">
          <cell r="A395" t="str">
            <v>DIEO_education</v>
          </cell>
          <cell r="B395" t="str">
            <v>dieo_CPE</v>
          </cell>
          <cell r="C395">
            <v>28</v>
          </cell>
          <cell r="D395" t="str">
            <v>2</v>
          </cell>
          <cell r="E395">
            <v>102</v>
          </cell>
        </row>
        <row r="396">
          <cell r="A396" t="str">
            <v>DIEO_education</v>
          </cell>
          <cell r="B396" t="str">
            <v>dieo_CPE</v>
          </cell>
          <cell r="C396">
            <v>29</v>
          </cell>
          <cell r="D396" t="str">
            <v>1</v>
          </cell>
          <cell r="E396">
            <v>24</v>
          </cell>
        </row>
        <row r="397">
          <cell r="A397" t="str">
            <v>DIEO_education</v>
          </cell>
          <cell r="B397" t="str">
            <v>dieo_CPE</v>
          </cell>
          <cell r="C397">
            <v>29</v>
          </cell>
          <cell r="D397" t="str">
            <v>2</v>
          </cell>
          <cell r="E397">
            <v>115</v>
          </cell>
        </row>
        <row r="398">
          <cell r="A398" t="str">
            <v>DIEO_education</v>
          </cell>
          <cell r="B398" t="str">
            <v>dieo_CPE</v>
          </cell>
          <cell r="C398">
            <v>30</v>
          </cell>
          <cell r="D398" t="str">
            <v>1</v>
          </cell>
          <cell r="E398">
            <v>28</v>
          </cell>
        </row>
        <row r="399">
          <cell r="A399" t="str">
            <v>DIEO_education</v>
          </cell>
          <cell r="B399" t="str">
            <v>dieo_CPE</v>
          </cell>
          <cell r="C399">
            <v>30</v>
          </cell>
          <cell r="D399" t="str">
            <v>2</v>
          </cell>
          <cell r="E399">
            <v>134</v>
          </cell>
        </row>
        <row r="400">
          <cell r="A400" t="str">
            <v>DIEO_education</v>
          </cell>
          <cell r="B400" t="str">
            <v>dieo_CPE</v>
          </cell>
          <cell r="C400">
            <v>31</v>
          </cell>
          <cell r="D400" t="str">
            <v>1</v>
          </cell>
          <cell r="E400">
            <v>50</v>
          </cell>
        </row>
        <row r="401">
          <cell r="A401" t="str">
            <v>DIEO_education</v>
          </cell>
          <cell r="B401" t="str">
            <v>dieo_CPE</v>
          </cell>
          <cell r="C401">
            <v>31</v>
          </cell>
          <cell r="D401" t="str">
            <v>2</v>
          </cell>
          <cell r="E401">
            <v>173</v>
          </cell>
        </row>
        <row r="402">
          <cell r="A402" t="str">
            <v>DIEO_education</v>
          </cell>
          <cell r="B402" t="str">
            <v>dieo_CPE</v>
          </cell>
          <cell r="C402">
            <v>32</v>
          </cell>
          <cell r="D402" t="str">
            <v>1</v>
          </cell>
          <cell r="E402">
            <v>34</v>
          </cell>
        </row>
        <row r="403">
          <cell r="A403" t="str">
            <v>DIEO_education</v>
          </cell>
          <cell r="B403" t="str">
            <v>dieo_CPE</v>
          </cell>
          <cell r="C403">
            <v>32</v>
          </cell>
          <cell r="D403" t="str">
            <v>2</v>
          </cell>
          <cell r="E403">
            <v>180</v>
          </cell>
        </row>
        <row r="404">
          <cell r="A404" t="str">
            <v>DIEO_education</v>
          </cell>
          <cell r="B404" t="str">
            <v>dieo_CPE</v>
          </cell>
          <cell r="C404">
            <v>33</v>
          </cell>
          <cell r="D404" t="str">
            <v>1</v>
          </cell>
          <cell r="E404">
            <v>44</v>
          </cell>
        </row>
        <row r="405">
          <cell r="A405" t="str">
            <v>DIEO_education</v>
          </cell>
          <cell r="B405" t="str">
            <v>dieo_CPE</v>
          </cell>
          <cell r="C405">
            <v>33</v>
          </cell>
          <cell r="D405" t="str">
            <v>2</v>
          </cell>
          <cell r="E405">
            <v>226</v>
          </cell>
        </row>
        <row r="406">
          <cell r="A406" t="str">
            <v>DIEO_education</v>
          </cell>
          <cell r="B406" t="str">
            <v>dieo_CPE</v>
          </cell>
          <cell r="C406">
            <v>34</v>
          </cell>
          <cell r="D406" t="str">
            <v>1</v>
          </cell>
          <cell r="E406">
            <v>52</v>
          </cell>
        </row>
        <row r="407">
          <cell r="A407" t="str">
            <v>DIEO_education</v>
          </cell>
          <cell r="B407" t="str">
            <v>dieo_CPE</v>
          </cell>
          <cell r="C407">
            <v>34</v>
          </cell>
          <cell r="D407" t="str">
            <v>2</v>
          </cell>
          <cell r="E407">
            <v>228</v>
          </cell>
        </row>
        <row r="408">
          <cell r="A408" t="str">
            <v>DIEO_education</v>
          </cell>
          <cell r="B408" t="str">
            <v>dieo_CPE</v>
          </cell>
          <cell r="C408">
            <v>35</v>
          </cell>
          <cell r="D408" t="str">
            <v>1</v>
          </cell>
          <cell r="E408">
            <v>67</v>
          </cell>
        </row>
        <row r="409">
          <cell r="A409" t="str">
            <v>DIEO_education</v>
          </cell>
          <cell r="B409" t="str">
            <v>dieo_CPE</v>
          </cell>
          <cell r="C409">
            <v>35</v>
          </cell>
          <cell r="D409" t="str">
            <v>2</v>
          </cell>
          <cell r="E409">
            <v>251</v>
          </cell>
        </row>
        <row r="410">
          <cell r="A410" t="str">
            <v>DIEO_education</v>
          </cell>
          <cell r="B410" t="str">
            <v>dieo_CPE</v>
          </cell>
          <cell r="C410">
            <v>36</v>
          </cell>
          <cell r="D410" t="str">
            <v>1</v>
          </cell>
          <cell r="E410">
            <v>81</v>
          </cell>
        </row>
        <row r="411">
          <cell r="A411" t="str">
            <v>DIEO_education</v>
          </cell>
          <cell r="B411" t="str">
            <v>dieo_CPE</v>
          </cell>
          <cell r="C411">
            <v>36</v>
          </cell>
          <cell r="D411" t="str">
            <v>2</v>
          </cell>
          <cell r="E411">
            <v>279</v>
          </cell>
        </row>
        <row r="412">
          <cell r="A412" t="str">
            <v>DIEO_education</v>
          </cell>
          <cell r="B412" t="str">
            <v>dieo_CPE</v>
          </cell>
          <cell r="C412">
            <v>37</v>
          </cell>
          <cell r="D412" t="str">
            <v>1</v>
          </cell>
          <cell r="E412">
            <v>89</v>
          </cell>
        </row>
        <row r="413">
          <cell r="A413" t="str">
            <v>DIEO_education</v>
          </cell>
          <cell r="B413" t="str">
            <v>dieo_CPE</v>
          </cell>
          <cell r="C413">
            <v>37</v>
          </cell>
          <cell r="D413" t="str">
            <v>2</v>
          </cell>
          <cell r="E413">
            <v>317</v>
          </cell>
        </row>
        <row r="414">
          <cell r="A414" t="str">
            <v>DIEO_education</v>
          </cell>
          <cell r="B414" t="str">
            <v>dieo_CPE</v>
          </cell>
          <cell r="C414">
            <v>38</v>
          </cell>
          <cell r="D414" t="str">
            <v>1</v>
          </cell>
          <cell r="E414">
            <v>104</v>
          </cell>
        </row>
        <row r="415">
          <cell r="A415" t="str">
            <v>DIEO_education</v>
          </cell>
          <cell r="B415" t="str">
            <v>dieo_CPE</v>
          </cell>
          <cell r="C415">
            <v>38</v>
          </cell>
          <cell r="D415" t="str">
            <v>2</v>
          </cell>
          <cell r="E415">
            <v>314</v>
          </cell>
        </row>
        <row r="416">
          <cell r="A416" t="str">
            <v>DIEO_education</v>
          </cell>
          <cell r="B416" t="str">
            <v>dieo_CPE</v>
          </cell>
          <cell r="C416">
            <v>39</v>
          </cell>
          <cell r="D416" t="str">
            <v>1</v>
          </cell>
          <cell r="E416">
            <v>125</v>
          </cell>
        </row>
        <row r="417">
          <cell r="A417" t="str">
            <v>DIEO_education</v>
          </cell>
          <cell r="B417" t="str">
            <v>dieo_CPE</v>
          </cell>
          <cell r="C417">
            <v>39</v>
          </cell>
          <cell r="D417" t="str">
            <v>2</v>
          </cell>
          <cell r="E417">
            <v>347</v>
          </cell>
        </row>
        <row r="418">
          <cell r="A418" t="str">
            <v>DIEO_education</v>
          </cell>
          <cell r="B418" t="str">
            <v>dieo_CPE</v>
          </cell>
          <cell r="C418">
            <v>40</v>
          </cell>
          <cell r="D418" t="str">
            <v>1</v>
          </cell>
          <cell r="E418">
            <v>116</v>
          </cell>
        </row>
        <row r="419">
          <cell r="A419" t="str">
            <v>DIEO_education</v>
          </cell>
          <cell r="B419" t="str">
            <v>dieo_CPE</v>
          </cell>
          <cell r="C419">
            <v>40</v>
          </cell>
          <cell r="D419" t="str">
            <v>2</v>
          </cell>
          <cell r="E419">
            <v>340</v>
          </cell>
        </row>
        <row r="420">
          <cell r="A420" t="str">
            <v>DIEO_education</v>
          </cell>
          <cell r="B420" t="str">
            <v>dieo_CPE</v>
          </cell>
          <cell r="C420">
            <v>41</v>
          </cell>
          <cell r="D420" t="str">
            <v>1</v>
          </cell>
          <cell r="E420">
            <v>125</v>
          </cell>
        </row>
        <row r="421">
          <cell r="A421" t="str">
            <v>DIEO_education</v>
          </cell>
          <cell r="B421" t="str">
            <v>dieo_CPE</v>
          </cell>
          <cell r="C421">
            <v>41</v>
          </cell>
          <cell r="D421" t="str">
            <v>2</v>
          </cell>
          <cell r="E421">
            <v>333</v>
          </cell>
        </row>
        <row r="422">
          <cell r="A422" t="str">
            <v>DIEO_education</v>
          </cell>
          <cell r="B422" t="str">
            <v>dieo_CPE</v>
          </cell>
          <cell r="C422">
            <v>42</v>
          </cell>
          <cell r="D422" t="str">
            <v>1</v>
          </cell>
          <cell r="E422">
            <v>122</v>
          </cell>
        </row>
        <row r="423">
          <cell r="A423" t="str">
            <v>DIEO_education</v>
          </cell>
          <cell r="B423" t="str">
            <v>dieo_CPE</v>
          </cell>
          <cell r="C423">
            <v>42</v>
          </cell>
          <cell r="D423" t="str">
            <v>2</v>
          </cell>
          <cell r="E423">
            <v>333</v>
          </cell>
        </row>
        <row r="424">
          <cell r="A424" t="str">
            <v>DIEO_education</v>
          </cell>
          <cell r="B424" t="str">
            <v>dieo_CPE</v>
          </cell>
          <cell r="C424">
            <v>43</v>
          </cell>
          <cell r="D424" t="str">
            <v>1</v>
          </cell>
          <cell r="E424">
            <v>120</v>
          </cell>
        </row>
        <row r="425">
          <cell r="A425" t="str">
            <v>DIEO_education</v>
          </cell>
          <cell r="B425" t="str">
            <v>dieo_CPE</v>
          </cell>
          <cell r="C425">
            <v>43</v>
          </cell>
          <cell r="D425" t="str">
            <v>2</v>
          </cell>
          <cell r="E425">
            <v>295</v>
          </cell>
        </row>
        <row r="426">
          <cell r="A426" t="str">
            <v>DIEO_education</v>
          </cell>
          <cell r="B426" t="str">
            <v>dieo_CPE</v>
          </cell>
          <cell r="C426">
            <v>44</v>
          </cell>
          <cell r="D426" t="str">
            <v>1</v>
          </cell>
          <cell r="E426">
            <v>135</v>
          </cell>
        </row>
        <row r="427">
          <cell r="A427" t="str">
            <v>DIEO_education</v>
          </cell>
          <cell r="B427" t="str">
            <v>dieo_CPE</v>
          </cell>
          <cell r="C427">
            <v>44</v>
          </cell>
          <cell r="D427" t="str">
            <v>2</v>
          </cell>
          <cell r="E427">
            <v>258</v>
          </cell>
        </row>
        <row r="428">
          <cell r="A428" t="str">
            <v>DIEO_education</v>
          </cell>
          <cell r="B428" t="str">
            <v>dieo_CPE</v>
          </cell>
          <cell r="C428">
            <v>45</v>
          </cell>
          <cell r="D428" t="str">
            <v>1</v>
          </cell>
          <cell r="E428">
            <v>131</v>
          </cell>
        </row>
        <row r="429">
          <cell r="A429" t="str">
            <v>DIEO_education</v>
          </cell>
          <cell r="B429" t="str">
            <v>dieo_CPE</v>
          </cell>
          <cell r="C429">
            <v>45</v>
          </cell>
          <cell r="D429" t="str">
            <v>2</v>
          </cell>
          <cell r="E429">
            <v>278</v>
          </cell>
        </row>
        <row r="430">
          <cell r="A430" t="str">
            <v>DIEO_education</v>
          </cell>
          <cell r="B430" t="str">
            <v>dieo_CPE</v>
          </cell>
          <cell r="C430">
            <v>46</v>
          </cell>
          <cell r="D430" t="str">
            <v>1</v>
          </cell>
          <cell r="E430">
            <v>144</v>
          </cell>
        </row>
        <row r="431">
          <cell r="A431" t="str">
            <v>DIEO_education</v>
          </cell>
          <cell r="B431" t="str">
            <v>dieo_CPE</v>
          </cell>
          <cell r="C431">
            <v>46</v>
          </cell>
          <cell r="D431" t="str">
            <v>2</v>
          </cell>
          <cell r="E431">
            <v>309</v>
          </cell>
        </row>
        <row r="432">
          <cell r="A432" t="str">
            <v>DIEO_education</v>
          </cell>
          <cell r="B432" t="str">
            <v>dieo_CPE</v>
          </cell>
          <cell r="C432">
            <v>47</v>
          </cell>
          <cell r="D432" t="str">
            <v>1</v>
          </cell>
          <cell r="E432">
            <v>123</v>
          </cell>
        </row>
        <row r="433">
          <cell r="A433" t="str">
            <v>DIEO_education</v>
          </cell>
          <cell r="B433" t="str">
            <v>dieo_CPE</v>
          </cell>
          <cell r="C433">
            <v>47</v>
          </cell>
          <cell r="D433" t="str">
            <v>2</v>
          </cell>
          <cell r="E433">
            <v>303</v>
          </cell>
        </row>
        <row r="434">
          <cell r="A434" t="str">
            <v>DIEO_education</v>
          </cell>
          <cell r="B434" t="str">
            <v>dieo_CPE</v>
          </cell>
          <cell r="C434">
            <v>48</v>
          </cell>
          <cell r="D434" t="str">
            <v>1</v>
          </cell>
          <cell r="E434">
            <v>137</v>
          </cell>
        </row>
        <row r="435">
          <cell r="A435" t="str">
            <v>DIEO_education</v>
          </cell>
          <cell r="B435" t="str">
            <v>dieo_CPE</v>
          </cell>
          <cell r="C435">
            <v>48</v>
          </cell>
          <cell r="D435" t="str">
            <v>2</v>
          </cell>
          <cell r="E435">
            <v>298</v>
          </cell>
        </row>
        <row r="436">
          <cell r="A436" t="str">
            <v>DIEO_education</v>
          </cell>
          <cell r="B436" t="str">
            <v>dieo_CPE</v>
          </cell>
          <cell r="C436">
            <v>49</v>
          </cell>
          <cell r="D436" t="str">
            <v>1</v>
          </cell>
          <cell r="E436">
            <v>115</v>
          </cell>
        </row>
        <row r="437">
          <cell r="A437" t="str">
            <v>DIEO_education</v>
          </cell>
          <cell r="B437" t="str">
            <v>dieo_CPE</v>
          </cell>
          <cell r="C437">
            <v>49</v>
          </cell>
          <cell r="D437" t="str">
            <v>2</v>
          </cell>
          <cell r="E437">
            <v>243</v>
          </cell>
        </row>
        <row r="438">
          <cell r="A438" t="str">
            <v>DIEO_education</v>
          </cell>
          <cell r="B438" t="str">
            <v>dieo_CPE</v>
          </cell>
          <cell r="C438">
            <v>50</v>
          </cell>
          <cell r="D438" t="str">
            <v>1</v>
          </cell>
          <cell r="E438">
            <v>108</v>
          </cell>
        </row>
        <row r="439">
          <cell r="A439" t="str">
            <v>DIEO_education</v>
          </cell>
          <cell r="B439" t="str">
            <v>dieo_CPE</v>
          </cell>
          <cell r="C439">
            <v>50</v>
          </cell>
          <cell r="D439" t="str">
            <v>2</v>
          </cell>
          <cell r="E439">
            <v>245</v>
          </cell>
        </row>
        <row r="440">
          <cell r="A440" t="str">
            <v>DIEO_education</v>
          </cell>
          <cell r="B440" t="str">
            <v>dieo_CPE</v>
          </cell>
          <cell r="C440">
            <v>51</v>
          </cell>
          <cell r="D440" t="str">
            <v>1</v>
          </cell>
          <cell r="E440">
            <v>110</v>
          </cell>
        </row>
        <row r="441">
          <cell r="A441" t="str">
            <v>DIEO_education</v>
          </cell>
          <cell r="B441" t="str">
            <v>dieo_CPE</v>
          </cell>
          <cell r="C441">
            <v>51</v>
          </cell>
          <cell r="D441" t="str">
            <v>2</v>
          </cell>
          <cell r="E441">
            <v>247</v>
          </cell>
        </row>
        <row r="442">
          <cell r="A442" t="str">
            <v>DIEO_education</v>
          </cell>
          <cell r="B442" t="str">
            <v>dieo_CPE</v>
          </cell>
          <cell r="C442">
            <v>52</v>
          </cell>
          <cell r="D442" t="str">
            <v>1</v>
          </cell>
          <cell r="E442">
            <v>82</v>
          </cell>
        </row>
        <row r="443">
          <cell r="A443" t="str">
            <v>DIEO_education</v>
          </cell>
          <cell r="B443" t="str">
            <v>dieo_CPE</v>
          </cell>
          <cell r="C443">
            <v>52</v>
          </cell>
          <cell r="D443" t="str">
            <v>2</v>
          </cell>
          <cell r="E443">
            <v>207</v>
          </cell>
        </row>
        <row r="444">
          <cell r="A444" t="str">
            <v>DIEO_education</v>
          </cell>
          <cell r="B444" t="str">
            <v>dieo_CPE</v>
          </cell>
          <cell r="C444">
            <v>53</v>
          </cell>
          <cell r="D444" t="str">
            <v>1</v>
          </cell>
          <cell r="E444">
            <v>102</v>
          </cell>
        </row>
        <row r="445">
          <cell r="A445" t="str">
            <v>DIEO_education</v>
          </cell>
          <cell r="B445" t="str">
            <v>dieo_CPE</v>
          </cell>
          <cell r="C445">
            <v>53</v>
          </cell>
          <cell r="D445" t="str">
            <v>2</v>
          </cell>
          <cell r="E445">
            <v>184</v>
          </cell>
        </row>
        <row r="446">
          <cell r="A446" t="str">
            <v>DIEO_education</v>
          </cell>
          <cell r="B446" t="str">
            <v>dieo_CPE</v>
          </cell>
          <cell r="C446">
            <v>54</v>
          </cell>
          <cell r="D446" t="str">
            <v>1</v>
          </cell>
          <cell r="E446">
            <v>101</v>
          </cell>
        </row>
        <row r="447">
          <cell r="A447" t="str">
            <v>DIEO_education</v>
          </cell>
          <cell r="B447" t="str">
            <v>dieo_CPE</v>
          </cell>
          <cell r="C447">
            <v>54</v>
          </cell>
          <cell r="D447" t="str">
            <v>2</v>
          </cell>
          <cell r="E447">
            <v>172</v>
          </cell>
        </row>
        <row r="448">
          <cell r="A448" t="str">
            <v>DIEO_education</v>
          </cell>
          <cell r="B448" t="str">
            <v>dieo_CPE</v>
          </cell>
          <cell r="C448">
            <v>55</v>
          </cell>
          <cell r="D448" t="str">
            <v>1</v>
          </cell>
          <cell r="E448">
            <v>108</v>
          </cell>
        </row>
        <row r="449">
          <cell r="A449" t="str">
            <v>DIEO_education</v>
          </cell>
          <cell r="B449" t="str">
            <v>dieo_CPE</v>
          </cell>
          <cell r="C449">
            <v>55</v>
          </cell>
          <cell r="D449" t="str">
            <v>2</v>
          </cell>
          <cell r="E449">
            <v>162</v>
          </cell>
        </row>
        <row r="450">
          <cell r="A450" t="str">
            <v>DIEO_education</v>
          </cell>
          <cell r="B450" t="str">
            <v>dieo_CPE</v>
          </cell>
          <cell r="C450">
            <v>56</v>
          </cell>
          <cell r="D450" t="str">
            <v>1</v>
          </cell>
          <cell r="E450">
            <v>100</v>
          </cell>
        </row>
        <row r="451">
          <cell r="A451" t="str">
            <v>DIEO_education</v>
          </cell>
          <cell r="B451" t="str">
            <v>dieo_CPE</v>
          </cell>
          <cell r="C451">
            <v>56</v>
          </cell>
          <cell r="D451" t="str">
            <v>2</v>
          </cell>
          <cell r="E451">
            <v>164</v>
          </cell>
        </row>
        <row r="452">
          <cell r="A452" t="str">
            <v>DIEO_education</v>
          </cell>
          <cell r="B452" t="str">
            <v>dieo_CPE</v>
          </cell>
          <cell r="C452">
            <v>57</v>
          </cell>
          <cell r="D452" t="str">
            <v>1</v>
          </cell>
          <cell r="E452">
            <v>104</v>
          </cell>
        </row>
        <row r="453">
          <cell r="A453" t="str">
            <v>DIEO_education</v>
          </cell>
          <cell r="B453" t="str">
            <v>dieo_CPE</v>
          </cell>
          <cell r="C453">
            <v>57</v>
          </cell>
          <cell r="D453" t="str">
            <v>2</v>
          </cell>
          <cell r="E453">
            <v>159</v>
          </cell>
        </row>
        <row r="454">
          <cell r="A454" t="str">
            <v>DIEO_education</v>
          </cell>
          <cell r="B454" t="str">
            <v>dieo_CPE</v>
          </cell>
          <cell r="C454">
            <v>58</v>
          </cell>
          <cell r="D454" t="str">
            <v>1</v>
          </cell>
          <cell r="E454">
            <v>125</v>
          </cell>
        </row>
        <row r="455">
          <cell r="A455" t="str">
            <v>DIEO_education</v>
          </cell>
          <cell r="B455" t="str">
            <v>dieo_CPE</v>
          </cell>
          <cell r="C455">
            <v>58</v>
          </cell>
          <cell r="D455" t="str">
            <v>2</v>
          </cell>
          <cell r="E455">
            <v>166</v>
          </cell>
        </row>
        <row r="456">
          <cell r="A456" t="str">
            <v>DIEO_education</v>
          </cell>
          <cell r="B456" t="str">
            <v>dieo_CPE</v>
          </cell>
          <cell r="C456">
            <v>59</v>
          </cell>
          <cell r="D456" t="str">
            <v>1</v>
          </cell>
          <cell r="E456">
            <v>126</v>
          </cell>
        </row>
        <row r="457">
          <cell r="A457" t="str">
            <v>DIEO_education</v>
          </cell>
          <cell r="B457" t="str">
            <v>dieo_CPE</v>
          </cell>
          <cell r="C457">
            <v>59</v>
          </cell>
          <cell r="D457" t="str">
            <v>2</v>
          </cell>
          <cell r="E457">
            <v>157</v>
          </cell>
        </row>
        <row r="458">
          <cell r="A458" t="str">
            <v>DIEO_education</v>
          </cell>
          <cell r="B458" t="str">
            <v>dieo_CPE</v>
          </cell>
          <cell r="C458">
            <v>60</v>
          </cell>
          <cell r="D458" t="str">
            <v>1</v>
          </cell>
          <cell r="E458">
            <v>78</v>
          </cell>
        </row>
        <row r="459">
          <cell r="A459" t="str">
            <v>DIEO_education</v>
          </cell>
          <cell r="B459" t="str">
            <v>dieo_CPE</v>
          </cell>
          <cell r="C459">
            <v>60</v>
          </cell>
          <cell r="D459" t="str">
            <v>2</v>
          </cell>
          <cell r="E459">
            <v>140</v>
          </cell>
        </row>
        <row r="460">
          <cell r="A460" t="str">
            <v>DIEO_education</v>
          </cell>
          <cell r="B460" t="str">
            <v>dieo_CPE</v>
          </cell>
          <cell r="C460">
            <v>61</v>
          </cell>
          <cell r="D460" t="str">
            <v>1</v>
          </cell>
          <cell r="E460">
            <v>51</v>
          </cell>
        </row>
        <row r="461">
          <cell r="A461" t="str">
            <v>DIEO_education</v>
          </cell>
          <cell r="B461" t="str">
            <v>dieo_CPE</v>
          </cell>
          <cell r="C461">
            <v>61</v>
          </cell>
          <cell r="D461" t="str">
            <v>2</v>
          </cell>
          <cell r="E461">
            <v>81</v>
          </cell>
        </row>
        <row r="462">
          <cell r="A462" t="str">
            <v>DIEO_education</v>
          </cell>
          <cell r="B462" t="str">
            <v>dieo_CPE</v>
          </cell>
          <cell r="C462">
            <v>62</v>
          </cell>
          <cell r="D462" t="str">
            <v>1</v>
          </cell>
          <cell r="E462">
            <v>33</v>
          </cell>
        </row>
        <row r="463">
          <cell r="A463" t="str">
            <v>DIEO_education</v>
          </cell>
          <cell r="B463" t="str">
            <v>dieo_CPE</v>
          </cell>
          <cell r="C463">
            <v>62</v>
          </cell>
          <cell r="D463" t="str">
            <v>2</v>
          </cell>
          <cell r="E463">
            <v>43</v>
          </cell>
        </row>
        <row r="464">
          <cell r="A464" t="str">
            <v>DIEO_education</v>
          </cell>
          <cell r="B464" t="str">
            <v>dieo_CPE</v>
          </cell>
          <cell r="C464">
            <v>63</v>
          </cell>
          <cell r="D464" t="str">
            <v>1</v>
          </cell>
          <cell r="E464">
            <v>27</v>
          </cell>
        </row>
        <row r="465">
          <cell r="A465" t="str">
            <v>DIEO_education</v>
          </cell>
          <cell r="B465" t="str">
            <v>dieo_CPE</v>
          </cell>
          <cell r="C465">
            <v>63</v>
          </cell>
          <cell r="D465" t="str">
            <v>2</v>
          </cell>
          <cell r="E465">
            <v>22</v>
          </cell>
        </row>
        <row r="466">
          <cell r="A466" t="str">
            <v>DIEO_education</v>
          </cell>
          <cell r="B466" t="str">
            <v>dieo_CPE</v>
          </cell>
          <cell r="C466">
            <v>64</v>
          </cell>
          <cell r="D466" t="str">
            <v>1</v>
          </cell>
          <cell r="E466">
            <v>13</v>
          </cell>
        </row>
        <row r="467">
          <cell r="A467" t="str">
            <v>DIEO_education</v>
          </cell>
          <cell r="B467" t="str">
            <v>dieo_CPE</v>
          </cell>
          <cell r="C467">
            <v>64</v>
          </cell>
          <cell r="D467" t="str">
            <v>2</v>
          </cell>
          <cell r="E467">
            <v>8</v>
          </cell>
        </row>
        <row r="468">
          <cell r="A468" t="str">
            <v>DIEO_education</v>
          </cell>
          <cell r="B468" t="str">
            <v>dieo_CPE</v>
          </cell>
          <cell r="C468">
            <v>65</v>
          </cell>
          <cell r="D468" t="str">
            <v>1</v>
          </cell>
          <cell r="E468">
            <v>6</v>
          </cell>
        </row>
        <row r="469">
          <cell r="A469" t="str">
            <v>DIEO_education</v>
          </cell>
          <cell r="B469" t="str">
            <v>dieo_CPE</v>
          </cell>
          <cell r="C469">
            <v>65</v>
          </cell>
          <cell r="D469" t="str">
            <v>2</v>
          </cell>
          <cell r="E469">
            <v>7</v>
          </cell>
        </row>
        <row r="470">
          <cell r="A470" t="str">
            <v>DIEO_education</v>
          </cell>
          <cell r="B470" t="str">
            <v>dieo_CPE</v>
          </cell>
          <cell r="C470">
            <v>66</v>
          </cell>
          <cell r="D470" t="str">
            <v>1</v>
          </cell>
          <cell r="E470">
            <v>3</v>
          </cell>
        </row>
        <row r="471">
          <cell r="A471" t="str">
            <v>DIEO_education</v>
          </cell>
          <cell r="B471" t="str">
            <v>dieo_CPE</v>
          </cell>
          <cell r="C471">
            <v>66</v>
          </cell>
          <cell r="D471" t="str">
            <v>2</v>
          </cell>
          <cell r="E471">
            <v>4</v>
          </cell>
        </row>
        <row r="472">
          <cell r="A472" t="str">
            <v>DIEO_education</v>
          </cell>
          <cell r="B472" t="str">
            <v>dieo_CPE</v>
          </cell>
          <cell r="C472">
            <v>67</v>
          </cell>
          <cell r="D472" t="str">
            <v>1</v>
          </cell>
          <cell r="E472">
            <v>1</v>
          </cell>
        </row>
        <row r="473">
          <cell r="A473" t="str">
            <v>DIEO_education</v>
          </cell>
          <cell r="B473" t="str">
            <v>dieo_CPE</v>
          </cell>
          <cell r="C473">
            <v>67</v>
          </cell>
          <cell r="D473" t="str">
            <v>2</v>
          </cell>
          <cell r="E473">
            <v>2</v>
          </cell>
        </row>
        <row r="474">
          <cell r="A474" t="str">
            <v>DIEO_education</v>
          </cell>
          <cell r="B474" t="str">
            <v>dieo_CPE</v>
          </cell>
          <cell r="C474">
            <v>68</v>
          </cell>
          <cell r="D474" t="str">
            <v>1</v>
          </cell>
          <cell r="E474">
            <v>1</v>
          </cell>
        </row>
        <row r="475">
          <cell r="A475" t="str">
            <v>DIEO_inspection</v>
          </cell>
          <cell r="B475" t="str">
            <v>dieo_DASEN &amp; DAA-SEN</v>
          </cell>
          <cell r="C475">
            <v>39</v>
          </cell>
          <cell r="D475" t="str">
            <v>1</v>
          </cell>
          <cell r="E475">
            <v>3</v>
          </cell>
        </row>
        <row r="476">
          <cell r="A476" t="str">
            <v>DIEO_inspection</v>
          </cell>
          <cell r="B476" t="str">
            <v>dieo_DASEN &amp; DAA-SEN</v>
          </cell>
          <cell r="C476">
            <v>40</v>
          </cell>
          <cell r="D476" t="str">
            <v>1</v>
          </cell>
          <cell r="E476">
            <v>2</v>
          </cell>
        </row>
        <row r="477">
          <cell r="A477" t="str">
            <v>DIEO_inspection</v>
          </cell>
          <cell r="B477" t="str">
            <v>dieo_DASEN &amp; DAA-SEN</v>
          </cell>
          <cell r="C477">
            <v>41</v>
          </cell>
          <cell r="D477" t="str">
            <v>1</v>
          </cell>
          <cell r="E477">
            <v>1</v>
          </cell>
        </row>
        <row r="478">
          <cell r="A478" t="str">
            <v>DIEO_inspection</v>
          </cell>
          <cell r="B478" t="str">
            <v>dieo_DASEN &amp; DAA-SEN</v>
          </cell>
          <cell r="C478">
            <v>42</v>
          </cell>
          <cell r="D478" t="str">
            <v>1</v>
          </cell>
          <cell r="E478">
            <v>3</v>
          </cell>
        </row>
        <row r="479">
          <cell r="A479" t="str">
            <v>DIEO_inspection</v>
          </cell>
          <cell r="B479" t="str">
            <v>dieo_DASEN &amp; DAA-SEN</v>
          </cell>
          <cell r="C479">
            <v>43</v>
          </cell>
          <cell r="D479" t="str">
            <v>1</v>
          </cell>
          <cell r="E479">
            <v>2</v>
          </cell>
        </row>
        <row r="480">
          <cell r="A480" t="str">
            <v>DIEO_inspection</v>
          </cell>
          <cell r="B480" t="str">
            <v>dieo_DASEN &amp; DAA-SEN</v>
          </cell>
          <cell r="C480">
            <v>43</v>
          </cell>
          <cell r="D480" t="str">
            <v>2</v>
          </cell>
          <cell r="E480">
            <v>1</v>
          </cell>
        </row>
        <row r="481">
          <cell r="A481" t="str">
            <v>DIEO_inspection</v>
          </cell>
          <cell r="B481" t="str">
            <v>dieo_DASEN &amp; DAA-SEN</v>
          </cell>
          <cell r="C481">
            <v>44</v>
          </cell>
          <cell r="D481" t="str">
            <v>1</v>
          </cell>
          <cell r="E481">
            <v>2</v>
          </cell>
        </row>
        <row r="482">
          <cell r="A482" t="str">
            <v>DIEO_inspection</v>
          </cell>
          <cell r="B482" t="str">
            <v>dieo_DASEN &amp; DAA-SEN</v>
          </cell>
          <cell r="C482">
            <v>46</v>
          </cell>
          <cell r="D482" t="str">
            <v>1</v>
          </cell>
          <cell r="E482">
            <v>1</v>
          </cell>
        </row>
        <row r="483">
          <cell r="A483" t="str">
            <v>DIEO_inspection</v>
          </cell>
          <cell r="B483" t="str">
            <v>dieo_DASEN &amp; DAA-SEN</v>
          </cell>
          <cell r="C483">
            <v>47</v>
          </cell>
          <cell r="D483" t="str">
            <v>1</v>
          </cell>
          <cell r="E483">
            <v>3</v>
          </cell>
        </row>
        <row r="484">
          <cell r="A484" t="str">
            <v>DIEO_inspection</v>
          </cell>
          <cell r="B484" t="str">
            <v>dieo_DASEN &amp; DAA-SEN</v>
          </cell>
          <cell r="C484">
            <v>48</v>
          </cell>
          <cell r="D484" t="str">
            <v>2</v>
          </cell>
          <cell r="E484">
            <v>1</v>
          </cell>
        </row>
        <row r="485">
          <cell r="A485" t="str">
            <v>DIEO_inspection</v>
          </cell>
          <cell r="B485" t="str">
            <v>dieo_DASEN &amp; DAA-SEN</v>
          </cell>
          <cell r="C485">
            <v>49</v>
          </cell>
          <cell r="D485" t="str">
            <v>1</v>
          </cell>
          <cell r="E485">
            <v>3</v>
          </cell>
        </row>
        <row r="486">
          <cell r="A486" t="str">
            <v>DIEO_inspection</v>
          </cell>
          <cell r="B486" t="str">
            <v>dieo_DASEN &amp; DAA-SEN</v>
          </cell>
          <cell r="C486">
            <v>49</v>
          </cell>
          <cell r="D486" t="str">
            <v>2</v>
          </cell>
          <cell r="E486">
            <v>3</v>
          </cell>
        </row>
        <row r="487">
          <cell r="A487" t="str">
            <v>DIEO_inspection</v>
          </cell>
          <cell r="B487" t="str">
            <v>dieo_DASEN &amp; DAA-SEN</v>
          </cell>
          <cell r="C487">
            <v>50</v>
          </cell>
          <cell r="D487" t="str">
            <v>1</v>
          </cell>
          <cell r="E487">
            <v>3</v>
          </cell>
        </row>
        <row r="488">
          <cell r="A488" t="str">
            <v>DIEO_inspection</v>
          </cell>
          <cell r="B488" t="str">
            <v>dieo_DASEN &amp; DAA-SEN</v>
          </cell>
          <cell r="C488">
            <v>50</v>
          </cell>
          <cell r="D488" t="str">
            <v>2</v>
          </cell>
          <cell r="E488">
            <v>2</v>
          </cell>
        </row>
        <row r="489">
          <cell r="A489" t="str">
            <v>DIEO_inspection</v>
          </cell>
          <cell r="B489" t="str">
            <v>dieo_DASEN &amp; DAA-SEN</v>
          </cell>
          <cell r="C489">
            <v>51</v>
          </cell>
          <cell r="D489" t="str">
            <v>1</v>
          </cell>
          <cell r="E489">
            <v>2</v>
          </cell>
        </row>
        <row r="490">
          <cell r="A490" t="str">
            <v>DIEO_inspection</v>
          </cell>
          <cell r="B490" t="str">
            <v>dieo_DASEN &amp; DAA-SEN</v>
          </cell>
          <cell r="C490">
            <v>51</v>
          </cell>
          <cell r="D490" t="str">
            <v>2</v>
          </cell>
          <cell r="E490">
            <v>1</v>
          </cell>
        </row>
        <row r="491">
          <cell r="A491" t="str">
            <v>DIEO_inspection</v>
          </cell>
          <cell r="B491" t="str">
            <v>dieo_DASEN &amp; DAA-SEN</v>
          </cell>
          <cell r="C491">
            <v>52</v>
          </cell>
          <cell r="D491" t="str">
            <v>1</v>
          </cell>
          <cell r="E491">
            <v>5</v>
          </cell>
        </row>
        <row r="492">
          <cell r="A492" t="str">
            <v>DIEO_inspection</v>
          </cell>
          <cell r="B492" t="str">
            <v>dieo_DASEN &amp; DAA-SEN</v>
          </cell>
          <cell r="C492">
            <v>52</v>
          </cell>
          <cell r="D492" t="str">
            <v>2</v>
          </cell>
          <cell r="E492">
            <v>4</v>
          </cell>
        </row>
        <row r="493">
          <cell r="A493" t="str">
            <v>DIEO_inspection</v>
          </cell>
          <cell r="B493" t="str">
            <v>dieo_DASEN &amp; DAA-SEN</v>
          </cell>
          <cell r="C493">
            <v>53</v>
          </cell>
          <cell r="D493" t="str">
            <v>1</v>
          </cell>
          <cell r="E493">
            <v>3</v>
          </cell>
        </row>
        <row r="494">
          <cell r="A494" t="str">
            <v>DIEO_inspection</v>
          </cell>
          <cell r="B494" t="str">
            <v>dieo_DASEN &amp; DAA-SEN</v>
          </cell>
          <cell r="C494">
            <v>53</v>
          </cell>
          <cell r="D494" t="str">
            <v>2</v>
          </cell>
          <cell r="E494">
            <v>3</v>
          </cell>
        </row>
        <row r="495">
          <cell r="A495" t="str">
            <v>DIEO_inspection</v>
          </cell>
          <cell r="B495" t="str">
            <v>dieo_DASEN &amp; DAA-SEN</v>
          </cell>
          <cell r="C495">
            <v>54</v>
          </cell>
          <cell r="D495" t="str">
            <v>1</v>
          </cell>
          <cell r="E495">
            <v>8</v>
          </cell>
        </row>
        <row r="496">
          <cell r="A496" t="str">
            <v>DIEO_inspection</v>
          </cell>
          <cell r="B496" t="str">
            <v>dieo_DASEN &amp; DAA-SEN</v>
          </cell>
          <cell r="C496">
            <v>54</v>
          </cell>
          <cell r="D496" t="str">
            <v>2</v>
          </cell>
          <cell r="E496">
            <v>8</v>
          </cell>
        </row>
        <row r="497">
          <cell r="A497" t="str">
            <v>DIEO_inspection</v>
          </cell>
          <cell r="B497" t="str">
            <v>dieo_DASEN &amp; DAA-SEN</v>
          </cell>
          <cell r="C497">
            <v>55</v>
          </cell>
          <cell r="D497" t="str">
            <v>1</v>
          </cell>
          <cell r="E497">
            <v>6</v>
          </cell>
        </row>
        <row r="498">
          <cell r="A498" t="str">
            <v>DIEO_inspection</v>
          </cell>
          <cell r="B498" t="str">
            <v>dieo_DASEN &amp; DAA-SEN</v>
          </cell>
          <cell r="C498">
            <v>55</v>
          </cell>
          <cell r="D498" t="str">
            <v>2</v>
          </cell>
          <cell r="E498">
            <v>2</v>
          </cell>
        </row>
        <row r="499">
          <cell r="A499" t="str">
            <v>DIEO_inspection</v>
          </cell>
          <cell r="B499" t="str">
            <v>dieo_DASEN &amp; DAA-SEN</v>
          </cell>
          <cell r="C499">
            <v>56</v>
          </cell>
          <cell r="D499" t="str">
            <v>1</v>
          </cell>
          <cell r="E499">
            <v>8</v>
          </cell>
        </row>
        <row r="500">
          <cell r="A500" t="str">
            <v>DIEO_inspection</v>
          </cell>
          <cell r="B500" t="str">
            <v>dieo_DASEN &amp; DAA-SEN</v>
          </cell>
          <cell r="C500">
            <v>56</v>
          </cell>
          <cell r="D500" t="str">
            <v>2</v>
          </cell>
          <cell r="E500">
            <v>1</v>
          </cell>
        </row>
        <row r="501">
          <cell r="A501" t="str">
            <v>DIEO_inspection</v>
          </cell>
          <cell r="B501" t="str">
            <v>dieo_DASEN &amp; DAA-SEN</v>
          </cell>
          <cell r="C501">
            <v>57</v>
          </cell>
          <cell r="D501" t="str">
            <v>1</v>
          </cell>
          <cell r="E501">
            <v>9</v>
          </cell>
        </row>
        <row r="502">
          <cell r="A502" t="str">
            <v>DIEO_inspection</v>
          </cell>
          <cell r="B502" t="str">
            <v>dieo_DASEN &amp; DAA-SEN</v>
          </cell>
          <cell r="C502">
            <v>57</v>
          </cell>
          <cell r="D502" t="str">
            <v>2</v>
          </cell>
          <cell r="E502">
            <v>3</v>
          </cell>
        </row>
        <row r="503">
          <cell r="A503" t="str">
            <v>DIEO_inspection</v>
          </cell>
          <cell r="B503" t="str">
            <v>dieo_DASEN &amp; DAA-SEN</v>
          </cell>
          <cell r="C503">
            <v>58</v>
          </cell>
          <cell r="D503" t="str">
            <v>1</v>
          </cell>
          <cell r="E503">
            <v>7</v>
          </cell>
        </row>
        <row r="504">
          <cell r="A504" t="str">
            <v>DIEO_inspection</v>
          </cell>
          <cell r="B504" t="str">
            <v>dieo_DASEN &amp; DAA-SEN</v>
          </cell>
          <cell r="C504">
            <v>58</v>
          </cell>
          <cell r="D504" t="str">
            <v>2</v>
          </cell>
          <cell r="E504">
            <v>1</v>
          </cell>
        </row>
        <row r="505">
          <cell r="A505" t="str">
            <v>DIEO_inspection</v>
          </cell>
          <cell r="B505" t="str">
            <v>dieo_DASEN &amp; DAA-SEN</v>
          </cell>
          <cell r="C505">
            <v>59</v>
          </cell>
          <cell r="D505" t="str">
            <v>1</v>
          </cell>
          <cell r="E505">
            <v>5</v>
          </cell>
        </row>
        <row r="506">
          <cell r="A506" t="str">
            <v>DIEO_inspection</v>
          </cell>
          <cell r="B506" t="str">
            <v>dieo_DASEN &amp; DAA-SEN</v>
          </cell>
          <cell r="C506">
            <v>59</v>
          </cell>
          <cell r="D506" t="str">
            <v>2</v>
          </cell>
          <cell r="E506">
            <v>5</v>
          </cell>
        </row>
        <row r="507">
          <cell r="A507" t="str">
            <v>DIEO_inspection</v>
          </cell>
          <cell r="B507" t="str">
            <v>dieo_DASEN &amp; DAA-SEN</v>
          </cell>
          <cell r="C507">
            <v>60</v>
          </cell>
          <cell r="D507" t="str">
            <v>1</v>
          </cell>
          <cell r="E507">
            <v>9</v>
          </cell>
        </row>
        <row r="508">
          <cell r="A508" t="str">
            <v>DIEO_inspection</v>
          </cell>
          <cell r="B508" t="str">
            <v>dieo_DASEN &amp; DAA-SEN</v>
          </cell>
          <cell r="C508">
            <v>60</v>
          </cell>
          <cell r="D508" t="str">
            <v>2</v>
          </cell>
          <cell r="E508">
            <v>2</v>
          </cell>
        </row>
        <row r="509">
          <cell r="A509" t="str">
            <v>DIEO_inspection</v>
          </cell>
          <cell r="B509" t="str">
            <v>dieo_DASEN &amp; DAA-SEN</v>
          </cell>
          <cell r="C509">
            <v>61</v>
          </cell>
          <cell r="D509" t="str">
            <v>1</v>
          </cell>
          <cell r="E509">
            <v>4</v>
          </cell>
        </row>
        <row r="510">
          <cell r="A510" t="str">
            <v>DIEO_inspection</v>
          </cell>
          <cell r="B510" t="str">
            <v>dieo_DASEN &amp; DAA-SEN</v>
          </cell>
          <cell r="C510">
            <v>61</v>
          </cell>
          <cell r="D510" t="str">
            <v>2</v>
          </cell>
          <cell r="E510">
            <v>2</v>
          </cell>
        </row>
        <row r="511">
          <cell r="A511" t="str">
            <v>DIEO_inspection</v>
          </cell>
          <cell r="B511" t="str">
            <v>dieo_DASEN &amp; DAA-SEN</v>
          </cell>
          <cell r="C511">
            <v>62</v>
          </cell>
          <cell r="D511" t="str">
            <v>1</v>
          </cell>
          <cell r="E511">
            <v>2</v>
          </cell>
        </row>
        <row r="512">
          <cell r="A512" t="str">
            <v>DIEO_inspection</v>
          </cell>
          <cell r="B512" t="str">
            <v>dieo_DASEN &amp; DAA-SEN</v>
          </cell>
          <cell r="C512">
            <v>62</v>
          </cell>
          <cell r="D512" t="str">
            <v>2</v>
          </cell>
          <cell r="E512">
            <v>2</v>
          </cell>
        </row>
        <row r="513">
          <cell r="A513" t="str">
            <v>DIEO_inspection</v>
          </cell>
          <cell r="B513" t="str">
            <v>dieo_DASEN &amp; DAA-SEN</v>
          </cell>
          <cell r="C513">
            <v>63</v>
          </cell>
          <cell r="D513" t="str">
            <v>1</v>
          </cell>
          <cell r="E513">
            <v>6</v>
          </cell>
        </row>
        <row r="514">
          <cell r="A514" t="str">
            <v>DIEO_inspection</v>
          </cell>
          <cell r="B514" t="str">
            <v>dieo_DASEN &amp; DAA-SEN</v>
          </cell>
          <cell r="C514">
            <v>64</v>
          </cell>
          <cell r="D514" t="str">
            <v>1</v>
          </cell>
          <cell r="E514">
            <v>3</v>
          </cell>
        </row>
        <row r="515">
          <cell r="A515" t="str">
            <v>DIEO_inspection</v>
          </cell>
          <cell r="B515" t="str">
            <v>dieo_DASEN &amp; DAA-SEN</v>
          </cell>
          <cell r="C515">
            <v>65</v>
          </cell>
          <cell r="D515" t="str">
            <v>1</v>
          </cell>
          <cell r="E515">
            <v>1</v>
          </cell>
        </row>
        <row r="516">
          <cell r="A516" t="str">
            <v>DIEO_inspection</v>
          </cell>
          <cell r="B516" t="str">
            <v>dieo_IA_IPR</v>
          </cell>
          <cell r="C516">
            <v>33</v>
          </cell>
          <cell r="D516" t="str">
            <v>1</v>
          </cell>
          <cell r="E516">
            <v>1</v>
          </cell>
        </row>
        <row r="517">
          <cell r="A517" t="str">
            <v>DIEO_inspection</v>
          </cell>
          <cell r="B517" t="str">
            <v>dieo_IA_IPR</v>
          </cell>
          <cell r="C517">
            <v>34</v>
          </cell>
          <cell r="D517" t="str">
            <v>2</v>
          </cell>
          <cell r="E517">
            <v>1</v>
          </cell>
        </row>
        <row r="518">
          <cell r="A518" t="str">
            <v>DIEO_inspection</v>
          </cell>
          <cell r="B518" t="str">
            <v>dieo_IA_IPR</v>
          </cell>
          <cell r="C518">
            <v>35</v>
          </cell>
          <cell r="D518" t="str">
            <v>1</v>
          </cell>
          <cell r="E518">
            <v>3</v>
          </cell>
        </row>
        <row r="519">
          <cell r="A519" t="str">
            <v>DIEO_inspection</v>
          </cell>
          <cell r="B519" t="str">
            <v>dieo_IA_IPR</v>
          </cell>
          <cell r="C519">
            <v>36</v>
          </cell>
          <cell r="D519" t="str">
            <v>1</v>
          </cell>
          <cell r="E519">
            <v>2</v>
          </cell>
        </row>
        <row r="520">
          <cell r="A520" t="str">
            <v>DIEO_inspection</v>
          </cell>
          <cell r="B520" t="str">
            <v>dieo_IA_IPR</v>
          </cell>
          <cell r="C520">
            <v>36</v>
          </cell>
          <cell r="D520" t="str">
            <v>2</v>
          </cell>
          <cell r="E520">
            <v>3</v>
          </cell>
        </row>
        <row r="521">
          <cell r="A521" t="str">
            <v>DIEO_inspection</v>
          </cell>
          <cell r="B521" t="str">
            <v>dieo_IA_IPR</v>
          </cell>
          <cell r="C521">
            <v>37</v>
          </cell>
          <cell r="D521" t="str">
            <v>1</v>
          </cell>
          <cell r="E521">
            <v>1</v>
          </cell>
        </row>
        <row r="522">
          <cell r="A522" t="str">
            <v>DIEO_inspection</v>
          </cell>
          <cell r="B522" t="str">
            <v>dieo_IA_IPR</v>
          </cell>
          <cell r="C522">
            <v>37</v>
          </cell>
          <cell r="D522" t="str">
            <v>2</v>
          </cell>
          <cell r="E522">
            <v>3</v>
          </cell>
        </row>
        <row r="523">
          <cell r="A523" t="str">
            <v>DIEO_inspection</v>
          </cell>
          <cell r="B523" t="str">
            <v>dieo_IA_IPR</v>
          </cell>
          <cell r="C523">
            <v>38</v>
          </cell>
          <cell r="D523" t="str">
            <v>1</v>
          </cell>
          <cell r="E523">
            <v>13</v>
          </cell>
        </row>
        <row r="524">
          <cell r="A524" t="str">
            <v>DIEO_inspection</v>
          </cell>
          <cell r="B524" t="str">
            <v>dieo_IA_IPR</v>
          </cell>
          <cell r="C524">
            <v>38</v>
          </cell>
          <cell r="D524" t="str">
            <v>2</v>
          </cell>
          <cell r="E524">
            <v>1</v>
          </cell>
        </row>
        <row r="525">
          <cell r="A525" t="str">
            <v>DIEO_inspection</v>
          </cell>
          <cell r="B525" t="str">
            <v>dieo_IA_IPR</v>
          </cell>
          <cell r="C525">
            <v>39</v>
          </cell>
          <cell r="D525" t="str">
            <v>1</v>
          </cell>
          <cell r="E525">
            <v>10</v>
          </cell>
        </row>
        <row r="526">
          <cell r="A526" t="str">
            <v>DIEO_inspection</v>
          </cell>
          <cell r="B526" t="str">
            <v>dieo_IA_IPR</v>
          </cell>
          <cell r="C526">
            <v>39</v>
          </cell>
          <cell r="D526" t="str">
            <v>2</v>
          </cell>
          <cell r="E526">
            <v>5</v>
          </cell>
        </row>
        <row r="527">
          <cell r="A527" t="str">
            <v>DIEO_inspection</v>
          </cell>
          <cell r="B527" t="str">
            <v>dieo_IA_IPR</v>
          </cell>
          <cell r="C527">
            <v>40</v>
          </cell>
          <cell r="D527" t="str">
            <v>1</v>
          </cell>
          <cell r="E527">
            <v>10</v>
          </cell>
        </row>
        <row r="528">
          <cell r="A528" t="str">
            <v>DIEO_inspection</v>
          </cell>
          <cell r="B528" t="str">
            <v>dieo_IA_IPR</v>
          </cell>
          <cell r="C528">
            <v>40</v>
          </cell>
          <cell r="D528" t="str">
            <v>2</v>
          </cell>
          <cell r="E528">
            <v>7</v>
          </cell>
        </row>
        <row r="529">
          <cell r="A529" t="str">
            <v>DIEO_inspection</v>
          </cell>
          <cell r="B529" t="str">
            <v>dieo_IA_IPR</v>
          </cell>
          <cell r="C529">
            <v>41</v>
          </cell>
          <cell r="D529" t="str">
            <v>1</v>
          </cell>
          <cell r="E529">
            <v>16</v>
          </cell>
        </row>
        <row r="530">
          <cell r="A530" t="str">
            <v>DIEO_inspection</v>
          </cell>
          <cell r="B530" t="str">
            <v>dieo_IA_IPR</v>
          </cell>
          <cell r="C530">
            <v>41</v>
          </cell>
          <cell r="D530" t="str">
            <v>2</v>
          </cell>
          <cell r="E530">
            <v>2</v>
          </cell>
        </row>
        <row r="531">
          <cell r="A531" t="str">
            <v>DIEO_inspection</v>
          </cell>
          <cell r="B531" t="str">
            <v>dieo_IA_IPR</v>
          </cell>
          <cell r="C531">
            <v>42</v>
          </cell>
          <cell r="D531" t="str">
            <v>1</v>
          </cell>
          <cell r="E531">
            <v>6</v>
          </cell>
        </row>
        <row r="532">
          <cell r="A532" t="str">
            <v>DIEO_inspection</v>
          </cell>
          <cell r="B532" t="str">
            <v>dieo_IA_IPR</v>
          </cell>
          <cell r="C532">
            <v>42</v>
          </cell>
          <cell r="D532" t="str">
            <v>2</v>
          </cell>
          <cell r="E532">
            <v>10</v>
          </cell>
        </row>
        <row r="533">
          <cell r="A533" t="str">
            <v>DIEO_inspection</v>
          </cell>
          <cell r="B533" t="str">
            <v>dieo_IA_IPR</v>
          </cell>
          <cell r="C533">
            <v>43</v>
          </cell>
          <cell r="D533" t="str">
            <v>1</v>
          </cell>
          <cell r="E533">
            <v>11</v>
          </cell>
        </row>
        <row r="534">
          <cell r="A534" t="str">
            <v>DIEO_inspection</v>
          </cell>
          <cell r="B534" t="str">
            <v>dieo_IA_IPR</v>
          </cell>
          <cell r="C534">
            <v>43</v>
          </cell>
          <cell r="D534" t="str">
            <v>2</v>
          </cell>
          <cell r="E534">
            <v>16</v>
          </cell>
        </row>
        <row r="535">
          <cell r="A535" t="str">
            <v>DIEO_inspection</v>
          </cell>
          <cell r="B535" t="str">
            <v>dieo_IA_IPR</v>
          </cell>
          <cell r="C535">
            <v>44</v>
          </cell>
          <cell r="D535" t="str">
            <v>1</v>
          </cell>
          <cell r="E535">
            <v>13</v>
          </cell>
        </row>
        <row r="536">
          <cell r="A536" t="str">
            <v>DIEO_inspection</v>
          </cell>
          <cell r="B536" t="str">
            <v>dieo_IA_IPR</v>
          </cell>
          <cell r="C536">
            <v>44</v>
          </cell>
          <cell r="D536" t="str">
            <v>2</v>
          </cell>
          <cell r="E536">
            <v>7</v>
          </cell>
        </row>
        <row r="537">
          <cell r="A537" t="str">
            <v>DIEO_inspection</v>
          </cell>
          <cell r="B537" t="str">
            <v>dieo_IA_IPR</v>
          </cell>
          <cell r="C537">
            <v>45</v>
          </cell>
          <cell r="D537" t="str">
            <v>1</v>
          </cell>
          <cell r="E537">
            <v>19</v>
          </cell>
        </row>
        <row r="538">
          <cell r="A538" t="str">
            <v>DIEO_inspection</v>
          </cell>
          <cell r="B538" t="str">
            <v>dieo_IA_IPR</v>
          </cell>
          <cell r="C538">
            <v>45</v>
          </cell>
          <cell r="D538" t="str">
            <v>2</v>
          </cell>
          <cell r="E538">
            <v>14</v>
          </cell>
        </row>
        <row r="539">
          <cell r="A539" t="str">
            <v>DIEO_inspection</v>
          </cell>
          <cell r="B539" t="str">
            <v>dieo_IA_IPR</v>
          </cell>
          <cell r="C539">
            <v>46</v>
          </cell>
          <cell r="D539" t="str">
            <v>1</v>
          </cell>
          <cell r="E539">
            <v>18</v>
          </cell>
        </row>
        <row r="540">
          <cell r="A540" t="str">
            <v>DIEO_inspection</v>
          </cell>
          <cell r="B540" t="str">
            <v>dieo_IA_IPR</v>
          </cell>
          <cell r="C540">
            <v>46</v>
          </cell>
          <cell r="D540" t="str">
            <v>2</v>
          </cell>
          <cell r="E540">
            <v>14</v>
          </cell>
        </row>
        <row r="541">
          <cell r="A541" t="str">
            <v>DIEO_inspection</v>
          </cell>
          <cell r="B541" t="str">
            <v>dieo_IA_IPR</v>
          </cell>
          <cell r="C541">
            <v>47</v>
          </cell>
          <cell r="D541" t="str">
            <v>1</v>
          </cell>
          <cell r="E541">
            <v>17</v>
          </cell>
        </row>
        <row r="542">
          <cell r="A542" t="str">
            <v>DIEO_inspection</v>
          </cell>
          <cell r="B542" t="str">
            <v>dieo_IA_IPR</v>
          </cell>
          <cell r="C542">
            <v>47</v>
          </cell>
          <cell r="D542" t="str">
            <v>2</v>
          </cell>
          <cell r="E542">
            <v>19</v>
          </cell>
        </row>
        <row r="543">
          <cell r="A543" t="str">
            <v>DIEO_inspection</v>
          </cell>
          <cell r="B543" t="str">
            <v>dieo_IA_IPR</v>
          </cell>
          <cell r="C543">
            <v>48</v>
          </cell>
          <cell r="D543" t="str">
            <v>1</v>
          </cell>
          <cell r="E543">
            <v>29</v>
          </cell>
        </row>
        <row r="544">
          <cell r="A544" t="str">
            <v>DIEO_inspection</v>
          </cell>
          <cell r="B544" t="str">
            <v>dieo_IA_IPR</v>
          </cell>
          <cell r="C544">
            <v>48</v>
          </cell>
          <cell r="D544" t="str">
            <v>2</v>
          </cell>
          <cell r="E544">
            <v>13</v>
          </cell>
        </row>
        <row r="545">
          <cell r="A545" t="str">
            <v>DIEO_inspection</v>
          </cell>
          <cell r="B545" t="str">
            <v>dieo_IA_IPR</v>
          </cell>
          <cell r="C545">
            <v>49</v>
          </cell>
          <cell r="D545" t="str">
            <v>1</v>
          </cell>
          <cell r="E545">
            <v>9</v>
          </cell>
        </row>
        <row r="546">
          <cell r="A546" t="str">
            <v>DIEO_inspection</v>
          </cell>
          <cell r="B546" t="str">
            <v>dieo_IA_IPR</v>
          </cell>
          <cell r="C546">
            <v>49</v>
          </cell>
          <cell r="D546" t="str">
            <v>2</v>
          </cell>
          <cell r="E546">
            <v>24</v>
          </cell>
        </row>
        <row r="547">
          <cell r="A547" t="str">
            <v>DIEO_inspection</v>
          </cell>
          <cell r="B547" t="str">
            <v>dieo_IA_IPR</v>
          </cell>
          <cell r="C547">
            <v>50</v>
          </cell>
          <cell r="D547" t="str">
            <v>1</v>
          </cell>
          <cell r="E547">
            <v>21</v>
          </cell>
        </row>
        <row r="548">
          <cell r="A548" t="str">
            <v>DIEO_inspection</v>
          </cell>
          <cell r="B548" t="str">
            <v>dieo_IA_IPR</v>
          </cell>
          <cell r="C548">
            <v>50</v>
          </cell>
          <cell r="D548" t="str">
            <v>2</v>
          </cell>
          <cell r="E548">
            <v>17</v>
          </cell>
        </row>
        <row r="549">
          <cell r="A549" t="str">
            <v>DIEO_inspection</v>
          </cell>
          <cell r="B549" t="str">
            <v>dieo_IA_IPR</v>
          </cell>
          <cell r="C549">
            <v>51</v>
          </cell>
          <cell r="D549" t="str">
            <v>1</v>
          </cell>
          <cell r="E549">
            <v>27</v>
          </cell>
        </row>
        <row r="550">
          <cell r="A550" t="str">
            <v>DIEO_inspection</v>
          </cell>
          <cell r="B550" t="str">
            <v>dieo_IA_IPR</v>
          </cell>
          <cell r="C550">
            <v>51</v>
          </cell>
          <cell r="D550" t="str">
            <v>2</v>
          </cell>
          <cell r="E550">
            <v>18</v>
          </cell>
        </row>
        <row r="551">
          <cell r="A551" t="str">
            <v>DIEO_inspection</v>
          </cell>
          <cell r="B551" t="str">
            <v>dieo_IA_IPR</v>
          </cell>
          <cell r="C551">
            <v>52</v>
          </cell>
          <cell r="D551" t="str">
            <v>1</v>
          </cell>
          <cell r="E551">
            <v>29</v>
          </cell>
        </row>
        <row r="552">
          <cell r="A552" t="str">
            <v>DIEO_inspection</v>
          </cell>
          <cell r="B552" t="str">
            <v>dieo_IA_IPR</v>
          </cell>
          <cell r="C552">
            <v>52</v>
          </cell>
          <cell r="D552" t="str">
            <v>2</v>
          </cell>
          <cell r="E552">
            <v>26</v>
          </cell>
        </row>
        <row r="553">
          <cell r="A553" t="str">
            <v>DIEO_inspection</v>
          </cell>
          <cell r="B553" t="str">
            <v>dieo_IA_IPR</v>
          </cell>
          <cell r="C553">
            <v>53</v>
          </cell>
          <cell r="D553" t="str">
            <v>1</v>
          </cell>
          <cell r="E553">
            <v>37</v>
          </cell>
        </row>
        <row r="554">
          <cell r="A554" t="str">
            <v>DIEO_inspection</v>
          </cell>
          <cell r="B554" t="str">
            <v>dieo_IA_IPR</v>
          </cell>
          <cell r="C554">
            <v>53</v>
          </cell>
          <cell r="D554" t="str">
            <v>2</v>
          </cell>
          <cell r="E554">
            <v>22</v>
          </cell>
        </row>
        <row r="555">
          <cell r="A555" t="str">
            <v>DIEO_inspection</v>
          </cell>
          <cell r="B555" t="str">
            <v>dieo_IA_IPR</v>
          </cell>
          <cell r="C555">
            <v>54</v>
          </cell>
          <cell r="D555" t="str">
            <v>1</v>
          </cell>
          <cell r="E555">
            <v>31</v>
          </cell>
        </row>
        <row r="556">
          <cell r="A556" t="str">
            <v>DIEO_inspection</v>
          </cell>
          <cell r="B556" t="str">
            <v>dieo_IA_IPR</v>
          </cell>
          <cell r="C556">
            <v>54</v>
          </cell>
          <cell r="D556" t="str">
            <v>2</v>
          </cell>
          <cell r="E556">
            <v>21</v>
          </cell>
        </row>
        <row r="557">
          <cell r="A557" t="str">
            <v>DIEO_inspection</v>
          </cell>
          <cell r="B557" t="str">
            <v>dieo_IA_IPR</v>
          </cell>
          <cell r="C557">
            <v>55</v>
          </cell>
          <cell r="D557" t="str">
            <v>1</v>
          </cell>
          <cell r="E557">
            <v>45</v>
          </cell>
        </row>
        <row r="558">
          <cell r="A558" t="str">
            <v>DIEO_inspection</v>
          </cell>
          <cell r="B558" t="str">
            <v>dieo_IA_IPR</v>
          </cell>
          <cell r="C558">
            <v>55</v>
          </cell>
          <cell r="D558" t="str">
            <v>2</v>
          </cell>
          <cell r="E558">
            <v>27</v>
          </cell>
        </row>
        <row r="559">
          <cell r="A559" t="str">
            <v>DIEO_inspection</v>
          </cell>
          <cell r="B559" t="str">
            <v>dieo_IA_IPR</v>
          </cell>
          <cell r="C559">
            <v>56</v>
          </cell>
          <cell r="D559" t="str">
            <v>1</v>
          </cell>
          <cell r="E559">
            <v>38</v>
          </cell>
        </row>
        <row r="560">
          <cell r="A560" t="str">
            <v>DIEO_inspection</v>
          </cell>
          <cell r="B560" t="str">
            <v>dieo_IA_IPR</v>
          </cell>
          <cell r="C560">
            <v>56</v>
          </cell>
          <cell r="D560" t="str">
            <v>2</v>
          </cell>
          <cell r="E560">
            <v>22</v>
          </cell>
        </row>
        <row r="561">
          <cell r="A561" t="str">
            <v>DIEO_inspection</v>
          </cell>
          <cell r="B561" t="str">
            <v>dieo_IA_IPR</v>
          </cell>
          <cell r="C561">
            <v>57</v>
          </cell>
          <cell r="D561" t="str">
            <v>1</v>
          </cell>
          <cell r="E561">
            <v>32</v>
          </cell>
        </row>
        <row r="562">
          <cell r="A562" t="str">
            <v>DIEO_inspection</v>
          </cell>
          <cell r="B562" t="str">
            <v>dieo_IA_IPR</v>
          </cell>
          <cell r="C562">
            <v>57</v>
          </cell>
          <cell r="D562" t="str">
            <v>2</v>
          </cell>
          <cell r="E562">
            <v>29</v>
          </cell>
        </row>
        <row r="563">
          <cell r="A563" t="str">
            <v>DIEO_inspection</v>
          </cell>
          <cell r="B563" t="str">
            <v>dieo_IA_IPR</v>
          </cell>
          <cell r="C563">
            <v>58</v>
          </cell>
          <cell r="D563" t="str">
            <v>1</v>
          </cell>
          <cell r="E563">
            <v>39</v>
          </cell>
        </row>
        <row r="564">
          <cell r="A564" t="str">
            <v>DIEO_inspection</v>
          </cell>
          <cell r="B564" t="str">
            <v>dieo_IA_IPR</v>
          </cell>
          <cell r="C564">
            <v>58</v>
          </cell>
          <cell r="D564" t="str">
            <v>2</v>
          </cell>
          <cell r="E564">
            <v>22</v>
          </cell>
        </row>
        <row r="565">
          <cell r="A565" t="str">
            <v>DIEO_inspection</v>
          </cell>
          <cell r="B565" t="str">
            <v>dieo_IA_IPR</v>
          </cell>
          <cell r="C565">
            <v>59</v>
          </cell>
          <cell r="D565" t="str">
            <v>1</v>
          </cell>
          <cell r="E565">
            <v>49</v>
          </cell>
        </row>
        <row r="566">
          <cell r="A566" t="str">
            <v>DIEO_inspection</v>
          </cell>
          <cell r="B566" t="str">
            <v>dieo_IA_IPR</v>
          </cell>
          <cell r="C566">
            <v>59</v>
          </cell>
          <cell r="D566" t="str">
            <v>2</v>
          </cell>
          <cell r="E566">
            <v>25</v>
          </cell>
        </row>
        <row r="567">
          <cell r="A567" t="str">
            <v>DIEO_inspection</v>
          </cell>
          <cell r="B567" t="str">
            <v>dieo_IA_IPR</v>
          </cell>
          <cell r="C567">
            <v>60</v>
          </cell>
          <cell r="D567" t="str">
            <v>1</v>
          </cell>
          <cell r="E567">
            <v>40</v>
          </cell>
        </row>
        <row r="568">
          <cell r="A568" t="str">
            <v>DIEO_inspection</v>
          </cell>
          <cell r="B568" t="str">
            <v>dieo_IA_IPR</v>
          </cell>
          <cell r="C568">
            <v>60</v>
          </cell>
          <cell r="D568" t="str">
            <v>2</v>
          </cell>
          <cell r="E568">
            <v>21</v>
          </cell>
        </row>
        <row r="569">
          <cell r="A569" t="str">
            <v>DIEO_inspection</v>
          </cell>
          <cell r="B569" t="str">
            <v>dieo_IA_IPR</v>
          </cell>
          <cell r="C569">
            <v>61</v>
          </cell>
          <cell r="D569" t="str">
            <v>1</v>
          </cell>
          <cell r="E569">
            <v>27</v>
          </cell>
        </row>
        <row r="570">
          <cell r="A570" t="str">
            <v>DIEO_inspection</v>
          </cell>
          <cell r="B570" t="str">
            <v>dieo_IA_IPR</v>
          </cell>
          <cell r="C570">
            <v>61</v>
          </cell>
          <cell r="D570" t="str">
            <v>2</v>
          </cell>
          <cell r="E570">
            <v>23</v>
          </cell>
        </row>
        <row r="571">
          <cell r="A571" t="str">
            <v>DIEO_inspection</v>
          </cell>
          <cell r="B571" t="str">
            <v>dieo_IA_IPR</v>
          </cell>
          <cell r="C571">
            <v>62</v>
          </cell>
          <cell r="D571" t="str">
            <v>1</v>
          </cell>
          <cell r="E571">
            <v>31</v>
          </cell>
        </row>
        <row r="572">
          <cell r="A572" t="str">
            <v>DIEO_inspection</v>
          </cell>
          <cell r="B572" t="str">
            <v>dieo_IA_IPR</v>
          </cell>
          <cell r="C572">
            <v>62</v>
          </cell>
          <cell r="D572" t="str">
            <v>2</v>
          </cell>
          <cell r="E572">
            <v>11</v>
          </cell>
        </row>
        <row r="573">
          <cell r="A573" t="str">
            <v>DIEO_inspection</v>
          </cell>
          <cell r="B573" t="str">
            <v>dieo_IA_IPR</v>
          </cell>
          <cell r="C573">
            <v>63</v>
          </cell>
          <cell r="D573" t="str">
            <v>1</v>
          </cell>
          <cell r="E573">
            <v>17</v>
          </cell>
        </row>
        <row r="574">
          <cell r="A574" t="str">
            <v>DIEO_inspection</v>
          </cell>
          <cell r="B574" t="str">
            <v>dieo_IA_IPR</v>
          </cell>
          <cell r="C574">
            <v>63</v>
          </cell>
          <cell r="D574" t="str">
            <v>2</v>
          </cell>
          <cell r="E574">
            <v>10</v>
          </cell>
        </row>
        <row r="575">
          <cell r="A575" t="str">
            <v>DIEO_inspection</v>
          </cell>
          <cell r="B575" t="str">
            <v>dieo_IA_IPR</v>
          </cell>
          <cell r="C575">
            <v>64</v>
          </cell>
          <cell r="D575" t="str">
            <v>1</v>
          </cell>
          <cell r="E575">
            <v>13</v>
          </cell>
        </row>
        <row r="576">
          <cell r="A576" t="str">
            <v>DIEO_inspection</v>
          </cell>
          <cell r="B576" t="str">
            <v>dieo_IA_IPR</v>
          </cell>
          <cell r="C576">
            <v>64</v>
          </cell>
          <cell r="D576" t="str">
            <v>2</v>
          </cell>
          <cell r="E576">
            <v>8</v>
          </cell>
        </row>
        <row r="577">
          <cell r="A577" t="str">
            <v>DIEO_inspection</v>
          </cell>
          <cell r="B577" t="str">
            <v>dieo_IA_IPR</v>
          </cell>
          <cell r="C577">
            <v>65</v>
          </cell>
          <cell r="D577" t="str">
            <v>1</v>
          </cell>
          <cell r="E577">
            <v>3</v>
          </cell>
        </row>
        <row r="578">
          <cell r="A578" t="str">
            <v>DIEO_inspection</v>
          </cell>
          <cell r="B578" t="str">
            <v>dieo_IA_IPR</v>
          </cell>
          <cell r="C578">
            <v>66</v>
          </cell>
          <cell r="D578" t="str">
            <v>1</v>
          </cell>
          <cell r="E578">
            <v>1</v>
          </cell>
        </row>
        <row r="579">
          <cell r="A579" t="str">
            <v>DIEO_inspection</v>
          </cell>
          <cell r="B579" t="str">
            <v>dieo_IEN</v>
          </cell>
          <cell r="C579">
            <v>31</v>
          </cell>
          <cell r="D579" t="str">
            <v>1</v>
          </cell>
          <cell r="E579">
            <v>1</v>
          </cell>
        </row>
        <row r="580">
          <cell r="A580" t="str">
            <v>DIEO_inspection</v>
          </cell>
          <cell r="B580" t="str">
            <v>dieo_IEN</v>
          </cell>
          <cell r="C580">
            <v>33</v>
          </cell>
          <cell r="D580" t="str">
            <v>1</v>
          </cell>
          <cell r="E580">
            <v>1</v>
          </cell>
        </row>
        <row r="581">
          <cell r="A581" t="str">
            <v>DIEO_inspection</v>
          </cell>
          <cell r="B581" t="str">
            <v>dieo_IEN</v>
          </cell>
          <cell r="C581">
            <v>34</v>
          </cell>
          <cell r="D581" t="str">
            <v>1</v>
          </cell>
          <cell r="E581">
            <v>4</v>
          </cell>
        </row>
        <row r="582">
          <cell r="A582" t="str">
            <v>DIEO_inspection</v>
          </cell>
          <cell r="B582" t="str">
            <v>dieo_IEN</v>
          </cell>
          <cell r="C582">
            <v>34</v>
          </cell>
          <cell r="D582" t="str">
            <v>2</v>
          </cell>
          <cell r="E582">
            <v>4</v>
          </cell>
        </row>
        <row r="583">
          <cell r="A583" t="str">
            <v>DIEO_inspection</v>
          </cell>
          <cell r="B583" t="str">
            <v>dieo_IEN</v>
          </cell>
          <cell r="C583">
            <v>35</v>
          </cell>
          <cell r="D583" t="str">
            <v>1</v>
          </cell>
          <cell r="E583">
            <v>3</v>
          </cell>
        </row>
        <row r="584">
          <cell r="A584" t="str">
            <v>DIEO_inspection</v>
          </cell>
          <cell r="B584" t="str">
            <v>dieo_IEN</v>
          </cell>
          <cell r="C584">
            <v>35</v>
          </cell>
          <cell r="D584" t="str">
            <v>2</v>
          </cell>
          <cell r="E584">
            <v>4</v>
          </cell>
        </row>
        <row r="585">
          <cell r="A585" t="str">
            <v>DIEO_inspection</v>
          </cell>
          <cell r="B585" t="str">
            <v>dieo_IEN</v>
          </cell>
          <cell r="C585">
            <v>36</v>
          </cell>
          <cell r="D585" t="str">
            <v>1</v>
          </cell>
          <cell r="E585">
            <v>3</v>
          </cell>
        </row>
        <row r="586">
          <cell r="A586" t="str">
            <v>DIEO_inspection</v>
          </cell>
          <cell r="B586" t="str">
            <v>dieo_IEN</v>
          </cell>
          <cell r="C586">
            <v>36</v>
          </cell>
          <cell r="D586" t="str">
            <v>2</v>
          </cell>
          <cell r="E586">
            <v>1</v>
          </cell>
        </row>
        <row r="587">
          <cell r="A587" t="str">
            <v>DIEO_inspection</v>
          </cell>
          <cell r="B587" t="str">
            <v>dieo_IEN</v>
          </cell>
          <cell r="C587">
            <v>37</v>
          </cell>
          <cell r="D587" t="str">
            <v>1</v>
          </cell>
          <cell r="E587">
            <v>10</v>
          </cell>
        </row>
        <row r="588">
          <cell r="A588" t="str">
            <v>DIEO_inspection</v>
          </cell>
          <cell r="B588" t="str">
            <v>dieo_IEN</v>
          </cell>
          <cell r="C588">
            <v>37</v>
          </cell>
          <cell r="D588" t="str">
            <v>2</v>
          </cell>
          <cell r="E588">
            <v>2</v>
          </cell>
        </row>
        <row r="589">
          <cell r="A589" t="str">
            <v>DIEO_inspection</v>
          </cell>
          <cell r="B589" t="str">
            <v>dieo_IEN</v>
          </cell>
          <cell r="C589">
            <v>38</v>
          </cell>
          <cell r="D589" t="str">
            <v>1</v>
          </cell>
          <cell r="E589">
            <v>9</v>
          </cell>
        </row>
        <row r="590">
          <cell r="A590" t="str">
            <v>DIEO_inspection</v>
          </cell>
          <cell r="B590" t="str">
            <v>dieo_IEN</v>
          </cell>
          <cell r="C590">
            <v>38</v>
          </cell>
          <cell r="D590" t="str">
            <v>2</v>
          </cell>
          <cell r="E590">
            <v>9</v>
          </cell>
        </row>
        <row r="591">
          <cell r="A591" t="str">
            <v>DIEO_inspection</v>
          </cell>
          <cell r="B591" t="str">
            <v>dieo_IEN</v>
          </cell>
          <cell r="C591">
            <v>39</v>
          </cell>
          <cell r="D591" t="str">
            <v>1</v>
          </cell>
          <cell r="E591">
            <v>19</v>
          </cell>
        </row>
        <row r="592">
          <cell r="A592" t="str">
            <v>DIEO_inspection</v>
          </cell>
          <cell r="B592" t="str">
            <v>dieo_IEN</v>
          </cell>
          <cell r="C592">
            <v>39</v>
          </cell>
          <cell r="D592" t="str">
            <v>2</v>
          </cell>
          <cell r="E592">
            <v>5</v>
          </cell>
        </row>
        <row r="593">
          <cell r="A593" t="str">
            <v>DIEO_inspection</v>
          </cell>
          <cell r="B593" t="str">
            <v>dieo_IEN</v>
          </cell>
          <cell r="C593">
            <v>40</v>
          </cell>
          <cell r="D593" t="str">
            <v>1</v>
          </cell>
          <cell r="E593">
            <v>17</v>
          </cell>
        </row>
        <row r="594">
          <cell r="A594" t="str">
            <v>DIEO_inspection</v>
          </cell>
          <cell r="B594" t="str">
            <v>dieo_IEN</v>
          </cell>
          <cell r="C594">
            <v>40</v>
          </cell>
          <cell r="D594" t="str">
            <v>2</v>
          </cell>
          <cell r="E594">
            <v>9</v>
          </cell>
        </row>
        <row r="595">
          <cell r="A595" t="str">
            <v>DIEO_inspection</v>
          </cell>
          <cell r="B595" t="str">
            <v>dieo_IEN</v>
          </cell>
          <cell r="C595">
            <v>41</v>
          </cell>
          <cell r="D595" t="str">
            <v>1</v>
          </cell>
          <cell r="E595">
            <v>20</v>
          </cell>
        </row>
        <row r="596">
          <cell r="A596" t="str">
            <v>DIEO_inspection</v>
          </cell>
          <cell r="B596" t="str">
            <v>dieo_IEN</v>
          </cell>
          <cell r="C596">
            <v>41</v>
          </cell>
          <cell r="D596" t="str">
            <v>2</v>
          </cell>
          <cell r="E596">
            <v>15</v>
          </cell>
        </row>
        <row r="597">
          <cell r="A597" t="str">
            <v>DIEO_inspection</v>
          </cell>
          <cell r="B597" t="str">
            <v>dieo_IEN</v>
          </cell>
          <cell r="C597">
            <v>42</v>
          </cell>
          <cell r="D597" t="str">
            <v>1</v>
          </cell>
          <cell r="E597">
            <v>24</v>
          </cell>
        </row>
        <row r="598">
          <cell r="A598" t="str">
            <v>DIEO_inspection</v>
          </cell>
          <cell r="B598" t="str">
            <v>dieo_IEN</v>
          </cell>
          <cell r="C598">
            <v>42</v>
          </cell>
          <cell r="D598" t="str">
            <v>2</v>
          </cell>
          <cell r="E598">
            <v>19</v>
          </cell>
        </row>
        <row r="599">
          <cell r="A599" t="str">
            <v>DIEO_inspection</v>
          </cell>
          <cell r="B599" t="str">
            <v>dieo_IEN</v>
          </cell>
          <cell r="C599">
            <v>43</v>
          </cell>
          <cell r="D599" t="str">
            <v>1</v>
          </cell>
          <cell r="E599">
            <v>26</v>
          </cell>
        </row>
        <row r="600">
          <cell r="A600" t="str">
            <v>DIEO_inspection</v>
          </cell>
          <cell r="B600" t="str">
            <v>dieo_IEN</v>
          </cell>
          <cell r="C600">
            <v>43</v>
          </cell>
          <cell r="D600" t="str">
            <v>2</v>
          </cell>
          <cell r="E600">
            <v>19</v>
          </cell>
        </row>
        <row r="601">
          <cell r="A601" t="str">
            <v>DIEO_inspection</v>
          </cell>
          <cell r="B601" t="str">
            <v>dieo_IEN</v>
          </cell>
          <cell r="C601">
            <v>44</v>
          </cell>
          <cell r="D601" t="str">
            <v>1</v>
          </cell>
          <cell r="E601">
            <v>26</v>
          </cell>
        </row>
        <row r="602">
          <cell r="A602" t="str">
            <v>DIEO_inspection</v>
          </cell>
          <cell r="B602" t="str">
            <v>dieo_IEN</v>
          </cell>
          <cell r="C602">
            <v>44</v>
          </cell>
          <cell r="D602" t="str">
            <v>2</v>
          </cell>
          <cell r="E602">
            <v>17</v>
          </cell>
        </row>
        <row r="603">
          <cell r="A603" t="str">
            <v>DIEO_inspection</v>
          </cell>
          <cell r="B603" t="str">
            <v>dieo_IEN</v>
          </cell>
          <cell r="C603">
            <v>45</v>
          </cell>
          <cell r="D603" t="str">
            <v>1</v>
          </cell>
          <cell r="E603">
            <v>31</v>
          </cell>
        </row>
        <row r="604">
          <cell r="A604" t="str">
            <v>DIEO_inspection</v>
          </cell>
          <cell r="B604" t="str">
            <v>dieo_IEN</v>
          </cell>
          <cell r="C604">
            <v>45</v>
          </cell>
          <cell r="D604" t="str">
            <v>2</v>
          </cell>
          <cell r="E604">
            <v>24</v>
          </cell>
        </row>
        <row r="605">
          <cell r="A605" t="str">
            <v>DIEO_inspection</v>
          </cell>
          <cell r="B605" t="str">
            <v>dieo_IEN</v>
          </cell>
          <cell r="C605">
            <v>46</v>
          </cell>
          <cell r="D605" t="str">
            <v>1</v>
          </cell>
          <cell r="E605">
            <v>32</v>
          </cell>
        </row>
        <row r="606">
          <cell r="A606" t="str">
            <v>DIEO_inspection</v>
          </cell>
          <cell r="B606" t="str">
            <v>dieo_IEN</v>
          </cell>
          <cell r="C606">
            <v>46</v>
          </cell>
          <cell r="D606" t="str">
            <v>2</v>
          </cell>
          <cell r="E606">
            <v>25</v>
          </cell>
        </row>
        <row r="607">
          <cell r="A607" t="str">
            <v>DIEO_inspection</v>
          </cell>
          <cell r="B607" t="str">
            <v>dieo_IEN</v>
          </cell>
          <cell r="C607">
            <v>47</v>
          </cell>
          <cell r="D607" t="str">
            <v>1</v>
          </cell>
          <cell r="E607">
            <v>42</v>
          </cell>
        </row>
        <row r="608">
          <cell r="A608" t="str">
            <v>DIEO_inspection</v>
          </cell>
          <cell r="B608" t="str">
            <v>dieo_IEN</v>
          </cell>
          <cell r="C608">
            <v>47</v>
          </cell>
          <cell r="D608" t="str">
            <v>2</v>
          </cell>
          <cell r="E608">
            <v>34</v>
          </cell>
        </row>
        <row r="609">
          <cell r="A609" t="str">
            <v>DIEO_inspection</v>
          </cell>
          <cell r="B609" t="str">
            <v>dieo_IEN</v>
          </cell>
          <cell r="C609">
            <v>48</v>
          </cell>
          <cell r="D609" t="str">
            <v>1</v>
          </cell>
          <cell r="E609">
            <v>46</v>
          </cell>
        </row>
        <row r="610">
          <cell r="A610" t="str">
            <v>DIEO_inspection</v>
          </cell>
          <cell r="B610" t="str">
            <v>dieo_IEN</v>
          </cell>
          <cell r="C610">
            <v>48</v>
          </cell>
          <cell r="D610" t="str">
            <v>2</v>
          </cell>
          <cell r="E610">
            <v>38</v>
          </cell>
        </row>
        <row r="611">
          <cell r="A611" t="str">
            <v>DIEO_inspection</v>
          </cell>
          <cell r="B611" t="str">
            <v>dieo_IEN</v>
          </cell>
          <cell r="C611">
            <v>49</v>
          </cell>
          <cell r="D611" t="str">
            <v>1</v>
          </cell>
          <cell r="E611">
            <v>47</v>
          </cell>
        </row>
        <row r="612">
          <cell r="A612" t="str">
            <v>DIEO_inspection</v>
          </cell>
          <cell r="B612" t="str">
            <v>dieo_IEN</v>
          </cell>
          <cell r="C612">
            <v>49</v>
          </cell>
          <cell r="D612" t="str">
            <v>2</v>
          </cell>
          <cell r="E612">
            <v>59</v>
          </cell>
        </row>
        <row r="613">
          <cell r="A613" t="str">
            <v>DIEO_inspection</v>
          </cell>
          <cell r="B613" t="str">
            <v>dieo_IEN</v>
          </cell>
          <cell r="C613">
            <v>50</v>
          </cell>
          <cell r="D613" t="str">
            <v>1</v>
          </cell>
          <cell r="E613">
            <v>38</v>
          </cell>
        </row>
        <row r="614">
          <cell r="A614" t="str">
            <v>DIEO_inspection</v>
          </cell>
          <cell r="B614" t="str">
            <v>dieo_IEN</v>
          </cell>
          <cell r="C614">
            <v>50</v>
          </cell>
          <cell r="D614" t="str">
            <v>2</v>
          </cell>
          <cell r="E614">
            <v>63</v>
          </cell>
        </row>
        <row r="615">
          <cell r="A615" t="str">
            <v>DIEO_inspection</v>
          </cell>
          <cell r="B615" t="str">
            <v>dieo_IEN</v>
          </cell>
          <cell r="C615">
            <v>51</v>
          </cell>
          <cell r="D615" t="str">
            <v>1</v>
          </cell>
          <cell r="E615">
            <v>63</v>
          </cell>
        </row>
        <row r="616">
          <cell r="A616" t="str">
            <v>DIEO_inspection</v>
          </cell>
          <cell r="B616" t="str">
            <v>dieo_IEN</v>
          </cell>
          <cell r="C616">
            <v>51</v>
          </cell>
          <cell r="D616" t="str">
            <v>2</v>
          </cell>
          <cell r="E616">
            <v>67</v>
          </cell>
        </row>
        <row r="617">
          <cell r="A617" t="str">
            <v>DIEO_inspection</v>
          </cell>
          <cell r="B617" t="str">
            <v>dieo_IEN</v>
          </cell>
          <cell r="C617">
            <v>52</v>
          </cell>
          <cell r="D617" t="str">
            <v>1</v>
          </cell>
          <cell r="E617">
            <v>62</v>
          </cell>
        </row>
        <row r="618">
          <cell r="A618" t="str">
            <v>DIEO_inspection</v>
          </cell>
          <cell r="B618" t="str">
            <v>dieo_IEN</v>
          </cell>
          <cell r="C618">
            <v>52</v>
          </cell>
          <cell r="D618" t="str">
            <v>2</v>
          </cell>
          <cell r="E618">
            <v>63</v>
          </cell>
        </row>
        <row r="619">
          <cell r="A619" t="str">
            <v>DIEO_inspection</v>
          </cell>
          <cell r="B619" t="str">
            <v>dieo_IEN</v>
          </cell>
          <cell r="C619">
            <v>53</v>
          </cell>
          <cell r="D619" t="str">
            <v>1</v>
          </cell>
          <cell r="E619">
            <v>77</v>
          </cell>
        </row>
        <row r="620">
          <cell r="A620" t="str">
            <v>DIEO_inspection</v>
          </cell>
          <cell r="B620" t="str">
            <v>dieo_IEN</v>
          </cell>
          <cell r="C620">
            <v>53</v>
          </cell>
          <cell r="D620" t="str">
            <v>2</v>
          </cell>
          <cell r="E620">
            <v>57</v>
          </cell>
        </row>
        <row r="621">
          <cell r="A621" t="str">
            <v>DIEO_inspection</v>
          </cell>
          <cell r="B621" t="str">
            <v>dieo_IEN</v>
          </cell>
          <cell r="C621">
            <v>54</v>
          </cell>
          <cell r="D621" t="str">
            <v>1</v>
          </cell>
          <cell r="E621">
            <v>69</v>
          </cell>
        </row>
        <row r="622">
          <cell r="A622" t="str">
            <v>DIEO_inspection</v>
          </cell>
          <cell r="B622" t="str">
            <v>dieo_IEN</v>
          </cell>
          <cell r="C622">
            <v>54</v>
          </cell>
          <cell r="D622" t="str">
            <v>2</v>
          </cell>
          <cell r="E622">
            <v>84</v>
          </cell>
        </row>
        <row r="623">
          <cell r="A623" t="str">
            <v>DIEO_inspection</v>
          </cell>
          <cell r="B623" t="str">
            <v>dieo_IEN</v>
          </cell>
          <cell r="C623">
            <v>55</v>
          </cell>
          <cell r="D623" t="str">
            <v>1</v>
          </cell>
          <cell r="E623">
            <v>61</v>
          </cell>
        </row>
        <row r="624">
          <cell r="A624" t="str">
            <v>DIEO_inspection</v>
          </cell>
          <cell r="B624" t="str">
            <v>dieo_IEN</v>
          </cell>
          <cell r="C624">
            <v>55</v>
          </cell>
          <cell r="D624" t="str">
            <v>2</v>
          </cell>
          <cell r="E624">
            <v>55</v>
          </cell>
        </row>
        <row r="625">
          <cell r="A625" t="str">
            <v>DIEO_inspection</v>
          </cell>
          <cell r="B625" t="str">
            <v>dieo_IEN</v>
          </cell>
          <cell r="C625">
            <v>56</v>
          </cell>
          <cell r="D625" t="str">
            <v>1</v>
          </cell>
          <cell r="E625">
            <v>74</v>
          </cell>
        </row>
        <row r="626">
          <cell r="A626" t="str">
            <v>DIEO_inspection</v>
          </cell>
          <cell r="B626" t="str">
            <v>dieo_IEN</v>
          </cell>
          <cell r="C626">
            <v>56</v>
          </cell>
          <cell r="D626" t="str">
            <v>2</v>
          </cell>
          <cell r="E626">
            <v>51</v>
          </cell>
        </row>
        <row r="627">
          <cell r="A627" t="str">
            <v>DIEO_inspection</v>
          </cell>
          <cell r="B627" t="str">
            <v>dieo_IEN</v>
          </cell>
          <cell r="C627">
            <v>57</v>
          </cell>
          <cell r="D627" t="str">
            <v>1</v>
          </cell>
          <cell r="E627">
            <v>74</v>
          </cell>
        </row>
        <row r="628">
          <cell r="A628" t="str">
            <v>DIEO_inspection</v>
          </cell>
          <cell r="B628" t="str">
            <v>dieo_IEN</v>
          </cell>
          <cell r="C628">
            <v>57</v>
          </cell>
          <cell r="D628" t="str">
            <v>2</v>
          </cell>
          <cell r="E628">
            <v>51</v>
          </cell>
        </row>
        <row r="629">
          <cell r="A629" t="str">
            <v>DIEO_inspection</v>
          </cell>
          <cell r="B629" t="str">
            <v>dieo_IEN</v>
          </cell>
          <cell r="C629">
            <v>58</v>
          </cell>
          <cell r="D629" t="str">
            <v>1</v>
          </cell>
          <cell r="E629">
            <v>56</v>
          </cell>
        </row>
        <row r="630">
          <cell r="A630" t="str">
            <v>DIEO_inspection</v>
          </cell>
          <cell r="B630" t="str">
            <v>dieo_IEN</v>
          </cell>
          <cell r="C630">
            <v>58</v>
          </cell>
          <cell r="D630" t="str">
            <v>2</v>
          </cell>
          <cell r="E630">
            <v>54</v>
          </cell>
        </row>
        <row r="631">
          <cell r="A631" t="str">
            <v>DIEO_inspection</v>
          </cell>
          <cell r="B631" t="str">
            <v>dieo_IEN</v>
          </cell>
          <cell r="C631">
            <v>59</v>
          </cell>
          <cell r="D631" t="str">
            <v>1</v>
          </cell>
          <cell r="E631">
            <v>58</v>
          </cell>
        </row>
        <row r="632">
          <cell r="A632" t="str">
            <v>DIEO_inspection</v>
          </cell>
          <cell r="B632" t="str">
            <v>dieo_IEN</v>
          </cell>
          <cell r="C632">
            <v>59</v>
          </cell>
          <cell r="D632" t="str">
            <v>2</v>
          </cell>
          <cell r="E632">
            <v>39</v>
          </cell>
        </row>
        <row r="633">
          <cell r="A633" t="str">
            <v>DIEO_inspection</v>
          </cell>
          <cell r="B633" t="str">
            <v>dieo_IEN</v>
          </cell>
          <cell r="C633">
            <v>60</v>
          </cell>
          <cell r="D633" t="str">
            <v>1</v>
          </cell>
          <cell r="E633">
            <v>58</v>
          </cell>
        </row>
        <row r="634">
          <cell r="A634" t="str">
            <v>DIEO_inspection</v>
          </cell>
          <cell r="B634" t="str">
            <v>dieo_IEN</v>
          </cell>
          <cell r="C634">
            <v>60</v>
          </cell>
          <cell r="D634" t="str">
            <v>2</v>
          </cell>
          <cell r="E634">
            <v>42</v>
          </cell>
        </row>
        <row r="635">
          <cell r="A635" t="str">
            <v>DIEO_inspection</v>
          </cell>
          <cell r="B635" t="str">
            <v>dieo_IEN</v>
          </cell>
          <cell r="C635">
            <v>61</v>
          </cell>
          <cell r="D635" t="str">
            <v>1</v>
          </cell>
          <cell r="E635">
            <v>29</v>
          </cell>
        </row>
        <row r="636">
          <cell r="A636" t="str">
            <v>DIEO_inspection</v>
          </cell>
          <cell r="B636" t="str">
            <v>dieo_IEN</v>
          </cell>
          <cell r="C636">
            <v>61</v>
          </cell>
          <cell r="D636" t="str">
            <v>2</v>
          </cell>
          <cell r="E636">
            <v>30</v>
          </cell>
        </row>
        <row r="637">
          <cell r="A637" t="str">
            <v>DIEO_inspection</v>
          </cell>
          <cell r="B637" t="str">
            <v>dieo_IEN</v>
          </cell>
          <cell r="C637">
            <v>62</v>
          </cell>
          <cell r="D637" t="str">
            <v>1</v>
          </cell>
          <cell r="E637">
            <v>33</v>
          </cell>
        </row>
        <row r="638">
          <cell r="A638" t="str">
            <v>DIEO_inspection</v>
          </cell>
          <cell r="B638" t="str">
            <v>dieo_IEN</v>
          </cell>
          <cell r="C638">
            <v>62</v>
          </cell>
          <cell r="D638" t="str">
            <v>2</v>
          </cell>
          <cell r="E638">
            <v>23</v>
          </cell>
        </row>
        <row r="639">
          <cell r="A639" t="str">
            <v>DIEO_inspection</v>
          </cell>
          <cell r="B639" t="str">
            <v>dieo_IEN</v>
          </cell>
          <cell r="C639">
            <v>63</v>
          </cell>
          <cell r="D639" t="str">
            <v>1</v>
          </cell>
          <cell r="E639">
            <v>14</v>
          </cell>
        </row>
        <row r="640">
          <cell r="A640" t="str">
            <v>DIEO_inspection</v>
          </cell>
          <cell r="B640" t="str">
            <v>dieo_IEN</v>
          </cell>
          <cell r="C640">
            <v>63</v>
          </cell>
          <cell r="D640" t="str">
            <v>2</v>
          </cell>
          <cell r="E640">
            <v>13</v>
          </cell>
        </row>
        <row r="641">
          <cell r="A641" t="str">
            <v>DIEO_inspection</v>
          </cell>
          <cell r="B641" t="str">
            <v>dieo_IEN</v>
          </cell>
          <cell r="C641">
            <v>64</v>
          </cell>
          <cell r="D641" t="str">
            <v>1</v>
          </cell>
          <cell r="E641">
            <v>11</v>
          </cell>
        </row>
        <row r="642">
          <cell r="A642" t="str">
            <v>DIEO_inspection</v>
          </cell>
          <cell r="B642" t="str">
            <v>dieo_IEN</v>
          </cell>
          <cell r="C642">
            <v>64</v>
          </cell>
          <cell r="D642" t="str">
            <v>2</v>
          </cell>
          <cell r="E642">
            <v>9</v>
          </cell>
        </row>
        <row r="643">
          <cell r="A643" t="str">
            <v>DIEO_inspection</v>
          </cell>
          <cell r="B643" t="str">
            <v>dieo_IEN</v>
          </cell>
          <cell r="C643">
            <v>65</v>
          </cell>
          <cell r="D643" t="str">
            <v>1</v>
          </cell>
          <cell r="E643">
            <v>6</v>
          </cell>
        </row>
        <row r="644">
          <cell r="A644" t="str">
            <v>DIEO_inspection</v>
          </cell>
          <cell r="B644" t="str">
            <v>dieo_IEN</v>
          </cell>
          <cell r="C644">
            <v>65</v>
          </cell>
          <cell r="D644" t="str">
            <v>2</v>
          </cell>
          <cell r="E644">
            <v>1</v>
          </cell>
        </row>
        <row r="645">
          <cell r="A645" t="str">
            <v>DIEO_inspection</v>
          </cell>
          <cell r="B645" t="str">
            <v>dieo_IEN</v>
          </cell>
          <cell r="C645">
            <v>66</v>
          </cell>
          <cell r="D645" t="str">
            <v>1</v>
          </cell>
          <cell r="E645">
            <v>1</v>
          </cell>
        </row>
        <row r="646">
          <cell r="A646" t="str">
            <v>DIEO_inspection</v>
          </cell>
          <cell r="B646" t="str">
            <v>dieo_IEN</v>
          </cell>
          <cell r="C646">
            <v>67</v>
          </cell>
          <cell r="D646" t="str">
            <v>1</v>
          </cell>
          <cell r="E646">
            <v>1</v>
          </cell>
        </row>
        <row r="647">
          <cell r="A647" t="str">
            <v>DIEO_orientation</v>
          </cell>
          <cell r="B647" t="str">
            <v>dieo_COP</v>
          </cell>
          <cell r="C647">
            <v>23</v>
          </cell>
          <cell r="D647" t="str">
            <v>1</v>
          </cell>
          <cell r="E647">
            <v>1</v>
          </cell>
        </row>
        <row r="648">
          <cell r="A648" t="str">
            <v>DIEO_orientation</v>
          </cell>
          <cell r="B648" t="str">
            <v>dieo_COP</v>
          </cell>
          <cell r="C648">
            <v>24</v>
          </cell>
          <cell r="D648" t="str">
            <v>2</v>
          </cell>
          <cell r="E648">
            <v>2</v>
          </cell>
        </row>
        <row r="649">
          <cell r="A649" t="str">
            <v>DIEO_orientation</v>
          </cell>
          <cell r="B649" t="str">
            <v>dieo_COP</v>
          </cell>
          <cell r="C649">
            <v>25</v>
          </cell>
          <cell r="D649" t="str">
            <v>2</v>
          </cell>
          <cell r="E649">
            <v>10</v>
          </cell>
        </row>
        <row r="650">
          <cell r="A650" t="str">
            <v>DIEO_orientation</v>
          </cell>
          <cell r="B650" t="str">
            <v>dieo_COP</v>
          </cell>
          <cell r="C650">
            <v>26</v>
          </cell>
          <cell r="D650" t="str">
            <v>1</v>
          </cell>
          <cell r="E650">
            <v>2</v>
          </cell>
        </row>
        <row r="651">
          <cell r="A651" t="str">
            <v>DIEO_orientation</v>
          </cell>
          <cell r="B651" t="str">
            <v>dieo_COP</v>
          </cell>
          <cell r="C651">
            <v>26</v>
          </cell>
          <cell r="D651" t="str">
            <v>2</v>
          </cell>
          <cell r="E651">
            <v>17</v>
          </cell>
        </row>
        <row r="652">
          <cell r="A652" t="str">
            <v>DIEO_orientation</v>
          </cell>
          <cell r="B652" t="str">
            <v>dieo_COP</v>
          </cell>
          <cell r="C652">
            <v>27</v>
          </cell>
          <cell r="D652" t="str">
            <v>1</v>
          </cell>
          <cell r="E652">
            <v>3</v>
          </cell>
        </row>
        <row r="653">
          <cell r="A653" t="str">
            <v>DIEO_orientation</v>
          </cell>
          <cell r="B653" t="str">
            <v>dieo_COP</v>
          </cell>
          <cell r="C653">
            <v>27</v>
          </cell>
          <cell r="D653" t="str">
            <v>2</v>
          </cell>
          <cell r="E653">
            <v>23</v>
          </cell>
        </row>
        <row r="654">
          <cell r="A654" t="str">
            <v>DIEO_orientation</v>
          </cell>
          <cell r="B654" t="str">
            <v>dieo_COP</v>
          </cell>
          <cell r="C654">
            <v>28</v>
          </cell>
          <cell r="D654" t="str">
            <v>1</v>
          </cell>
          <cell r="E654">
            <v>6</v>
          </cell>
        </row>
        <row r="655">
          <cell r="A655" t="str">
            <v>DIEO_orientation</v>
          </cell>
          <cell r="B655" t="str">
            <v>dieo_COP</v>
          </cell>
          <cell r="C655">
            <v>28</v>
          </cell>
          <cell r="D655" t="str">
            <v>2</v>
          </cell>
          <cell r="E655">
            <v>37</v>
          </cell>
        </row>
        <row r="656">
          <cell r="A656" t="str">
            <v>DIEO_orientation</v>
          </cell>
          <cell r="B656" t="str">
            <v>dieo_COP</v>
          </cell>
          <cell r="C656">
            <v>29</v>
          </cell>
          <cell r="D656" t="str">
            <v>1</v>
          </cell>
          <cell r="E656">
            <v>2</v>
          </cell>
        </row>
        <row r="657">
          <cell r="A657" t="str">
            <v>DIEO_orientation</v>
          </cell>
          <cell r="B657" t="str">
            <v>dieo_COP</v>
          </cell>
          <cell r="C657">
            <v>29</v>
          </cell>
          <cell r="D657" t="str">
            <v>2</v>
          </cell>
          <cell r="E657">
            <v>37</v>
          </cell>
        </row>
        <row r="658">
          <cell r="A658" t="str">
            <v>DIEO_orientation</v>
          </cell>
          <cell r="B658" t="str">
            <v>dieo_COP</v>
          </cell>
          <cell r="C658">
            <v>30</v>
          </cell>
          <cell r="D658" t="str">
            <v>1</v>
          </cell>
          <cell r="E658">
            <v>3</v>
          </cell>
        </row>
        <row r="659">
          <cell r="A659" t="str">
            <v>DIEO_orientation</v>
          </cell>
          <cell r="B659" t="str">
            <v>dieo_COP</v>
          </cell>
          <cell r="C659">
            <v>30</v>
          </cell>
          <cell r="D659" t="str">
            <v>2</v>
          </cell>
          <cell r="E659">
            <v>33</v>
          </cell>
        </row>
        <row r="660">
          <cell r="A660" t="str">
            <v>DIEO_orientation</v>
          </cell>
          <cell r="B660" t="str">
            <v>dieo_COP</v>
          </cell>
          <cell r="C660">
            <v>31</v>
          </cell>
          <cell r="D660" t="str">
            <v>1</v>
          </cell>
          <cell r="E660">
            <v>4</v>
          </cell>
        </row>
        <row r="661">
          <cell r="A661" t="str">
            <v>DIEO_orientation</v>
          </cell>
          <cell r="B661" t="str">
            <v>dieo_COP</v>
          </cell>
          <cell r="C661">
            <v>31</v>
          </cell>
          <cell r="D661" t="str">
            <v>2</v>
          </cell>
          <cell r="E661">
            <v>46</v>
          </cell>
        </row>
        <row r="662">
          <cell r="A662" t="str">
            <v>DIEO_orientation</v>
          </cell>
          <cell r="B662" t="str">
            <v>dieo_COP</v>
          </cell>
          <cell r="C662">
            <v>32</v>
          </cell>
          <cell r="D662" t="str">
            <v>1</v>
          </cell>
          <cell r="E662">
            <v>7</v>
          </cell>
        </row>
        <row r="663">
          <cell r="A663" t="str">
            <v>DIEO_orientation</v>
          </cell>
          <cell r="B663" t="str">
            <v>dieo_COP</v>
          </cell>
          <cell r="C663">
            <v>32</v>
          </cell>
          <cell r="D663" t="str">
            <v>2</v>
          </cell>
          <cell r="E663">
            <v>53</v>
          </cell>
        </row>
        <row r="664">
          <cell r="A664" t="str">
            <v>DIEO_orientation</v>
          </cell>
          <cell r="B664" t="str">
            <v>dieo_COP</v>
          </cell>
          <cell r="C664">
            <v>33</v>
          </cell>
          <cell r="D664" t="str">
            <v>1</v>
          </cell>
          <cell r="E664">
            <v>12</v>
          </cell>
        </row>
        <row r="665">
          <cell r="A665" t="str">
            <v>DIEO_orientation</v>
          </cell>
          <cell r="B665" t="str">
            <v>dieo_COP</v>
          </cell>
          <cell r="C665">
            <v>33</v>
          </cell>
          <cell r="D665" t="str">
            <v>2</v>
          </cell>
          <cell r="E665">
            <v>56</v>
          </cell>
        </row>
        <row r="666">
          <cell r="A666" t="str">
            <v>DIEO_orientation</v>
          </cell>
          <cell r="B666" t="str">
            <v>dieo_COP</v>
          </cell>
          <cell r="C666">
            <v>34</v>
          </cell>
          <cell r="D666" t="str">
            <v>1</v>
          </cell>
          <cell r="E666">
            <v>10</v>
          </cell>
        </row>
        <row r="667">
          <cell r="A667" t="str">
            <v>DIEO_orientation</v>
          </cell>
          <cell r="B667" t="str">
            <v>dieo_COP</v>
          </cell>
          <cell r="C667">
            <v>34</v>
          </cell>
          <cell r="D667" t="str">
            <v>2</v>
          </cell>
          <cell r="E667">
            <v>65</v>
          </cell>
        </row>
        <row r="668">
          <cell r="A668" t="str">
            <v>DIEO_orientation</v>
          </cell>
          <cell r="B668" t="str">
            <v>dieo_COP</v>
          </cell>
          <cell r="C668">
            <v>35</v>
          </cell>
          <cell r="D668" t="str">
            <v>1</v>
          </cell>
          <cell r="E668">
            <v>9</v>
          </cell>
        </row>
        <row r="669">
          <cell r="A669" t="str">
            <v>DIEO_orientation</v>
          </cell>
          <cell r="B669" t="str">
            <v>dieo_COP</v>
          </cell>
          <cell r="C669">
            <v>35</v>
          </cell>
          <cell r="D669" t="str">
            <v>2</v>
          </cell>
          <cell r="E669">
            <v>65</v>
          </cell>
        </row>
        <row r="670">
          <cell r="A670" t="str">
            <v>DIEO_orientation</v>
          </cell>
          <cell r="B670" t="str">
            <v>dieo_COP</v>
          </cell>
          <cell r="C670">
            <v>36</v>
          </cell>
          <cell r="D670" t="str">
            <v>1</v>
          </cell>
          <cell r="E670">
            <v>16</v>
          </cell>
        </row>
        <row r="671">
          <cell r="A671" t="str">
            <v>DIEO_orientation</v>
          </cell>
          <cell r="B671" t="str">
            <v>dieo_COP</v>
          </cell>
          <cell r="C671">
            <v>36</v>
          </cell>
          <cell r="D671" t="str">
            <v>2</v>
          </cell>
          <cell r="E671">
            <v>81</v>
          </cell>
        </row>
        <row r="672">
          <cell r="A672" t="str">
            <v>DIEO_orientation</v>
          </cell>
          <cell r="B672" t="str">
            <v>dieo_COP</v>
          </cell>
          <cell r="C672">
            <v>37</v>
          </cell>
          <cell r="D672" t="str">
            <v>1</v>
          </cell>
          <cell r="E672">
            <v>19</v>
          </cell>
        </row>
        <row r="673">
          <cell r="A673" t="str">
            <v>DIEO_orientation</v>
          </cell>
          <cell r="B673" t="str">
            <v>dieo_COP</v>
          </cell>
          <cell r="C673">
            <v>37</v>
          </cell>
          <cell r="D673" t="str">
            <v>2</v>
          </cell>
          <cell r="E673">
            <v>100</v>
          </cell>
        </row>
        <row r="674">
          <cell r="A674" t="str">
            <v>DIEO_orientation</v>
          </cell>
          <cell r="B674" t="str">
            <v>dieo_COP</v>
          </cell>
          <cell r="C674">
            <v>38</v>
          </cell>
          <cell r="D674" t="str">
            <v>1</v>
          </cell>
          <cell r="E674">
            <v>17</v>
          </cell>
        </row>
        <row r="675">
          <cell r="A675" t="str">
            <v>DIEO_orientation</v>
          </cell>
          <cell r="B675" t="str">
            <v>dieo_COP</v>
          </cell>
          <cell r="C675">
            <v>38</v>
          </cell>
          <cell r="D675" t="str">
            <v>2</v>
          </cell>
          <cell r="E675">
            <v>117</v>
          </cell>
        </row>
        <row r="676">
          <cell r="A676" t="str">
            <v>DIEO_orientation</v>
          </cell>
          <cell r="B676" t="str">
            <v>dieo_COP</v>
          </cell>
          <cell r="C676">
            <v>39</v>
          </cell>
          <cell r="D676" t="str">
            <v>1</v>
          </cell>
          <cell r="E676">
            <v>12</v>
          </cell>
        </row>
        <row r="677">
          <cell r="A677" t="str">
            <v>DIEO_orientation</v>
          </cell>
          <cell r="B677" t="str">
            <v>dieo_COP</v>
          </cell>
          <cell r="C677">
            <v>39</v>
          </cell>
          <cell r="D677" t="str">
            <v>2</v>
          </cell>
          <cell r="E677">
            <v>117</v>
          </cell>
        </row>
        <row r="678">
          <cell r="A678" t="str">
            <v>DIEO_orientation</v>
          </cell>
          <cell r="B678" t="str">
            <v>dieo_COP</v>
          </cell>
          <cell r="C678">
            <v>40</v>
          </cell>
          <cell r="D678" t="str">
            <v>1</v>
          </cell>
          <cell r="E678">
            <v>17</v>
          </cell>
        </row>
        <row r="679">
          <cell r="A679" t="str">
            <v>DIEO_orientation</v>
          </cell>
          <cell r="B679" t="str">
            <v>dieo_COP</v>
          </cell>
          <cell r="C679">
            <v>40</v>
          </cell>
          <cell r="D679" t="str">
            <v>2</v>
          </cell>
          <cell r="E679">
            <v>91</v>
          </cell>
        </row>
        <row r="680">
          <cell r="A680" t="str">
            <v>DIEO_orientation</v>
          </cell>
          <cell r="B680" t="str">
            <v>dieo_COP</v>
          </cell>
          <cell r="C680">
            <v>41</v>
          </cell>
          <cell r="D680" t="str">
            <v>1</v>
          </cell>
          <cell r="E680">
            <v>15</v>
          </cell>
        </row>
        <row r="681">
          <cell r="A681" t="str">
            <v>DIEO_orientation</v>
          </cell>
          <cell r="B681" t="str">
            <v>dieo_COP</v>
          </cell>
          <cell r="C681">
            <v>41</v>
          </cell>
          <cell r="D681" t="str">
            <v>2</v>
          </cell>
          <cell r="E681">
            <v>110</v>
          </cell>
        </row>
        <row r="682">
          <cell r="A682" t="str">
            <v>DIEO_orientation</v>
          </cell>
          <cell r="B682" t="str">
            <v>dieo_COP</v>
          </cell>
          <cell r="C682">
            <v>42</v>
          </cell>
          <cell r="D682" t="str">
            <v>1</v>
          </cell>
          <cell r="E682">
            <v>13</v>
          </cell>
        </row>
        <row r="683">
          <cell r="A683" t="str">
            <v>DIEO_orientation</v>
          </cell>
          <cell r="B683" t="str">
            <v>dieo_COP</v>
          </cell>
          <cell r="C683">
            <v>42</v>
          </cell>
          <cell r="D683" t="str">
            <v>2</v>
          </cell>
          <cell r="E683">
            <v>88</v>
          </cell>
        </row>
        <row r="684">
          <cell r="A684" t="str">
            <v>DIEO_orientation</v>
          </cell>
          <cell r="B684" t="str">
            <v>dieo_COP</v>
          </cell>
          <cell r="C684">
            <v>43</v>
          </cell>
          <cell r="D684" t="str">
            <v>1</v>
          </cell>
          <cell r="E684">
            <v>19</v>
          </cell>
        </row>
        <row r="685">
          <cell r="A685" t="str">
            <v>DIEO_orientation</v>
          </cell>
          <cell r="B685" t="str">
            <v>dieo_COP</v>
          </cell>
          <cell r="C685">
            <v>43</v>
          </cell>
          <cell r="D685" t="str">
            <v>2</v>
          </cell>
          <cell r="E685">
            <v>118</v>
          </cell>
        </row>
        <row r="686">
          <cell r="A686" t="str">
            <v>DIEO_orientation</v>
          </cell>
          <cell r="B686" t="str">
            <v>dieo_COP</v>
          </cell>
          <cell r="C686">
            <v>44</v>
          </cell>
          <cell r="D686" t="str">
            <v>1</v>
          </cell>
          <cell r="E686">
            <v>14</v>
          </cell>
        </row>
        <row r="687">
          <cell r="A687" t="str">
            <v>DIEO_orientation</v>
          </cell>
          <cell r="B687" t="str">
            <v>dieo_COP</v>
          </cell>
          <cell r="C687">
            <v>44</v>
          </cell>
          <cell r="D687" t="str">
            <v>2</v>
          </cell>
          <cell r="E687">
            <v>104</v>
          </cell>
        </row>
        <row r="688">
          <cell r="A688" t="str">
            <v>DIEO_orientation</v>
          </cell>
          <cell r="B688" t="str">
            <v>dieo_COP</v>
          </cell>
          <cell r="C688">
            <v>45</v>
          </cell>
          <cell r="D688" t="str">
            <v>1</v>
          </cell>
          <cell r="E688">
            <v>22</v>
          </cell>
        </row>
        <row r="689">
          <cell r="A689" t="str">
            <v>DIEO_orientation</v>
          </cell>
          <cell r="B689" t="str">
            <v>dieo_COP</v>
          </cell>
          <cell r="C689">
            <v>45</v>
          </cell>
          <cell r="D689" t="str">
            <v>2</v>
          </cell>
          <cell r="E689">
            <v>99</v>
          </cell>
        </row>
        <row r="690">
          <cell r="A690" t="str">
            <v>DIEO_orientation</v>
          </cell>
          <cell r="B690" t="str">
            <v>dieo_COP</v>
          </cell>
          <cell r="C690">
            <v>46</v>
          </cell>
          <cell r="D690" t="str">
            <v>1</v>
          </cell>
          <cell r="E690">
            <v>25</v>
          </cell>
        </row>
        <row r="691">
          <cell r="A691" t="str">
            <v>DIEO_orientation</v>
          </cell>
          <cell r="B691" t="str">
            <v>dieo_COP</v>
          </cell>
          <cell r="C691">
            <v>46</v>
          </cell>
          <cell r="D691" t="str">
            <v>2</v>
          </cell>
          <cell r="E691">
            <v>103</v>
          </cell>
        </row>
        <row r="692">
          <cell r="A692" t="str">
            <v>DIEO_orientation</v>
          </cell>
          <cell r="B692" t="str">
            <v>dieo_COP</v>
          </cell>
          <cell r="C692">
            <v>47</v>
          </cell>
          <cell r="D692" t="str">
            <v>1</v>
          </cell>
          <cell r="E692">
            <v>14</v>
          </cell>
        </row>
        <row r="693">
          <cell r="A693" t="str">
            <v>DIEO_orientation</v>
          </cell>
          <cell r="B693" t="str">
            <v>dieo_COP</v>
          </cell>
          <cell r="C693">
            <v>47</v>
          </cell>
          <cell r="D693" t="str">
            <v>2</v>
          </cell>
          <cell r="E693">
            <v>106</v>
          </cell>
        </row>
        <row r="694">
          <cell r="A694" t="str">
            <v>DIEO_orientation</v>
          </cell>
          <cell r="B694" t="str">
            <v>dieo_COP</v>
          </cell>
          <cell r="C694">
            <v>48</v>
          </cell>
          <cell r="D694" t="str">
            <v>1</v>
          </cell>
          <cell r="E694">
            <v>21</v>
          </cell>
        </row>
        <row r="695">
          <cell r="A695" t="str">
            <v>DIEO_orientation</v>
          </cell>
          <cell r="B695" t="str">
            <v>dieo_COP</v>
          </cell>
          <cell r="C695">
            <v>48</v>
          </cell>
          <cell r="D695" t="str">
            <v>2</v>
          </cell>
          <cell r="E695">
            <v>99</v>
          </cell>
        </row>
        <row r="696">
          <cell r="A696" t="str">
            <v>DIEO_orientation</v>
          </cell>
          <cell r="B696" t="str">
            <v>dieo_COP</v>
          </cell>
          <cell r="C696">
            <v>49</v>
          </cell>
          <cell r="D696" t="str">
            <v>1</v>
          </cell>
          <cell r="E696">
            <v>16</v>
          </cell>
        </row>
        <row r="697">
          <cell r="A697" t="str">
            <v>DIEO_orientation</v>
          </cell>
          <cell r="B697" t="str">
            <v>dieo_COP</v>
          </cell>
          <cell r="C697">
            <v>49</v>
          </cell>
          <cell r="D697" t="str">
            <v>2</v>
          </cell>
          <cell r="E697">
            <v>79</v>
          </cell>
        </row>
        <row r="698">
          <cell r="A698" t="str">
            <v>DIEO_orientation</v>
          </cell>
          <cell r="B698" t="str">
            <v>dieo_COP</v>
          </cell>
          <cell r="C698">
            <v>50</v>
          </cell>
          <cell r="D698" t="str">
            <v>1</v>
          </cell>
          <cell r="E698">
            <v>21</v>
          </cell>
        </row>
        <row r="699">
          <cell r="A699" t="str">
            <v>DIEO_orientation</v>
          </cell>
          <cell r="B699" t="str">
            <v>dieo_COP</v>
          </cell>
          <cell r="C699">
            <v>50</v>
          </cell>
          <cell r="D699" t="str">
            <v>2</v>
          </cell>
          <cell r="E699">
            <v>76</v>
          </cell>
        </row>
        <row r="700">
          <cell r="A700" t="str">
            <v>DIEO_orientation</v>
          </cell>
          <cell r="B700" t="str">
            <v>dieo_COP</v>
          </cell>
          <cell r="C700">
            <v>51</v>
          </cell>
          <cell r="D700" t="str">
            <v>1</v>
          </cell>
          <cell r="E700">
            <v>20</v>
          </cell>
        </row>
        <row r="701">
          <cell r="A701" t="str">
            <v>DIEO_orientation</v>
          </cell>
          <cell r="B701" t="str">
            <v>dieo_COP</v>
          </cell>
          <cell r="C701">
            <v>51</v>
          </cell>
          <cell r="D701" t="str">
            <v>2</v>
          </cell>
          <cell r="E701">
            <v>91</v>
          </cell>
        </row>
        <row r="702">
          <cell r="A702" t="str">
            <v>DIEO_orientation</v>
          </cell>
          <cell r="B702" t="str">
            <v>dieo_COP</v>
          </cell>
          <cell r="C702">
            <v>52</v>
          </cell>
          <cell r="D702" t="str">
            <v>1</v>
          </cell>
          <cell r="E702">
            <v>18</v>
          </cell>
        </row>
        <row r="703">
          <cell r="A703" t="str">
            <v>DIEO_orientation</v>
          </cell>
          <cell r="B703" t="str">
            <v>dieo_COP</v>
          </cell>
          <cell r="C703">
            <v>52</v>
          </cell>
          <cell r="D703" t="str">
            <v>2</v>
          </cell>
          <cell r="E703">
            <v>91</v>
          </cell>
        </row>
        <row r="704">
          <cell r="A704" t="str">
            <v>DIEO_orientation</v>
          </cell>
          <cell r="B704" t="str">
            <v>dieo_COP</v>
          </cell>
          <cell r="C704">
            <v>53</v>
          </cell>
          <cell r="D704" t="str">
            <v>1</v>
          </cell>
          <cell r="E704">
            <v>19</v>
          </cell>
        </row>
        <row r="705">
          <cell r="A705" t="str">
            <v>DIEO_orientation</v>
          </cell>
          <cell r="B705" t="str">
            <v>dieo_COP</v>
          </cell>
          <cell r="C705">
            <v>53</v>
          </cell>
          <cell r="D705" t="str">
            <v>2</v>
          </cell>
          <cell r="E705">
            <v>101</v>
          </cell>
        </row>
        <row r="706">
          <cell r="A706" t="str">
            <v>DIEO_orientation</v>
          </cell>
          <cell r="B706" t="str">
            <v>dieo_COP</v>
          </cell>
          <cell r="C706">
            <v>54</v>
          </cell>
          <cell r="D706" t="str">
            <v>1</v>
          </cell>
          <cell r="E706">
            <v>24</v>
          </cell>
        </row>
        <row r="707">
          <cell r="A707" t="str">
            <v>DIEO_orientation</v>
          </cell>
          <cell r="B707" t="str">
            <v>dieo_COP</v>
          </cell>
          <cell r="C707">
            <v>54</v>
          </cell>
          <cell r="D707" t="str">
            <v>2</v>
          </cell>
          <cell r="E707">
            <v>92</v>
          </cell>
        </row>
        <row r="708">
          <cell r="A708" t="str">
            <v>DIEO_orientation</v>
          </cell>
          <cell r="B708" t="str">
            <v>dieo_COP</v>
          </cell>
          <cell r="C708">
            <v>55</v>
          </cell>
          <cell r="D708" t="str">
            <v>1</v>
          </cell>
          <cell r="E708">
            <v>17</v>
          </cell>
        </row>
        <row r="709">
          <cell r="A709" t="str">
            <v>DIEO_orientation</v>
          </cell>
          <cell r="B709" t="str">
            <v>dieo_COP</v>
          </cell>
          <cell r="C709">
            <v>55</v>
          </cell>
          <cell r="D709" t="str">
            <v>2</v>
          </cell>
          <cell r="E709">
            <v>101</v>
          </cell>
        </row>
        <row r="710">
          <cell r="A710" t="str">
            <v>DIEO_orientation</v>
          </cell>
          <cell r="B710" t="str">
            <v>dieo_COP</v>
          </cell>
          <cell r="C710">
            <v>56</v>
          </cell>
          <cell r="D710" t="str">
            <v>1</v>
          </cell>
          <cell r="E710">
            <v>25</v>
          </cell>
        </row>
        <row r="711">
          <cell r="A711" t="str">
            <v>DIEO_orientation</v>
          </cell>
          <cell r="B711" t="str">
            <v>dieo_COP</v>
          </cell>
          <cell r="C711">
            <v>56</v>
          </cell>
          <cell r="D711" t="str">
            <v>2</v>
          </cell>
          <cell r="E711">
            <v>90</v>
          </cell>
        </row>
        <row r="712">
          <cell r="A712" t="str">
            <v>DIEO_orientation</v>
          </cell>
          <cell r="B712" t="str">
            <v>dieo_COP</v>
          </cell>
          <cell r="C712">
            <v>57</v>
          </cell>
          <cell r="D712" t="str">
            <v>1</v>
          </cell>
          <cell r="E712">
            <v>30</v>
          </cell>
        </row>
        <row r="713">
          <cell r="A713" t="str">
            <v>DIEO_orientation</v>
          </cell>
          <cell r="B713" t="str">
            <v>dieo_COP</v>
          </cell>
          <cell r="C713">
            <v>57</v>
          </cell>
          <cell r="D713" t="str">
            <v>2</v>
          </cell>
          <cell r="E713">
            <v>90</v>
          </cell>
        </row>
        <row r="714">
          <cell r="A714" t="str">
            <v>DIEO_orientation</v>
          </cell>
          <cell r="B714" t="str">
            <v>dieo_COP</v>
          </cell>
          <cell r="C714">
            <v>58</v>
          </cell>
          <cell r="D714" t="str">
            <v>1</v>
          </cell>
          <cell r="E714">
            <v>29</v>
          </cell>
        </row>
        <row r="715">
          <cell r="A715" t="str">
            <v>DIEO_orientation</v>
          </cell>
          <cell r="B715" t="str">
            <v>dieo_COP</v>
          </cell>
          <cell r="C715">
            <v>58</v>
          </cell>
          <cell r="D715" t="str">
            <v>2</v>
          </cell>
          <cell r="E715">
            <v>114</v>
          </cell>
        </row>
        <row r="716">
          <cell r="A716" t="str">
            <v>DIEO_orientation</v>
          </cell>
          <cell r="B716" t="str">
            <v>dieo_COP</v>
          </cell>
          <cell r="C716">
            <v>59</v>
          </cell>
          <cell r="D716" t="str">
            <v>1</v>
          </cell>
          <cell r="E716">
            <v>24</v>
          </cell>
        </row>
        <row r="717">
          <cell r="A717" t="str">
            <v>DIEO_orientation</v>
          </cell>
          <cell r="B717" t="str">
            <v>dieo_COP</v>
          </cell>
          <cell r="C717">
            <v>59</v>
          </cell>
          <cell r="D717" t="str">
            <v>2</v>
          </cell>
          <cell r="E717">
            <v>107</v>
          </cell>
        </row>
        <row r="718">
          <cell r="A718" t="str">
            <v>DIEO_orientation</v>
          </cell>
          <cell r="B718" t="str">
            <v>dieo_COP</v>
          </cell>
          <cell r="C718">
            <v>60</v>
          </cell>
          <cell r="D718" t="str">
            <v>1</v>
          </cell>
          <cell r="E718">
            <v>40</v>
          </cell>
        </row>
        <row r="719">
          <cell r="A719" t="str">
            <v>DIEO_orientation</v>
          </cell>
          <cell r="B719" t="str">
            <v>dieo_COP</v>
          </cell>
          <cell r="C719">
            <v>60</v>
          </cell>
          <cell r="D719" t="str">
            <v>2</v>
          </cell>
          <cell r="E719">
            <v>117</v>
          </cell>
        </row>
        <row r="720">
          <cell r="A720" t="str">
            <v>DIEO_orientation</v>
          </cell>
          <cell r="B720" t="str">
            <v>dieo_COP</v>
          </cell>
          <cell r="C720">
            <v>61</v>
          </cell>
          <cell r="D720" t="str">
            <v>1</v>
          </cell>
          <cell r="E720">
            <v>25</v>
          </cell>
        </row>
        <row r="721">
          <cell r="A721" t="str">
            <v>DIEO_orientation</v>
          </cell>
          <cell r="B721" t="str">
            <v>dieo_COP</v>
          </cell>
          <cell r="C721">
            <v>61</v>
          </cell>
          <cell r="D721" t="str">
            <v>2</v>
          </cell>
          <cell r="E721">
            <v>58</v>
          </cell>
        </row>
        <row r="722">
          <cell r="A722" t="str">
            <v>DIEO_orientation</v>
          </cell>
          <cell r="B722" t="str">
            <v>dieo_COP</v>
          </cell>
          <cell r="C722">
            <v>62</v>
          </cell>
          <cell r="D722" t="str">
            <v>1</v>
          </cell>
          <cell r="E722">
            <v>27</v>
          </cell>
        </row>
        <row r="723">
          <cell r="A723" t="str">
            <v>DIEO_orientation</v>
          </cell>
          <cell r="B723" t="str">
            <v>dieo_COP</v>
          </cell>
          <cell r="C723">
            <v>62</v>
          </cell>
          <cell r="D723" t="str">
            <v>2</v>
          </cell>
          <cell r="E723">
            <v>34</v>
          </cell>
        </row>
        <row r="724">
          <cell r="A724" t="str">
            <v>DIEO_orientation</v>
          </cell>
          <cell r="B724" t="str">
            <v>dieo_COP</v>
          </cell>
          <cell r="C724">
            <v>63</v>
          </cell>
          <cell r="D724" t="str">
            <v>1</v>
          </cell>
          <cell r="E724">
            <v>14</v>
          </cell>
        </row>
        <row r="725">
          <cell r="A725" t="str">
            <v>DIEO_orientation</v>
          </cell>
          <cell r="B725" t="str">
            <v>dieo_COP</v>
          </cell>
          <cell r="C725">
            <v>63</v>
          </cell>
          <cell r="D725" t="str">
            <v>2</v>
          </cell>
          <cell r="E725">
            <v>28</v>
          </cell>
        </row>
        <row r="726">
          <cell r="A726" t="str">
            <v>DIEO_orientation</v>
          </cell>
          <cell r="B726" t="str">
            <v>dieo_COP</v>
          </cell>
          <cell r="C726">
            <v>64</v>
          </cell>
          <cell r="D726" t="str">
            <v>1</v>
          </cell>
          <cell r="E726">
            <v>5</v>
          </cell>
        </row>
        <row r="727">
          <cell r="A727" t="str">
            <v>DIEO_orientation</v>
          </cell>
          <cell r="B727" t="str">
            <v>dieo_COP</v>
          </cell>
          <cell r="C727">
            <v>64</v>
          </cell>
          <cell r="D727" t="str">
            <v>2</v>
          </cell>
          <cell r="E727">
            <v>17</v>
          </cell>
        </row>
        <row r="728">
          <cell r="A728" t="str">
            <v>DIEO_orientation</v>
          </cell>
          <cell r="B728" t="str">
            <v>dieo_COP</v>
          </cell>
          <cell r="C728">
            <v>65</v>
          </cell>
          <cell r="D728" t="str">
            <v>1</v>
          </cell>
          <cell r="E728">
            <v>2</v>
          </cell>
        </row>
        <row r="729">
          <cell r="A729" t="str">
            <v>DIEO_orientation</v>
          </cell>
          <cell r="B729" t="str">
            <v>dieo_COP</v>
          </cell>
          <cell r="C729">
            <v>65</v>
          </cell>
          <cell r="D729" t="str">
            <v>2</v>
          </cell>
          <cell r="E729">
            <v>4</v>
          </cell>
        </row>
        <row r="730">
          <cell r="A730" t="str">
            <v>DIEO_orientation</v>
          </cell>
          <cell r="B730" t="str">
            <v>dieo_COP</v>
          </cell>
          <cell r="C730">
            <v>66</v>
          </cell>
          <cell r="D730" t="str">
            <v>1</v>
          </cell>
          <cell r="E730">
            <v>2</v>
          </cell>
        </row>
        <row r="731">
          <cell r="A731" t="str">
            <v>DIEO_orientation</v>
          </cell>
          <cell r="B731" t="str">
            <v>dieo_COP</v>
          </cell>
          <cell r="C731">
            <v>66</v>
          </cell>
          <cell r="D731" t="str">
            <v>2</v>
          </cell>
          <cell r="E731">
            <v>1</v>
          </cell>
        </row>
        <row r="732">
          <cell r="A732" t="str">
            <v>DIEO_orientation</v>
          </cell>
          <cell r="B732" t="str">
            <v>dieo_CO_interim</v>
          </cell>
          <cell r="C732">
            <v>23</v>
          </cell>
          <cell r="D732" t="str">
            <v>2</v>
          </cell>
          <cell r="E732">
            <v>1</v>
          </cell>
        </row>
        <row r="733">
          <cell r="A733" t="str">
            <v>DIEO_orientation</v>
          </cell>
          <cell r="B733" t="str">
            <v>dieo_CO_interim</v>
          </cell>
          <cell r="C733">
            <v>24</v>
          </cell>
          <cell r="D733" t="str">
            <v>1</v>
          </cell>
          <cell r="E733">
            <v>1</v>
          </cell>
        </row>
        <row r="734">
          <cell r="A734" t="str">
            <v>DIEO_orientation</v>
          </cell>
          <cell r="B734" t="str">
            <v>dieo_CO_interim</v>
          </cell>
          <cell r="C734">
            <v>24</v>
          </cell>
          <cell r="D734" t="str">
            <v>2</v>
          </cell>
          <cell r="E734">
            <v>7</v>
          </cell>
        </row>
        <row r="735">
          <cell r="A735" t="str">
            <v>DIEO_orientation</v>
          </cell>
          <cell r="B735" t="str">
            <v>dieo_CO_interim</v>
          </cell>
          <cell r="C735">
            <v>25</v>
          </cell>
          <cell r="D735" t="str">
            <v>2</v>
          </cell>
          <cell r="E735">
            <v>10</v>
          </cell>
        </row>
        <row r="736">
          <cell r="A736" t="str">
            <v>DIEO_orientation</v>
          </cell>
          <cell r="B736" t="str">
            <v>dieo_CO_interim</v>
          </cell>
          <cell r="C736">
            <v>26</v>
          </cell>
          <cell r="D736" t="str">
            <v>1</v>
          </cell>
          <cell r="E736">
            <v>1</v>
          </cell>
        </row>
        <row r="737">
          <cell r="A737" t="str">
            <v>DIEO_orientation</v>
          </cell>
          <cell r="B737" t="str">
            <v>dieo_CO_interim</v>
          </cell>
          <cell r="C737">
            <v>26</v>
          </cell>
          <cell r="D737" t="str">
            <v>2</v>
          </cell>
          <cell r="E737">
            <v>16</v>
          </cell>
        </row>
        <row r="738">
          <cell r="A738" t="str">
            <v>DIEO_orientation</v>
          </cell>
          <cell r="B738" t="str">
            <v>dieo_CO_interim</v>
          </cell>
          <cell r="C738">
            <v>27</v>
          </cell>
          <cell r="D738" t="str">
            <v>1</v>
          </cell>
          <cell r="E738">
            <v>1</v>
          </cell>
        </row>
        <row r="739">
          <cell r="A739" t="str">
            <v>DIEO_orientation</v>
          </cell>
          <cell r="B739" t="str">
            <v>dieo_CO_interim</v>
          </cell>
          <cell r="C739">
            <v>27</v>
          </cell>
          <cell r="D739" t="str">
            <v>2</v>
          </cell>
          <cell r="E739">
            <v>17</v>
          </cell>
        </row>
        <row r="740">
          <cell r="A740" t="str">
            <v>DIEO_orientation</v>
          </cell>
          <cell r="B740" t="str">
            <v>dieo_CO_interim</v>
          </cell>
          <cell r="C740">
            <v>28</v>
          </cell>
          <cell r="D740" t="str">
            <v>1</v>
          </cell>
          <cell r="E740">
            <v>2</v>
          </cell>
        </row>
        <row r="741">
          <cell r="A741" t="str">
            <v>DIEO_orientation</v>
          </cell>
          <cell r="B741" t="str">
            <v>dieo_CO_interim</v>
          </cell>
          <cell r="C741">
            <v>28</v>
          </cell>
          <cell r="D741" t="str">
            <v>2</v>
          </cell>
          <cell r="E741">
            <v>20</v>
          </cell>
        </row>
        <row r="742">
          <cell r="A742" t="str">
            <v>DIEO_orientation</v>
          </cell>
          <cell r="B742" t="str">
            <v>dieo_CO_interim</v>
          </cell>
          <cell r="C742">
            <v>29</v>
          </cell>
          <cell r="D742" t="str">
            <v>2</v>
          </cell>
          <cell r="E742">
            <v>10</v>
          </cell>
        </row>
        <row r="743">
          <cell r="A743" t="str">
            <v>DIEO_orientation</v>
          </cell>
          <cell r="B743" t="str">
            <v>dieo_CO_interim</v>
          </cell>
          <cell r="C743">
            <v>30</v>
          </cell>
          <cell r="D743" t="str">
            <v>1</v>
          </cell>
          <cell r="E743">
            <v>3</v>
          </cell>
        </row>
        <row r="744">
          <cell r="A744" t="str">
            <v>DIEO_orientation</v>
          </cell>
          <cell r="B744" t="str">
            <v>dieo_CO_interim</v>
          </cell>
          <cell r="C744">
            <v>30</v>
          </cell>
          <cell r="D744" t="str">
            <v>2</v>
          </cell>
          <cell r="E744">
            <v>19</v>
          </cell>
        </row>
        <row r="745">
          <cell r="A745" t="str">
            <v>DIEO_orientation</v>
          </cell>
          <cell r="B745" t="str">
            <v>dieo_CO_interim</v>
          </cell>
          <cell r="C745">
            <v>31</v>
          </cell>
          <cell r="D745" t="str">
            <v>1</v>
          </cell>
          <cell r="E745">
            <v>1</v>
          </cell>
        </row>
        <row r="746">
          <cell r="A746" t="str">
            <v>DIEO_orientation</v>
          </cell>
          <cell r="B746" t="str">
            <v>dieo_CO_interim</v>
          </cell>
          <cell r="C746">
            <v>31</v>
          </cell>
          <cell r="D746" t="str">
            <v>2</v>
          </cell>
          <cell r="E746">
            <v>8</v>
          </cell>
        </row>
        <row r="747">
          <cell r="A747" t="str">
            <v>DIEO_orientation</v>
          </cell>
          <cell r="B747" t="str">
            <v>dieo_CO_interim</v>
          </cell>
          <cell r="C747">
            <v>32</v>
          </cell>
          <cell r="D747" t="str">
            <v>2</v>
          </cell>
          <cell r="E747">
            <v>11</v>
          </cell>
        </row>
        <row r="748">
          <cell r="A748" t="str">
            <v>DIEO_orientation</v>
          </cell>
          <cell r="B748" t="str">
            <v>dieo_CO_interim</v>
          </cell>
          <cell r="C748">
            <v>33</v>
          </cell>
          <cell r="D748" t="str">
            <v>1</v>
          </cell>
          <cell r="E748">
            <v>1</v>
          </cell>
        </row>
        <row r="749">
          <cell r="A749" t="str">
            <v>DIEO_orientation</v>
          </cell>
          <cell r="B749" t="str">
            <v>dieo_CO_interim</v>
          </cell>
          <cell r="C749">
            <v>33</v>
          </cell>
          <cell r="D749" t="str">
            <v>2</v>
          </cell>
          <cell r="E749">
            <v>6</v>
          </cell>
        </row>
        <row r="750">
          <cell r="A750" t="str">
            <v>DIEO_orientation</v>
          </cell>
          <cell r="B750" t="str">
            <v>dieo_CO_interim</v>
          </cell>
          <cell r="C750">
            <v>34</v>
          </cell>
          <cell r="D750" t="str">
            <v>1</v>
          </cell>
          <cell r="E750">
            <v>1</v>
          </cell>
        </row>
        <row r="751">
          <cell r="A751" t="str">
            <v>DIEO_orientation</v>
          </cell>
          <cell r="B751" t="str">
            <v>dieo_CO_interim</v>
          </cell>
          <cell r="C751">
            <v>34</v>
          </cell>
          <cell r="D751" t="str">
            <v>2</v>
          </cell>
          <cell r="E751">
            <v>9</v>
          </cell>
        </row>
        <row r="752">
          <cell r="A752" t="str">
            <v>DIEO_orientation</v>
          </cell>
          <cell r="B752" t="str">
            <v>dieo_CO_interim</v>
          </cell>
          <cell r="C752">
            <v>35</v>
          </cell>
          <cell r="D752" t="str">
            <v>1</v>
          </cell>
          <cell r="E752">
            <v>1</v>
          </cell>
        </row>
        <row r="753">
          <cell r="A753" t="str">
            <v>DIEO_orientation</v>
          </cell>
          <cell r="B753" t="str">
            <v>dieo_CO_interim</v>
          </cell>
          <cell r="C753">
            <v>35</v>
          </cell>
          <cell r="D753" t="str">
            <v>2</v>
          </cell>
          <cell r="E753">
            <v>3</v>
          </cell>
        </row>
        <row r="754">
          <cell r="A754" t="str">
            <v>DIEO_orientation</v>
          </cell>
          <cell r="B754" t="str">
            <v>dieo_CO_interim</v>
          </cell>
          <cell r="C754">
            <v>36</v>
          </cell>
          <cell r="D754" t="str">
            <v>1</v>
          </cell>
          <cell r="E754">
            <v>1</v>
          </cell>
        </row>
        <row r="755">
          <cell r="A755" t="str">
            <v>DIEO_orientation</v>
          </cell>
          <cell r="B755" t="str">
            <v>dieo_CO_interim</v>
          </cell>
          <cell r="C755">
            <v>36</v>
          </cell>
          <cell r="D755" t="str">
            <v>2</v>
          </cell>
          <cell r="E755">
            <v>8</v>
          </cell>
        </row>
        <row r="756">
          <cell r="A756" t="str">
            <v>DIEO_orientation</v>
          </cell>
          <cell r="B756" t="str">
            <v>dieo_CO_interim</v>
          </cell>
          <cell r="C756">
            <v>37</v>
          </cell>
          <cell r="D756" t="str">
            <v>1</v>
          </cell>
          <cell r="E756">
            <v>1</v>
          </cell>
        </row>
        <row r="757">
          <cell r="A757" t="str">
            <v>DIEO_orientation</v>
          </cell>
          <cell r="B757" t="str">
            <v>dieo_CO_interim</v>
          </cell>
          <cell r="C757">
            <v>37</v>
          </cell>
          <cell r="D757" t="str">
            <v>2</v>
          </cell>
          <cell r="E757">
            <v>4</v>
          </cell>
        </row>
        <row r="758">
          <cell r="A758" t="str">
            <v>DIEO_orientation</v>
          </cell>
          <cell r="B758" t="str">
            <v>dieo_CO_interim</v>
          </cell>
          <cell r="C758">
            <v>38</v>
          </cell>
          <cell r="D758" t="str">
            <v>1</v>
          </cell>
          <cell r="E758">
            <v>1</v>
          </cell>
        </row>
        <row r="759">
          <cell r="A759" t="str">
            <v>DIEO_orientation</v>
          </cell>
          <cell r="B759" t="str">
            <v>dieo_CO_interim</v>
          </cell>
          <cell r="C759">
            <v>38</v>
          </cell>
          <cell r="D759" t="str">
            <v>2</v>
          </cell>
          <cell r="E759">
            <v>10</v>
          </cell>
        </row>
        <row r="760">
          <cell r="A760" t="str">
            <v>DIEO_orientation</v>
          </cell>
          <cell r="B760" t="str">
            <v>dieo_CO_interim</v>
          </cell>
          <cell r="C760">
            <v>39</v>
          </cell>
          <cell r="D760" t="str">
            <v>1</v>
          </cell>
          <cell r="E760">
            <v>2</v>
          </cell>
        </row>
        <row r="761">
          <cell r="A761" t="str">
            <v>DIEO_orientation</v>
          </cell>
          <cell r="B761" t="str">
            <v>dieo_CO_interim</v>
          </cell>
          <cell r="C761">
            <v>39</v>
          </cell>
          <cell r="D761" t="str">
            <v>2</v>
          </cell>
          <cell r="E761">
            <v>8</v>
          </cell>
        </row>
        <row r="762">
          <cell r="A762" t="str">
            <v>DIEO_orientation</v>
          </cell>
          <cell r="B762" t="str">
            <v>dieo_CO_interim</v>
          </cell>
          <cell r="C762">
            <v>40</v>
          </cell>
          <cell r="D762" t="str">
            <v>2</v>
          </cell>
          <cell r="E762">
            <v>6</v>
          </cell>
        </row>
        <row r="763">
          <cell r="A763" t="str">
            <v>DIEO_orientation</v>
          </cell>
          <cell r="B763" t="str">
            <v>dieo_CO_interim</v>
          </cell>
          <cell r="C763">
            <v>41</v>
          </cell>
          <cell r="D763" t="str">
            <v>2</v>
          </cell>
          <cell r="E763">
            <v>4</v>
          </cell>
        </row>
        <row r="764">
          <cell r="A764" t="str">
            <v>DIEO_orientation</v>
          </cell>
          <cell r="B764" t="str">
            <v>dieo_CO_interim</v>
          </cell>
          <cell r="C764">
            <v>42</v>
          </cell>
          <cell r="D764" t="str">
            <v>1</v>
          </cell>
          <cell r="E764">
            <v>1</v>
          </cell>
        </row>
        <row r="765">
          <cell r="A765" t="str">
            <v>DIEO_orientation</v>
          </cell>
          <cell r="B765" t="str">
            <v>dieo_CO_interim</v>
          </cell>
          <cell r="C765">
            <v>42</v>
          </cell>
          <cell r="D765" t="str">
            <v>2</v>
          </cell>
          <cell r="E765">
            <v>9</v>
          </cell>
        </row>
        <row r="766">
          <cell r="A766" t="str">
            <v>DIEO_orientation</v>
          </cell>
          <cell r="B766" t="str">
            <v>dieo_CO_interim</v>
          </cell>
          <cell r="C766">
            <v>43</v>
          </cell>
          <cell r="D766" t="str">
            <v>2</v>
          </cell>
          <cell r="E766">
            <v>4</v>
          </cell>
        </row>
        <row r="767">
          <cell r="A767" t="str">
            <v>DIEO_orientation</v>
          </cell>
          <cell r="B767" t="str">
            <v>dieo_CO_interim</v>
          </cell>
          <cell r="C767">
            <v>44</v>
          </cell>
          <cell r="D767" t="str">
            <v>2</v>
          </cell>
          <cell r="E767">
            <v>5</v>
          </cell>
        </row>
        <row r="768">
          <cell r="A768" t="str">
            <v>DIEO_orientation</v>
          </cell>
          <cell r="B768" t="str">
            <v>dieo_CO_interim</v>
          </cell>
          <cell r="C768">
            <v>45</v>
          </cell>
          <cell r="D768" t="str">
            <v>2</v>
          </cell>
          <cell r="E768">
            <v>5</v>
          </cell>
        </row>
        <row r="769">
          <cell r="A769" t="str">
            <v>DIEO_orientation</v>
          </cell>
          <cell r="B769" t="str">
            <v>dieo_CO_interim</v>
          </cell>
          <cell r="C769">
            <v>46</v>
          </cell>
          <cell r="D769" t="str">
            <v>2</v>
          </cell>
          <cell r="E769">
            <v>1</v>
          </cell>
        </row>
        <row r="770">
          <cell r="A770" t="str">
            <v>DIEO_orientation</v>
          </cell>
          <cell r="B770" t="str">
            <v>dieo_CO_interim</v>
          </cell>
          <cell r="C770">
            <v>47</v>
          </cell>
          <cell r="D770" t="str">
            <v>1</v>
          </cell>
          <cell r="E770">
            <v>1</v>
          </cell>
        </row>
        <row r="771">
          <cell r="A771" t="str">
            <v>DIEO_orientation</v>
          </cell>
          <cell r="B771" t="str">
            <v>dieo_CO_interim</v>
          </cell>
          <cell r="C771">
            <v>47</v>
          </cell>
          <cell r="D771" t="str">
            <v>2</v>
          </cell>
          <cell r="E771">
            <v>3</v>
          </cell>
        </row>
        <row r="772">
          <cell r="A772" t="str">
            <v>DIEO_orientation</v>
          </cell>
          <cell r="B772" t="str">
            <v>dieo_CO_interim</v>
          </cell>
          <cell r="C772">
            <v>48</v>
          </cell>
          <cell r="D772" t="str">
            <v>1</v>
          </cell>
          <cell r="E772">
            <v>1</v>
          </cell>
        </row>
        <row r="773">
          <cell r="A773" t="str">
            <v>DIEO_orientation</v>
          </cell>
          <cell r="B773" t="str">
            <v>dieo_CO_interim</v>
          </cell>
          <cell r="C773">
            <v>48</v>
          </cell>
          <cell r="D773" t="str">
            <v>2</v>
          </cell>
          <cell r="E773">
            <v>4</v>
          </cell>
        </row>
        <row r="774">
          <cell r="A774" t="str">
            <v>DIEO_orientation</v>
          </cell>
          <cell r="B774" t="str">
            <v>dieo_CO_interim</v>
          </cell>
          <cell r="C774">
            <v>49</v>
          </cell>
          <cell r="D774" t="str">
            <v>2</v>
          </cell>
          <cell r="E774">
            <v>1</v>
          </cell>
        </row>
        <row r="775">
          <cell r="A775" t="str">
            <v>DIEO_orientation</v>
          </cell>
          <cell r="B775" t="str">
            <v>dieo_CO_interim</v>
          </cell>
          <cell r="C775">
            <v>50</v>
          </cell>
          <cell r="D775" t="str">
            <v>2</v>
          </cell>
          <cell r="E775">
            <v>2</v>
          </cell>
        </row>
        <row r="776">
          <cell r="A776" t="str">
            <v>DIEO_orientation</v>
          </cell>
          <cell r="B776" t="str">
            <v>dieo_CO_interim</v>
          </cell>
          <cell r="C776">
            <v>51</v>
          </cell>
          <cell r="D776" t="str">
            <v>2</v>
          </cell>
          <cell r="E776">
            <v>2</v>
          </cell>
        </row>
        <row r="777">
          <cell r="A777" t="str">
            <v>DIEO_orientation</v>
          </cell>
          <cell r="B777" t="str">
            <v>dieo_CO_interim</v>
          </cell>
          <cell r="C777">
            <v>52</v>
          </cell>
          <cell r="D777" t="str">
            <v>2</v>
          </cell>
          <cell r="E777">
            <v>1</v>
          </cell>
        </row>
        <row r="778">
          <cell r="A778" t="str">
            <v>DIEO_orientation</v>
          </cell>
          <cell r="B778" t="str">
            <v>dieo_CO_interim</v>
          </cell>
          <cell r="C778">
            <v>53</v>
          </cell>
          <cell r="D778" t="str">
            <v>1</v>
          </cell>
          <cell r="E778">
            <v>2</v>
          </cell>
        </row>
        <row r="779">
          <cell r="A779" t="str">
            <v>DIEO_orientation</v>
          </cell>
          <cell r="B779" t="str">
            <v>dieo_CO_interim</v>
          </cell>
          <cell r="C779">
            <v>53</v>
          </cell>
          <cell r="D779" t="str">
            <v>2</v>
          </cell>
          <cell r="E779">
            <v>2</v>
          </cell>
        </row>
        <row r="780">
          <cell r="A780" t="str">
            <v>DIEO_orientation</v>
          </cell>
          <cell r="B780" t="str">
            <v>dieo_CO_interim</v>
          </cell>
          <cell r="C780">
            <v>54</v>
          </cell>
          <cell r="D780" t="str">
            <v>1</v>
          </cell>
          <cell r="E780">
            <v>1</v>
          </cell>
        </row>
        <row r="781">
          <cell r="A781" t="str">
            <v>DIEO_orientation</v>
          </cell>
          <cell r="B781" t="str">
            <v>dieo_CO_interim</v>
          </cell>
          <cell r="C781">
            <v>54</v>
          </cell>
          <cell r="D781" t="str">
            <v>2</v>
          </cell>
          <cell r="E781">
            <v>1</v>
          </cell>
        </row>
        <row r="782">
          <cell r="A782" t="str">
            <v>DIEO_orientation</v>
          </cell>
          <cell r="B782" t="str">
            <v>dieo_CO_interim</v>
          </cell>
          <cell r="C782">
            <v>55</v>
          </cell>
          <cell r="D782" t="str">
            <v>2</v>
          </cell>
          <cell r="E782">
            <v>2</v>
          </cell>
        </row>
        <row r="783">
          <cell r="A783" t="str">
            <v>DIEO_orientation</v>
          </cell>
          <cell r="B783" t="str">
            <v>dieo_CO_interim</v>
          </cell>
          <cell r="C783">
            <v>56</v>
          </cell>
          <cell r="D783" t="str">
            <v>2</v>
          </cell>
          <cell r="E783">
            <v>2</v>
          </cell>
        </row>
        <row r="784">
          <cell r="A784" t="str">
            <v>DIEO_orientation</v>
          </cell>
          <cell r="B784" t="str">
            <v>dieo_CO_interim</v>
          </cell>
          <cell r="C784">
            <v>58</v>
          </cell>
          <cell r="D784" t="str">
            <v>2</v>
          </cell>
          <cell r="E784">
            <v>1</v>
          </cell>
        </row>
        <row r="785">
          <cell r="A785" t="str">
            <v>DIEO_orientation</v>
          </cell>
          <cell r="B785" t="str">
            <v>dieo_CO_interim</v>
          </cell>
          <cell r="C785">
            <v>59</v>
          </cell>
          <cell r="D785" t="str">
            <v>2</v>
          </cell>
          <cell r="E785">
            <v>1</v>
          </cell>
        </row>
        <row r="786">
          <cell r="A786" t="str">
            <v>DIEO_orientation</v>
          </cell>
          <cell r="B786" t="str">
            <v>dieo_CO_interim</v>
          </cell>
          <cell r="C786">
            <v>60</v>
          </cell>
          <cell r="D786" t="str">
            <v>2</v>
          </cell>
          <cell r="E786">
            <v>1</v>
          </cell>
        </row>
        <row r="787">
          <cell r="A787" t="str">
            <v>DIEO_orientation</v>
          </cell>
          <cell r="B787" t="str">
            <v>dieo_CO_interim</v>
          </cell>
          <cell r="C787">
            <v>61</v>
          </cell>
          <cell r="D787" t="str">
            <v>2</v>
          </cell>
          <cell r="E787">
            <v>2</v>
          </cell>
        </row>
        <row r="788">
          <cell r="A788" t="str">
            <v>DIEO_orientation</v>
          </cell>
          <cell r="B788" t="str">
            <v>dieo_CO_interim</v>
          </cell>
          <cell r="C788">
            <v>62</v>
          </cell>
          <cell r="D788" t="str">
            <v>2</v>
          </cell>
          <cell r="E788">
            <v>1</v>
          </cell>
        </row>
        <row r="789">
          <cell r="A789" t="str">
            <v>DIEO_orientation</v>
          </cell>
          <cell r="B789" t="str">
            <v>dieo_CO_interim</v>
          </cell>
          <cell r="C789">
            <v>63</v>
          </cell>
          <cell r="D789" t="str">
            <v>2</v>
          </cell>
          <cell r="E789">
            <v>1</v>
          </cell>
        </row>
        <row r="790">
          <cell r="A790" t="str">
            <v>assist_educative</v>
          </cell>
          <cell r="B790" t="str">
            <v>AED</v>
          </cell>
          <cell r="C790">
            <v>18</v>
          </cell>
          <cell r="D790" t="str">
            <v>1</v>
          </cell>
          <cell r="E790">
            <v>51</v>
          </cell>
        </row>
        <row r="791">
          <cell r="A791" t="str">
            <v>assist_educative</v>
          </cell>
          <cell r="B791" t="str">
            <v>AED</v>
          </cell>
          <cell r="C791">
            <v>18</v>
          </cell>
          <cell r="D791" t="str">
            <v>2</v>
          </cell>
          <cell r="E791">
            <v>60</v>
          </cell>
        </row>
        <row r="792">
          <cell r="A792" t="str">
            <v>assist_educative</v>
          </cell>
          <cell r="B792" t="str">
            <v>AED</v>
          </cell>
          <cell r="C792">
            <v>19</v>
          </cell>
          <cell r="D792" t="str">
            <v>1</v>
          </cell>
          <cell r="E792">
            <v>226</v>
          </cell>
        </row>
        <row r="793">
          <cell r="A793" t="str">
            <v>assist_educative</v>
          </cell>
          <cell r="B793" t="str">
            <v>AED</v>
          </cell>
          <cell r="C793">
            <v>19</v>
          </cell>
          <cell r="D793" t="str">
            <v>2</v>
          </cell>
          <cell r="E793">
            <v>381</v>
          </cell>
        </row>
        <row r="794">
          <cell r="A794" t="str">
            <v>assist_educative</v>
          </cell>
          <cell r="B794" t="str">
            <v>AED</v>
          </cell>
          <cell r="C794">
            <v>20</v>
          </cell>
          <cell r="D794" t="str">
            <v>1</v>
          </cell>
          <cell r="E794">
            <v>724</v>
          </cell>
        </row>
        <row r="795">
          <cell r="A795" t="str">
            <v>assist_educative</v>
          </cell>
          <cell r="B795" t="str">
            <v>AED</v>
          </cell>
          <cell r="C795">
            <v>20</v>
          </cell>
          <cell r="D795" t="str">
            <v>2</v>
          </cell>
          <cell r="E795">
            <v>958</v>
          </cell>
        </row>
        <row r="796">
          <cell r="A796" t="str">
            <v>assist_educative</v>
          </cell>
          <cell r="B796" t="str">
            <v>AED</v>
          </cell>
          <cell r="C796">
            <v>21</v>
          </cell>
          <cell r="D796" t="str">
            <v>1</v>
          </cell>
          <cell r="E796">
            <v>1220</v>
          </cell>
        </row>
        <row r="797">
          <cell r="A797" t="str">
            <v>assist_educative</v>
          </cell>
          <cell r="B797" t="str">
            <v>AED</v>
          </cell>
          <cell r="C797">
            <v>21</v>
          </cell>
          <cell r="D797" t="str">
            <v>2</v>
          </cell>
          <cell r="E797">
            <v>1823</v>
          </cell>
        </row>
        <row r="798">
          <cell r="A798" t="str">
            <v>assist_educative</v>
          </cell>
          <cell r="B798" t="str">
            <v>AED</v>
          </cell>
          <cell r="C798">
            <v>22</v>
          </cell>
          <cell r="D798" t="str">
            <v>1</v>
          </cell>
          <cell r="E798">
            <v>1894</v>
          </cell>
        </row>
        <row r="799">
          <cell r="A799" t="str">
            <v>assist_educative</v>
          </cell>
          <cell r="B799" t="str">
            <v>AED</v>
          </cell>
          <cell r="C799">
            <v>22</v>
          </cell>
          <cell r="D799" t="str">
            <v>2</v>
          </cell>
          <cell r="E799">
            <v>2621</v>
          </cell>
        </row>
        <row r="800">
          <cell r="A800" t="str">
            <v>assist_educative</v>
          </cell>
          <cell r="B800" t="str">
            <v>AED</v>
          </cell>
          <cell r="C800">
            <v>23</v>
          </cell>
          <cell r="D800" t="str">
            <v>1</v>
          </cell>
          <cell r="E800">
            <v>2375</v>
          </cell>
        </row>
        <row r="801">
          <cell r="A801" t="str">
            <v>assist_educative</v>
          </cell>
          <cell r="B801" t="str">
            <v>AED</v>
          </cell>
          <cell r="C801">
            <v>23</v>
          </cell>
          <cell r="D801" t="str">
            <v>2</v>
          </cell>
          <cell r="E801">
            <v>4018</v>
          </cell>
        </row>
        <row r="802">
          <cell r="A802" t="str">
            <v>assist_educative</v>
          </cell>
          <cell r="B802" t="str">
            <v>AED</v>
          </cell>
          <cell r="C802">
            <v>24</v>
          </cell>
          <cell r="D802" t="str">
            <v>1</v>
          </cell>
          <cell r="E802">
            <v>2607</v>
          </cell>
        </row>
        <row r="803">
          <cell r="A803" t="str">
            <v>assist_educative</v>
          </cell>
          <cell r="B803" t="str">
            <v>AED</v>
          </cell>
          <cell r="C803">
            <v>24</v>
          </cell>
          <cell r="D803" t="str">
            <v>2</v>
          </cell>
          <cell r="E803">
            <v>4406</v>
          </cell>
        </row>
        <row r="804">
          <cell r="A804" t="str">
            <v>assist_educative</v>
          </cell>
          <cell r="B804" t="str">
            <v>AED</v>
          </cell>
          <cell r="C804">
            <v>25</v>
          </cell>
          <cell r="D804" t="str">
            <v>1</v>
          </cell>
          <cell r="E804">
            <v>2437</v>
          </cell>
        </row>
        <row r="805">
          <cell r="A805" t="str">
            <v>assist_educative</v>
          </cell>
          <cell r="B805" t="str">
            <v>AED</v>
          </cell>
          <cell r="C805">
            <v>25</v>
          </cell>
          <cell r="D805" t="str">
            <v>2</v>
          </cell>
          <cell r="E805">
            <v>4233</v>
          </cell>
        </row>
        <row r="806">
          <cell r="A806" t="str">
            <v>assist_educative</v>
          </cell>
          <cell r="B806" t="str">
            <v>AED</v>
          </cell>
          <cell r="C806">
            <v>26</v>
          </cell>
          <cell r="D806" t="str">
            <v>1</v>
          </cell>
          <cell r="E806">
            <v>2214</v>
          </cell>
        </row>
        <row r="807">
          <cell r="A807" t="str">
            <v>assist_educative</v>
          </cell>
          <cell r="B807" t="str">
            <v>AED</v>
          </cell>
          <cell r="C807">
            <v>26</v>
          </cell>
          <cell r="D807" t="str">
            <v>2</v>
          </cell>
          <cell r="E807">
            <v>3903</v>
          </cell>
        </row>
        <row r="808">
          <cell r="A808" t="str">
            <v>assist_educative</v>
          </cell>
          <cell r="B808" t="str">
            <v>AED</v>
          </cell>
          <cell r="C808">
            <v>27</v>
          </cell>
          <cell r="D808" t="str">
            <v>1</v>
          </cell>
          <cell r="E808">
            <v>1947</v>
          </cell>
        </row>
        <row r="809">
          <cell r="A809" t="str">
            <v>assist_educative</v>
          </cell>
          <cell r="B809" t="str">
            <v>AED</v>
          </cell>
          <cell r="C809">
            <v>27</v>
          </cell>
          <cell r="D809" t="str">
            <v>2</v>
          </cell>
          <cell r="E809">
            <v>3476</v>
          </cell>
        </row>
        <row r="810">
          <cell r="A810" t="str">
            <v>assist_educative</v>
          </cell>
          <cell r="B810" t="str">
            <v>AED</v>
          </cell>
          <cell r="C810">
            <v>28</v>
          </cell>
          <cell r="D810" t="str">
            <v>1</v>
          </cell>
          <cell r="E810">
            <v>1616</v>
          </cell>
        </row>
        <row r="811">
          <cell r="A811" t="str">
            <v>assist_educative</v>
          </cell>
          <cell r="B811" t="str">
            <v>AED</v>
          </cell>
          <cell r="C811">
            <v>28</v>
          </cell>
          <cell r="D811" t="str">
            <v>2</v>
          </cell>
          <cell r="E811">
            <v>2886</v>
          </cell>
        </row>
        <row r="812">
          <cell r="A812" t="str">
            <v>assist_educative</v>
          </cell>
          <cell r="B812" t="str">
            <v>AED</v>
          </cell>
          <cell r="C812">
            <v>29</v>
          </cell>
          <cell r="D812" t="str">
            <v>1</v>
          </cell>
          <cell r="E812">
            <v>1357</v>
          </cell>
        </row>
        <row r="813">
          <cell r="A813" t="str">
            <v>assist_educative</v>
          </cell>
          <cell r="B813" t="str">
            <v>AED</v>
          </cell>
          <cell r="C813">
            <v>29</v>
          </cell>
          <cell r="D813" t="str">
            <v>2</v>
          </cell>
          <cell r="E813">
            <v>2478</v>
          </cell>
        </row>
        <row r="814">
          <cell r="A814" t="str">
            <v>assist_educative</v>
          </cell>
          <cell r="B814" t="str">
            <v>AED</v>
          </cell>
          <cell r="C814">
            <v>30</v>
          </cell>
          <cell r="D814" t="str">
            <v>1</v>
          </cell>
          <cell r="E814">
            <v>1167</v>
          </cell>
        </row>
        <row r="815">
          <cell r="A815" t="str">
            <v>assist_educative</v>
          </cell>
          <cell r="B815" t="str">
            <v>AED</v>
          </cell>
          <cell r="C815">
            <v>30</v>
          </cell>
          <cell r="D815" t="str">
            <v>2</v>
          </cell>
          <cell r="E815">
            <v>2076</v>
          </cell>
        </row>
        <row r="816">
          <cell r="A816" t="str">
            <v>assist_educative</v>
          </cell>
          <cell r="B816" t="str">
            <v>AED</v>
          </cell>
          <cell r="C816">
            <v>31</v>
          </cell>
          <cell r="D816" t="str">
            <v>1</v>
          </cell>
          <cell r="E816">
            <v>1019</v>
          </cell>
        </row>
        <row r="817">
          <cell r="A817" t="str">
            <v>assist_educative</v>
          </cell>
          <cell r="B817" t="str">
            <v>AED</v>
          </cell>
          <cell r="C817">
            <v>31</v>
          </cell>
          <cell r="D817" t="str">
            <v>2</v>
          </cell>
          <cell r="E817">
            <v>1985</v>
          </cell>
        </row>
        <row r="818">
          <cell r="A818" t="str">
            <v>assist_educative</v>
          </cell>
          <cell r="B818" t="str">
            <v>AED</v>
          </cell>
          <cell r="C818">
            <v>32</v>
          </cell>
          <cell r="D818" t="str">
            <v>1</v>
          </cell>
          <cell r="E818">
            <v>816</v>
          </cell>
        </row>
        <row r="819">
          <cell r="A819" t="str">
            <v>assist_educative</v>
          </cell>
          <cell r="B819" t="str">
            <v>AED</v>
          </cell>
          <cell r="C819">
            <v>32</v>
          </cell>
          <cell r="D819" t="str">
            <v>2</v>
          </cell>
          <cell r="E819">
            <v>1905</v>
          </cell>
        </row>
        <row r="820">
          <cell r="A820" t="str">
            <v>assist_educative</v>
          </cell>
          <cell r="B820" t="str">
            <v>AED</v>
          </cell>
          <cell r="C820">
            <v>33</v>
          </cell>
          <cell r="D820" t="str">
            <v>1</v>
          </cell>
          <cell r="E820">
            <v>688</v>
          </cell>
        </row>
        <row r="821">
          <cell r="A821" t="str">
            <v>assist_educative</v>
          </cell>
          <cell r="B821" t="str">
            <v>AED</v>
          </cell>
          <cell r="C821">
            <v>33</v>
          </cell>
          <cell r="D821" t="str">
            <v>2</v>
          </cell>
          <cell r="E821">
            <v>1752</v>
          </cell>
        </row>
        <row r="822">
          <cell r="A822" t="str">
            <v>assist_educative</v>
          </cell>
          <cell r="B822" t="str">
            <v>AED</v>
          </cell>
          <cell r="C822">
            <v>34</v>
          </cell>
          <cell r="D822" t="str">
            <v>1</v>
          </cell>
          <cell r="E822">
            <v>610</v>
          </cell>
        </row>
        <row r="823">
          <cell r="A823" t="str">
            <v>assist_educative</v>
          </cell>
          <cell r="B823" t="str">
            <v>AED</v>
          </cell>
          <cell r="C823">
            <v>34</v>
          </cell>
          <cell r="D823" t="str">
            <v>2</v>
          </cell>
          <cell r="E823">
            <v>1577</v>
          </cell>
        </row>
        <row r="824">
          <cell r="A824" t="str">
            <v>assist_educative</v>
          </cell>
          <cell r="B824" t="str">
            <v>AED</v>
          </cell>
          <cell r="C824">
            <v>35</v>
          </cell>
          <cell r="D824" t="str">
            <v>1</v>
          </cell>
          <cell r="E824">
            <v>542</v>
          </cell>
        </row>
        <row r="825">
          <cell r="A825" t="str">
            <v>assist_educative</v>
          </cell>
          <cell r="B825" t="str">
            <v>AED</v>
          </cell>
          <cell r="C825">
            <v>35</v>
          </cell>
          <cell r="D825" t="str">
            <v>2</v>
          </cell>
          <cell r="E825">
            <v>1497</v>
          </cell>
        </row>
        <row r="826">
          <cell r="A826" t="str">
            <v>assist_educative</v>
          </cell>
          <cell r="B826" t="str">
            <v>AED</v>
          </cell>
          <cell r="C826">
            <v>36</v>
          </cell>
          <cell r="D826" t="str">
            <v>1</v>
          </cell>
          <cell r="E826">
            <v>469</v>
          </cell>
        </row>
        <row r="827">
          <cell r="A827" t="str">
            <v>assist_educative</v>
          </cell>
          <cell r="B827" t="str">
            <v>AED</v>
          </cell>
          <cell r="C827">
            <v>36</v>
          </cell>
          <cell r="D827" t="str">
            <v>2</v>
          </cell>
          <cell r="E827">
            <v>1403</v>
          </cell>
        </row>
        <row r="828">
          <cell r="A828" t="str">
            <v>assist_educative</v>
          </cell>
          <cell r="B828" t="str">
            <v>AED</v>
          </cell>
          <cell r="C828">
            <v>37</v>
          </cell>
          <cell r="D828" t="str">
            <v>1</v>
          </cell>
          <cell r="E828">
            <v>408</v>
          </cell>
        </row>
        <row r="829">
          <cell r="A829" t="str">
            <v>assist_educative</v>
          </cell>
          <cell r="B829" t="str">
            <v>AED</v>
          </cell>
          <cell r="C829">
            <v>37</v>
          </cell>
          <cell r="D829" t="str">
            <v>2</v>
          </cell>
          <cell r="E829">
            <v>1438</v>
          </cell>
        </row>
        <row r="830">
          <cell r="A830" t="str">
            <v>assist_educative</v>
          </cell>
          <cell r="B830" t="str">
            <v>AED</v>
          </cell>
          <cell r="C830">
            <v>38</v>
          </cell>
          <cell r="D830" t="str">
            <v>1</v>
          </cell>
          <cell r="E830">
            <v>339</v>
          </cell>
        </row>
        <row r="831">
          <cell r="A831" t="str">
            <v>assist_educative</v>
          </cell>
          <cell r="B831" t="str">
            <v>AED</v>
          </cell>
          <cell r="C831">
            <v>38</v>
          </cell>
          <cell r="D831" t="str">
            <v>2</v>
          </cell>
          <cell r="E831">
            <v>1474</v>
          </cell>
        </row>
        <row r="832">
          <cell r="A832" t="str">
            <v>assist_educative</v>
          </cell>
          <cell r="B832" t="str">
            <v>AED</v>
          </cell>
          <cell r="C832">
            <v>39</v>
          </cell>
          <cell r="D832" t="str">
            <v>1</v>
          </cell>
          <cell r="E832">
            <v>322</v>
          </cell>
        </row>
        <row r="833">
          <cell r="A833" t="str">
            <v>assist_educative</v>
          </cell>
          <cell r="B833" t="str">
            <v>AED</v>
          </cell>
          <cell r="C833">
            <v>39</v>
          </cell>
          <cell r="D833" t="str">
            <v>2</v>
          </cell>
          <cell r="E833">
            <v>1588</v>
          </cell>
        </row>
        <row r="834">
          <cell r="A834" t="str">
            <v>assist_educative</v>
          </cell>
          <cell r="B834" t="str">
            <v>AED</v>
          </cell>
          <cell r="C834">
            <v>40</v>
          </cell>
          <cell r="D834" t="str">
            <v>1</v>
          </cell>
          <cell r="E834">
            <v>249</v>
          </cell>
        </row>
        <row r="835">
          <cell r="A835" t="str">
            <v>assist_educative</v>
          </cell>
          <cell r="B835" t="str">
            <v>AED</v>
          </cell>
          <cell r="C835">
            <v>40</v>
          </cell>
          <cell r="D835" t="str">
            <v>2</v>
          </cell>
          <cell r="E835">
            <v>1452</v>
          </cell>
        </row>
        <row r="836">
          <cell r="A836" t="str">
            <v>assist_educative</v>
          </cell>
          <cell r="B836" t="str">
            <v>AED</v>
          </cell>
          <cell r="C836">
            <v>41</v>
          </cell>
          <cell r="D836" t="str">
            <v>1</v>
          </cell>
          <cell r="E836">
            <v>265</v>
          </cell>
        </row>
        <row r="837">
          <cell r="A837" t="str">
            <v>assist_educative</v>
          </cell>
          <cell r="B837" t="str">
            <v>AED</v>
          </cell>
          <cell r="C837">
            <v>41</v>
          </cell>
          <cell r="D837" t="str">
            <v>2</v>
          </cell>
          <cell r="E837">
            <v>1367</v>
          </cell>
        </row>
        <row r="838">
          <cell r="A838" t="str">
            <v>assist_educative</v>
          </cell>
          <cell r="B838" t="str">
            <v>AED</v>
          </cell>
          <cell r="C838">
            <v>42</v>
          </cell>
          <cell r="D838" t="str">
            <v>1</v>
          </cell>
          <cell r="E838">
            <v>209</v>
          </cell>
        </row>
        <row r="839">
          <cell r="A839" t="str">
            <v>assist_educative</v>
          </cell>
          <cell r="B839" t="str">
            <v>AED</v>
          </cell>
          <cell r="C839">
            <v>42</v>
          </cell>
          <cell r="D839" t="str">
            <v>2</v>
          </cell>
          <cell r="E839">
            <v>1220</v>
          </cell>
        </row>
        <row r="840">
          <cell r="A840" t="str">
            <v>assist_educative</v>
          </cell>
          <cell r="B840" t="str">
            <v>AED</v>
          </cell>
          <cell r="C840">
            <v>43</v>
          </cell>
          <cell r="D840" t="str">
            <v>1</v>
          </cell>
          <cell r="E840">
            <v>144</v>
          </cell>
        </row>
        <row r="841">
          <cell r="A841" t="str">
            <v>assist_educative</v>
          </cell>
          <cell r="B841" t="str">
            <v>AED</v>
          </cell>
          <cell r="C841">
            <v>43</v>
          </cell>
          <cell r="D841" t="str">
            <v>2</v>
          </cell>
          <cell r="E841">
            <v>1115</v>
          </cell>
        </row>
        <row r="842">
          <cell r="A842" t="str">
            <v>assist_educative</v>
          </cell>
          <cell r="B842" t="str">
            <v>AED</v>
          </cell>
          <cell r="C842">
            <v>44</v>
          </cell>
          <cell r="D842" t="str">
            <v>1</v>
          </cell>
          <cell r="E842">
            <v>155</v>
          </cell>
        </row>
        <row r="843">
          <cell r="A843" t="str">
            <v>assist_educative</v>
          </cell>
          <cell r="B843" t="str">
            <v>AED</v>
          </cell>
          <cell r="C843">
            <v>44</v>
          </cell>
          <cell r="D843" t="str">
            <v>2</v>
          </cell>
          <cell r="E843">
            <v>1032</v>
          </cell>
        </row>
        <row r="844">
          <cell r="A844" t="str">
            <v>assist_educative</v>
          </cell>
          <cell r="B844" t="str">
            <v>AED</v>
          </cell>
          <cell r="C844">
            <v>45</v>
          </cell>
          <cell r="D844" t="str">
            <v>1</v>
          </cell>
          <cell r="E844">
            <v>139</v>
          </cell>
        </row>
        <row r="845">
          <cell r="A845" t="str">
            <v>assist_educative</v>
          </cell>
          <cell r="B845" t="str">
            <v>AED</v>
          </cell>
          <cell r="C845">
            <v>45</v>
          </cell>
          <cell r="D845" t="str">
            <v>2</v>
          </cell>
          <cell r="E845">
            <v>955</v>
          </cell>
        </row>
        <row r="846">
          <cell r="A846" t="str">
            <v>assist_educative</v>
          </cell>
          <cell r="B846" t="str">
            <v>AED</v>
          </cell>
          <cell r="C846">
            <v>46</v>
          </cell>
          <cell r="D846" t="str">
            <v>1</v>
          </cell>
          <cell r="E846">
            <v>126</v>
          </cell>
        </row>
        <row r="847">
          <cell r="A847" t="str">
            <v>assist_educative</v>
          </cell>
          <cell r="B847" t="str">
            <v>AED</v>
          </cell>
          <cell r="C847">
            <v>46</v>
          </cell>
          <cell r="D847" t="str">
            <v>2</v>
          </cell>
          <cell r="E847">
            <v>936</v>
          </cell>
        </row>
        <row r="848">
          <cell r="A848" t="str">
            <v>assist_educative</v>
          </cell>
          <cell r="B848" t="str">
            <v>AED</v>
          </cell>
          <cell r="C848">
            <v>47</v>
          </cell>
          <cell r="D848" t="str">
            <v>1</v>
          </cell>
          <cell r="E848">
            <v>124</v>
          </cell>
        </row>
        <row r="849">
          <cell r="A849" t="str">
            <v>assist_educative</v>
          </cell>
          <cell r="B849" t="str">
            <v>AED</v>
          </cell>
          <cell r="C849">
            <v>47</v>
          </cell>
          <cell r="D849" t="str">
            <v>2</v>
          </cell>
          <cell r="E849">
            <v>854</v>
          </cell>
        </row>
        <row r="850">
          <cell r="A850" t="str">
            <v>assist_educative</v>
          </cell>
          <cell r="B850" t="str">
            <v>AED</v>
          </cell>
          <cell r="C850">
            <v>48</v>
          </cell>
          <cell r="D850" t="str">
            <v>1</v>
          </cell>
          <cell r="E850">
            <v>123</v>
          </cell>
        </row>
        <row r="851">
          <cell r="A851" t="str">
            <v>assist_educative</v>
          </cell>
          <cell r="B851" t="str">
            <v>AED</v>
          </cell>
          <cell r="C851">
            <v>48</v>
          </cell>
          <cell r="D851" t="str">
            <v>2</v>
          </cell>
          <cell r="E851">
            <v>793</v>
          </cell>
        </row>
        <row r="852">
          <cell r="A852" t="str">
            <v>assist_educative</v>
          </cell>
          <cell r="B852" t="str">
            <v>AED</v>
          </cell>
          <cell r="C852">
            <v>49</v>
          </cell>
          <cell r="D852" t="str">
            <v>1</v>
          </cell>
          <cell r="E852">
            <v>120</v>
          </cell>
        </row>
        <row r="853">
          <cell r="A853" t="str">
            <v>assist_educative</v>
          </cell>
          <cell r="B853" t="str">
            <v>AED</v>
          </cell>
          <cell r="C853">
            <v>49</v>
          </cell>
          <cell r="D853" t="str">
            <v>2</v>
          </cell>
          <cell r="E853">
            <v>749</v>
          </cell>
        </row>
        <row r="854">
          <cell r="A854" t="str">
            <v>assist_educative</v>
          </cell>
          <cell r="B854" t="str">
            <v>AED</v>
          </cell>
          <cell r="C854">
            <v>50</v>
          </cell>
          <cell r="D854" t="str">
            <v>1</v>
          </cell>
          <cell r="E854">
            <v>95</v>
          </cell>
        </row>
        <row r="855">
          <cell r="A855" t="str">
            <v>assist_educative</v>
          </cell>
          <cell r="B855" t="str">
            <v>AED</v>
          </cell>
          <cell r="C855">
            <v>50</v>
          </cell>
          <cell r="D855" t="str">
            <v>2</v>
          </cell>
          <cell r="E855">
            <v>664</v>
          </cell>
        </row>
        <row r="856">
          <cell r="A856" t="str">
            <v>assist_educative</v>
          </cell>
          <cell r="B856" t="str">
            <v>AED</v>
          </cell>
          <cell r="C856">
            <v>51</v>
          </cell>
          <cell r="D856" t="str">
            <v>1</v>
          </cell>
          <cell r="E856">
            <v>95</v>
          </cell>
        </row>
        <row r="857">
          <cell r="A857" t="str">
            <v>assist_educative</v>
          </cell>
          <cell r="B857" t="str">
            <v>AED</v>
          </cell>
          <cell r="C857">
            <v>51</v>
          </cell>
          <cell r="D857" t="str">
            <v>2</v>
          </cell>
          <cell r="E857">
            <v>619</v>
          </cell>
        </row>
        <row r="858">
          <cell r="A858" t="str">
            <v>assist_educative</v>
          </cell>
          <cell r="B858" t="str">
            <v>AED</v>
          </cell>
          <cell r="C858">
            <v>52</v>
          </cell>
          <cell r="D858" t="str">
            <v>1</v>
          </cell>
          <cell r="E858">
            <v>87</v>
          </cell>
        </row>
        <row r="859">
          <cell r="A859" t="str">
            <v>assist_educative</v>
          </cell>
          <cell r="B859" t="str">
            <v>AED</v>
          </cell>
          <cell r="C859">
            <v>52</v>
          </cell>
          <cell r="D859" t="str">
            <v>2</v>
          </cell>
          <cell r="E859">
            <v>527</v>
          </cell>
        </row>
        <row r="860">
          <cell r="A860" t="str">
            <v>assist_educative</v>
          </cell>
          <cell r="B860" t="str">
            <v>AED</v>
          </cell>
          <cell r="C860">
            <v>53</v>
          </cell>
          <cell r="D860" t="str">
            <v>1</v>
          </cell>
          <cell r="E860">
            <v>63</v>
          </cell>
        </row>
        <row r="861">
          <cell r="A861" t="str">
            <v>assist_educative</v>
          </cell>
          <cell r="B861" t="str">
            <v>AED</v>
          </cell>
          <cell r="C861">
            <v>53</v>
          </cell>
          <cell r="D861" t="str">
            <v>2</v>
          </cell>
          <cell r="E861">
            <v>502</v>
          </cell>
        </row>
        <row r="862">
          <cell r="A862" t="str">
            <v>assist_educative</v>
          </cell>
          <cell r="B862" t="str">
            <v>AED</v>
          </cell>
          <cell r="C862">
            <v>54</v>
          </cell>
          <cell r="D862" t="str">
            <v>1</v>
          </cell>
          <cell r="E862">
            <v>80</v>
          </cell>
        </row>
        <row r="863">
          <cell r="A863" t="str">
            <v>assist_educative</v>
          </cell>
          <cell r="B863" t="str">
            <v>AED</v>
          </cell>
          <cell r="C863">
            <v>54</v>
          </cell>
          <cell r="D863" t="str">
            <v>2</v>
          </cell>
          <cell r="E863">
            <v>474</v>
          </cell>
        </row>
        <row r="864">
          <cell r="A864" t="str">
            <v>assist_educative</v>
          </cell>
          <cell r="B864" t="str">
            <v>AED</v>
          </cell>
          <cell r="C864">
            <v>55</v>
          </cell>
          <cell r="D864" t="str">
            <v>1</v>
          </cell>
          <cell r="E864">
            <v>69</v>
          </cell>
        </row>
        <row r="865">
          <cell r="A865" t="str">
            <v>assist_educative</v>
          </cell>
          <cell r="B865" t="str">
            <v>AED</v>
          </cell>
          <cell r="C865">
            <v>55</v>
          </cell>
          <cell r="D865" t="str">
            <v>2</v>
          </cell>
          <cell r="E865">
            <v>428</v>
          </cell>
        </row>
        <row r="866">
          <cell r="A866" t="str">
            <v>assist_educative</v>
          </cell>
          <cell r="B866" t="str">
            <v>AED</v>
          </cell>
          <cell r="C866">
            <v>56</v>
          </cell>
          <cell r="D866" t="str">
            <v>1</v>
          </cell>
          <cell r="E866">
            <v>58</v>
          </cell>
        </row>
        <row r="867">
          <cell r="A867" t="str">
            <v>assist_educative</v>
          </cell>
          <cell r="B867" t="str">
            <v>AED</v>
          </cell>
          <cell r="C867">
            <v>56</v>
          </cell>
          <cell r="D867" t="str">
            <v>2</v>
          </cell>
          <cell r="E867">
            <v>391</v>
          </cell>
        </row>
        <row r="868">
          <cell r="A868" t="str">
            <v>assist_educative</v>
          </cell>
          <cell r="B868" t="str">
            <v>AED</v>
          </cell>
          <cell r="C868">
            <v>57</v>
          </cell>
          <cell r="D868" t="str">
            <v>1</v>
          </cell>
          <cell r="E868">
            <v>73</v>
          </cell>
        </row>
        <row r="869">
          <cell r="A869" t="str">
            <v>assist_educative</v>
          </cell>
          <cell r="B869" t="str">
            <v>AED</v>
          </cell>
          <cell r="C869">
            <v>57</v>
          </cell>
          <cell r="D869" t="str">
            <v>2</v>
          </cell>
          <cell r="E869">
            <v>332</v>
          </cell>
        </row>
        <row r="870">
          <cell r="A870" t="str">
            <v>assist_educative</v>
          </cell>
          <cell r="B870" t="str">
            <v>AED</v>
          </cell>
          <cell r="C870">
            <v>58</v>
          </cell>
          <cell r="D870" t="str">
            <v>1</v>
          </cell>
          <cell r="E870">
            <v>64</v>
          </cell>
        </row>
        <row r="871">
          <cell r="A871" t="str">
            <v>assist_educative</v>
          </cell>
          <cell r="B871" t="str">
            <v>AED</v>
          </cell>
          <cell r="C871">
            <v>58</v>
          </cell>
          <cell r="D871" t="str">
            <v>2</v>
          </cell>
          <cell r="E871">
            <v>296</v>
          </cell>
        </row>
        <row r="872">
          <cell r="A872" t="str">
            <v>assist_educative</v>
          </cell>
          <cell r="B872" t="str">
            <v>AED</v>
          </cell>
          <cell r="C872">
            <v>59</v>
          </cell>
          <cell r="D872" t="str">
            <v>1</v>
          </cell>
          <cell r="E872">
            <v>43</v>
          </cell>
        </row>
        <row r="873">
          <cell r="A873" t="str">
            <v>assist_educative</v>
          </cell>
          <cell r="B873" t="str">
            <v>AED</v>
          </cell>
          <cell r="C873">
            <v>59</v>
          </cell>
          <cell r="D873" t="str">
            <v>2</v>
          </cell>
          <cell r="E873">
            <v>256</v>
          </cell>
        </row>
        <row r="874">
          <cell r="A874" t="str">
            <v>assist_educative</v>
          </cell>
          <cell r="B874" t="str">
            <v>AED</v>
          </cell>
          <cell r="C874">
            <v>60</v>
          </cell>
          <cell r="D874" t="str">
            <v>1</v>
          </cell>
          <cell r="E874">
            <v>40</v>
          </cell>
        </row>
        <row r="875">
          <cell r="A875" t="str">
            <v>assist_educative</v>
          </cell>
          <cell r="B875" t="str">
            <v>AED</v>
          </cell>
          <cell r="C875">
            <v>60</v>
          </cell>
          <cell r="D875" t="str">
            <v>2</v>
          </cell>
          <cell r="E875">
            <v>153</v>
          </cell>
        </row>
        <row r="876">
          <cell r="A876" t="str">
            <v>assist_educative</v>
          </cell>
          <cell r="B876" t="str">
            <v>AED</v>
          </cell>
          <cell r="C876">
            <v>61</v>
          </cell>
          <cell r="D876" t="str">
            <v>1</v>
          </cell>
          <cell r="E876">
            <v>16</v>
          </cell>
        </row>
        <row r="877">
          <cell r="A877" t="str">
            <v>assist_educative</v>
          </cell>
          <cell r="B877" t="str">
            <v>AED</v>
          </cell>
          <cell r="C877">
            <v>61</v>
          </cell>
          <cell r="D877" t="str">
            <v>2</v>
          </cell>
          <cell r="E877">
            <v>71</v>
          </cell>
        </row>
        <row r="878">
          <cell r="A878" t="str">
            <v>assist_educative</v>
          </cell>
          <cell r="B878" t="str">
            <v>AED</v>
          </cell>
          <cell r="C878">
            <v>62</v>
          </cell>
          <cell r="D878" t="str">
            <v>1</v>
          </cell>
          <cell r="E878">
            <v>10</v>
          </cell>
        </row>
        <row r="879">
          <cell r="A879" t="str">
            <v>assist_educative</v>
          </cell>
          <cell r="B879" t="str">
            <v>AED</v>
          </cell>
          <cell r="C879">
            <v>62</v>
          </cell>
          <cell r="D879" t="str">
            <v>2</v>
          </cell>
          <cell r="E879">
            <v>51</v>
          </cell>
        </row>
        <row r="880">
          <cell r="A880" t="str">
            <v>assist_educative</v>
          </cell>
          <cell r="B880" t="str">
            <v>AED</v>
          </cell>
          <cell r="C880">
            <v>63</v>
          </cell>
          <cell r="D880" t="str">
            <v>1</v>
          </cell>
          <cell r="E880">
            <v>12</v>
          </cell>
        </row>
        <row r="881">
          <cell r="A881" t="str">
            <v>assist_educative</v>
          </cell>
          <cell r="B881" t="str">
            <v>AED</v>
          </cell>
          <cell r="C881">
            <v>63</v>
          </cell>
          <cell r="D881" t="str">
            <v>2</v>
          </cell>
          <cell r="E881">
            <v>33</v>
          </cell>
        </row>
        <row r="882">
          <cell r="A882" t="str">
            <v>assist_educative</v>
          </cell>
          <cell r="B882" t="str">
            <v>AED</v>
          </cell>
          <cell r="C882">
            <v>64</v>
          </cell>
          <cell r="D882" t="str">
            <v>1</v>
          </cell>
          <cell r="E882">
            <v>4</v>
          </cell>
        </row>
        <row r="883">
          <cell r="A883" t="str">
            <v>assist_educative</v>
          </cell>
          <cell r="B883" t="str">
            <v>AED</v>
          </cell>
          <cell r="C883">
            <v>64</v>
          </cell>
          <cell r="D883" t="str">
            <v>2</v>
          </cell>
          <cell r="E883">
            <v>15</v>
          </cell>
        </row>
        <row r="884">
          <cell r="A884" t="str">
            <v>assist_educative</v>
          </cell>
          <cell r="B884" t="str">
            <v>AED</v>
          </cell>
          <cell r="C884">
            <v>65</v>
          </cell>
          <cell r="D884" t="str">
            <v>1</v>
          </cell>
          <cell r="E884">
            <v>2</v>
          </cell>
        </row>
        <row r="885">
          <cell r="A885" t="str">
            <v>assist_educative</v>
          </cell>
          <cell r="B885" t="str">
            <v>AED</v>
          </cell>
          <cell r="C885">
            <v>65</v>
          </cell>
          <cell r="D885" t="str">
            <v>2</v>
          </cell>
          <cell r="E885">
            <v>11</v>
          </cell>
        </row>
        <row r="886">
          <cell r="A886" t="str">
            <v>assist_educative</v>
          </cell>
          <cell r="B886" t="str">
            <v>AED</v>
          </cell>
          <cell r="C886">
            <v>66</v>
          </cell>
          <cell r="D886" t="str">
            <v>1</v>
          </cell>
          <cell r="E886">
            <v>2</v>
          </cell>
        </row>
        <row r="887">
          <cell r="A887" t="str">
            <v>assist_educative</v>
          </cell>
          <cell r="B887" t="str">
            <v>AED</v>
          </cell>
          <cell r="C887">
            <v>66</v>
          </cell>
          <cell r="D887" t="str">
            <v>2</v>
          </cell>
          <cell r="E887">
            <v>2</v>
          </cell>
        </row>
        <row r="888">
          <cell r="A888" t="str">
            <v>assist_educative</v>
          </cell>
          <cell r="B888" t="str">
            <v>AED</v>
          </cell>
          <cell r="C888">
            <v>67</v>
          </cell>
          <cell r="D888" t="str">
            <v>2</v>
          </cell>
          <cell r="E888">
            <v>2</v>
          </cell>
        </row>
        <row r="889">
          <cell r="A889" t="str">
            <v>assist_educative</v>
          </cell>
          <cell r="B889" t="str">
            <v>AED</v>
          </cell>
          <cell r="C889">
            <v>68</v>
          </cell>
          <cell r="D889" t="str">
            <v>2</v>
          </cell>
          <cell r="E889">
            <v>1</v>
          </cell>
        </row>
        <row r="890">
          <cell r="A890" t="str">
            <v>assist_educative</v>
          </cell>
          <cell r="B890" t="str">
            <v>MI-SE</v>
          </cell>
          <cell r="C890">
            <v>29</v>
          </cell>
          <cell r="D890" t="str">
            <v>1</v>
          </cell>
          <cell r="E890">
            <v>1</v>
          </cell>
        </row>
        <row r="891">
          <cell r="A891" t="str">
            <v>assist_educative</v>
          </cell>
          <cell r="B891" t="str">
            <v>MI-SE</v>
          </cell>
          <cell r="C891">
            <v>30</v>
          </cell>
          <cell r="D891" t="str">
            <v>1</v>
          </cell>
          <cell r="E891">
            <v>2</v>
          </cell>
        </row>
        <row r="892">
          <cell r="A892" t="str">
            <v>assist_educative</v>
          </cell>
          <cell r="B892" t="str">
            <v>MI-SE</v>
          </cell>
          <cell r="C892">
            <v>30</v>
          </cell>
          <cell r="D892" t="str">
            <v>2</v>
          </cell>
          <cell r="E892">
            <v>1</v>
          </cell>
        </row>
        <row r="893">
          <cell r="A893" t="str">
            <v>assist_educative</v>
          </cell>
          <cell r="B893" t="str">
            <v>MI-SE</v>
          </cell>
          <cell r="C893">
            <v>31</v>
          </cell>
          <cell r="D893" t="str">
            <v>1</v>
          </cell>
          <cell r="E893">
            <v>4</v>
          </cell>
        </row>
        <row r="894">
          <cell r="A894" t="str">
            <v>assist_educative</v>
          </cell>
          <cell r="B894" t="str">
            <v>MI-SE</v>
          </cell>
          <cell r="C894">
            <v>31</v>
          </cell>
          <cell r="D894" t="str">
            <v>2</v>
          </cell>
          <cell r="E894">
            <v>3</v>
          </cell>
        </row>
        <row r="895">
          <cell r="A895" t="str">
            <v>assist_educative</v>
          </cell>
          <cell r="B895" t="str">
            <v>MI-SE</v>
          </cell>
          <cell r="C895">
            <v>32</v>
          </cell>
          <cell r="D895" t="str">
            <v>1</v>
          </cell>
          <cell r="E895">
            <v>1</v>
          </cell>
        </row>
        <row r="896">
          <cell r="A896" t="str">
            <v>assist_educative</v>
          </cell>
          <cell r="B896" t="str">
            <v>MI-SE</v>
          </cell>
          <cell r="C896">
            <v>32</v>
          </cell>
          <cell r="D896" t="str">
            <v>2</v>
          </cell>
          <cell r="E896">
            <v>4</v>
          </cell>
        </row>
        <row r="897">
          <cell r="A897" t="str">
            <v>assist_educative</v>
          </cell>
          <cell r="B897" t="str">
            <v>MI-SE</v>
          </cell>
          <cell r="C897">
            <v>33</v>
          </cell>
          <cell r="D897" t="str">
            <v>1</v>
          </cell>
          <cell r="E897">
            <v>4</v>
          </cell>
        </row>
        <row r="898">
          <cell r="A898" t="str">
            <v>assist_educative</v>
          </cell>
          <cell r="B898" t="str">
            <v>MI-SE</v>
          </cell>
          <cell r="C898">
            <v>36</v>
          </cell>
          <cell r="D898" t="str">
            <v>1</v>
          </cell>
          <cell r="E898">
            <v>1</v>
          </cell>
        </row>
        <row r="899">
          <cell r="A899" t="str">
            <v>assist_educative</v>
          </cell>
          <cell r="B899" t="str">
            <v>MI-SE</v>
          </cell>
          <cell r="C899">
            <v>36</v>
          </cell>
          <cell r="D899" t="str">
            <v>2</v>
          </cell>
          <cell r="E899">
            <v>1</v>
          </cell>
        </row>
        <row r="900">
          <cell r="A900" t="str">
            <v>assist_educative</v>
          </cell>
          <cell r="B900" t="str">
            <v>MI-SE</v>
          </cell>
          <cell r="C900">
            <v>37</v>
          </cell>
          <cell r="D900" t="str">
            <v>2</v>
          </cell>
          <cell r="E900">
            <v>1</v>
          </cell>
        </row>
        <row r="901">
          <cell r="A901" t="str">
            <v>assist_educative</v>
          </cell>
          <cell r="B901" t="str">
            <v>MI-SE</v>
          </cell>
          <cell r="C901">
            <v>40</v>
          </cell>
          <cell r="D901" t="str">
            <v>1</v>
          </cell>
          <cell r="E901">
            <v>1</v>
          </cell>
        </row>
        <row r="902">
          <cell r="A902" t="str">
            <v>assist_educative</v>
          </cell>
          <cell r="B902" t="str">
            <v>MI-SE</v>
          </cell>
          <cell r="C902">
            <v>42</v>
          </cell>
          <cell r="D902" t="str">
            <v>2</v>
          </cell>
          <cell r="E902">
            <v>1</v>
          </cell>
        </row>
        <row r="903">
          <cell r="A903" t="str">
            <v>assist_educative</v>
          </cell>
          <cell r="B903" t="str">
            <v>MI-SE</v>
          </cell>
          <cell r="C903">
            <v>43</v>
          </cell>
          <cell r="D903" t="str">
            <v>1</v>
          </cell>
          <cell r="E903">
            <v>1</v>
          </cell>
        </row>
        <row r="904">
          <cell r="A904" t="str">
            <v>assist_educative</v>
          </cell>
          <cell r="B904" t="str">
            <v>MI-SE</v>
          </cell>
          <cell r="C904">
            <v>44</v>
          </cell>
          <cell r="D904" t="str">
            <v>1</v>
          </cell>
          <cell r="E904">
            <v>1</v>
          </cell>
        </row>
        <row r="905">
          <cell r="A905" t="str">
            <v>assist_educative</v>
          </cell>
          <cell r="B905" t="str">
            <v>MI-SE</v>
          </cell>
          <cell r="C905">
            <v>44</v>
          </cell>
          <cell r="D905" t="str">
            <v>2</v>
          </cell>
          <cell r="E905">
            <v>1</v>
          </cell>
        </row>
        <row r="906">
          <cell r="A906" t="str">
            <v>assist_educative</v>
          </cell>
          <cell r="B906" t="str">
            <v>MI-SE</v>
          </cell>
          <cell r="C906">
            <v>45</v>
          </cell>
          <cell r="D906" t="str">
            <v>1</v>
          </cell>
          <cell r="E906">
            <v>1</v>
          </cell>
        </row>
        <row r="907">
          <cell r="A907" t="str">
            <v>assist_educative</v>
          </cell>
          <cell r="B907" t="str">
            <v>MI-SE</v>
          </cell>
          <cell r="C907">
            <v>45</v>
          </cell>
          <cell r="D907" t="str">
            <v>2</v>
          </cell>
          <cell r="E907">
            <v>1</v>
          </cell>
        </row>
        <row r="908">
          <cell r="A908" t="str">
            <v>assist_educative</v>
          </cell>
          <cell r="B908" t="str">
            <v>MI-SE</v>
          </cell>
          <cell r="C908">
            <v>47</v>
          </cell>
          <cell r="D908" t="str">
            <v>1</v>
          </cell>
          <cell r="E908">
            <v>1</v>
          </cell>
        </row>
        <row r="909">
          <cell r="A909" t="str">
            <v>assist_educative</v>
          </cell>
          <cell r="B909" t="str">
            <v>MI-SE</v>
          </cell>
          <cell r="C909">
            <v>47</v>
          </cell>
          <cell r="D909" t="str">
            <v>2</v>
          </cell>
          <cell r="E909">
            <v>1</v>
          </cell>
        </row>
        <row r="910">
          <cell r="A910" t="str">
            <v>assist_educative</v>
          </cell>
          <cell r="B910" t="str">
            <v>MI-SE</v>
          </cell>
          <cell r="C910">
            <v>49</v>
          </cell>
          <cell r="D910" t="str">
            <v>2</v>
          </cell>
          <cell r="E910">
            <v>1</v>
          </cell>
        </row>
        <row r="911">
          <cell r="A911" t="str">
            <v>assist_educative</v>
          </cell>
          <cell r="B911" t="str">
            <v>MI-SE</v>
          </cell>
          <cell r="C911">
            <v>50</v>
          </cell>
          <cell r="D911" t="str">
            <v>2</v>
          </cell>
          <cell r="E911">
            <v>1</v>
          </cell>
        </row>
        <row r="912">
          <cell r="A912" t="str">
            <v>assist_educative</v>
          </cell>
          <cell r="B912" t="str">
            <v>MI-SE</v>
          </cell>
          <cell r="C912">
            <v>51</v>
          </cell>
          <cell r="D912" t="str">
            <v>2</v>
          </cell>
          <cell r="E912">
            <v>1</v>
          </cell>
        </row>
        <row r="913">
          <cell r="A913" t="str">
            <v>assist_educative</v>
          </cell>
          <cell r="B913" t="str">
            <v>MI-SE</v>
          </cell>
          <cell r="C913">
            <v>55</v>
          </cell>
          <cell r="D913" t="str">
            <v>1</v>
          </cell>
          <cell r="E913">
            <v>1</v>
          </cell>
        </row>
        <row r="914">
          <cell r="A914" t="str">
            <v>assist_educative</v>
          </cell>
          <cell r="B914" t="str">
            <v>MI-SE</v>
          </cell>
          <cell r="C914">
            <v>55</v>
          </cell>
          <cell r="D914" t="str">
            <v>2</v>
          </cell>
          <cell r="E914">
            <v>2</v>
          </cell>
        </row>
        <row r="915">
          <cell r="A915" t="str">
            <v>assist_educative</v>
          </cell>
          <cell r="B915" t="str">
            <v>MI-SE</v>
          </cell>
          <cell r="C915">
            <v>56</v>
          </cell>
          <cell r="D915" t="str">
            <v>1</v>
          </cell>
          <cell r="E915">
            <v>1</v>
          </cell>
        </row>
        <row r="916">
          <cell r="A916" t="str">
            <v>assist_educative</v>
          </cell>
          <cell r="B916" t="str">
            <v>MI-SE</v>
          </cell>
          <cell r="C916">
            <v>56</v>
          </cell>
          <cell r="D916" t="str">
            <v>2</v>
          </cell>
          <cell r="E916">
            <v>3</v>
          </cell>
        </row>
        <row r="917">
          <cell r="A917" t="str">
            <v>assist_educative</v>
          </cell>
          <cell r="B917" t="str">
            <v>MI-SE</v>
          </cell>
          <cell r="C917">
            <v>57</v>
          </cell>
          <cell r="D917" t="str">
            <v>2</v>
          </cell>
          <cell r="E917">
            <v>2</v>
          </cell>
        </row>
        <row r="918">
          <cell r="A918" t="str">
            <v>assist_educative</v>
          </cell>
          <cell r="B918" t="str">
            <v>MI-SE</v>
          </cell>
          <cell r="C918">
            <v>58</v>
          </cell>
          <cell r="D918" t="str">
            <v>2</v>
          </cell>
          <cell r="E918">
            <v>1</v>
          </cell>
        </row>
        <row r="919">
          <cell r="A919" t="str">
            <v>assist_educative</v>
          </cell>
          <cell r="B919" t="str">
            <v>MI-SE</v>
          </cell>
          <cell r="C919">
            <v>59</v>
          </cell>
          <cell r="D919" t="str">
            <v>2</v>
          </cell>
          <cell r="E919">
            <v>1</v>
          </cell>
        </row>
        <row r="920">
          <cell r="A920" t="str">
            <v>assist_educative</v>
          </cell>
          <cell r="B920" t="str">
            <v>MI-SE</v>
          </cell>
          <cell r="C920">
            <v>60</v>
          </cell>
          <cell r="D920" t="str">
            <v>2</v>
          </cell>
          <cell r="E920">
            <v>4</v>
          </cell>
        </row>
        <row r="921">
          <cell r="A921" t="str">
            <v>assist_educative</v>
          </cell>
          <cell r="B921" t="str">
            <v>MI-SE</v>
          </cell>
          <cell r="C921">
            <v>61</v>
          </cell>
          <cell r="D921" t="str">
            <v>2</v>
          </cell>
          <cell r="E921">
            <v>1</v>
          </cell>
        </row>
        <row r="922">
          <cell r="A922" t="str">
            <v>assist_educative</v>
          </cell>
          <cell r="B922" t="str">
            <v>MI-SE</v>
          </cell>
          <cell r="C922">
            <v>62</v>
          </cell>
          <cell r="D922" t="str">
            <v>2</v>
          </cell>
          <cell r="E922">
            <v>1</v>
          </cell>
        </row>
        <row r="923">
          <cell r="A923" t="str">
            <v>assist_educative</v>
          </cell>
          <cell r="B923" t="str">
            <v>MI-SE</v>
          </cell>
          <cell r="C923">
            <v>63</v>
          </cell>
          <cell r="D923" t="str">
            <v>2</v>
          </cell>
          <cell r="E923">
            <v>1</v>
          </cell>
        </row>
        <row r="924">
          <cell r="A924" t="str">
            <v>assist_educative</v>
          </cell>
          <cell r="B924" t="str">
            <v>MI-SE</v>
          </cell>
          <cell r="C924">
            <v>64</v>
          </cell>
          <cell r="D924" t="str">
            <v>2</v>
          </cell>
          <cell r="E924">
            <v>1</v>
          </cell>
        </row>
        <row r="925">
          <cell r="A925" t="str">
            <v>assist_educative</v>
          </cell>
          <cell r="B925" t="str">
            <v>MI-SE</v>
          </cell>
          <cell r="C925">
            <v>65</v>
          </cell>
          <cell r="D925" t="str">
            <v>2</v>
          </cell>
          <cell r="E925">
            <v>1</v>
          </cell>
        </row>
        <row r="926">
          <cell r="A926" t="str">
            <v>assist_educative</v>
          </cell>
          <cell r="B926" t="str">
            <v>vacataires</v>
          </cell>
          <cell r="C926">
            <v>22</v>
          </cell>
          <cell r="D926" t="str">
            <v>1</v>
          </cell>
          <cell r="E926">
            <v>1</v>
          </cell>
        </row>
        <row r="927">
          <cell r="A927" t="str">
            <v>assist_educative</v>
          </cell>
          <cell r="B927" t="str">
            <v>vacataires</v>
          </cell>
          <cell r="C927">
            <v>24</v>
          </cell>
          <cell r="D927" t="str">
            <v>2</v>
          </cell>
          <cell r="E927">
            <v>4</v>
          </cell>
        </row>
        <row r="928">
          <cell r="A928" t="str">
            <v>assist_educative</v>
          </cell>
          <cell r="B928" t="str">
            <v>vacataires</v>
          </cell>
          <cell r="C928">
            <v>25</v>
          </cell>
          <cell r="D928" t="str">
            <v>1</v>
          </cell>
          <cell r="E928">
            <v>2</v>
          </cell>
        </row>
        <row r="929">
          <cell r="A929" t="str">
            <v>assist_educative</v>
          </cell>
          <cell r="B929" t="str">
            <v>vacataires</v>
          </cell>
          <cell r="C929">
            <v>25</v>
          </cell>
          <cell r="D929" t="str">
            <v>2</v>
          </cell>
          <cell r="E929">
            <v>4</v>
          </cell>
        </row>
        <row r="930">
          <cell r="A930" t="str">
            <v>assist_educative</v>
          </cell>
          <cell r="B930" t="str">
            <v>vacataires</v>
          </cell>
          <cell r="C930">
            <v>26</v>
          </cell>
          <cell r="D930" t="str">
            <v>1</v>
          </cell>
          <cell r="E930">
            <v>3</v>
          </cell>
        </row>
        <row r="931">
          <cell r="A931" t="str">
            <v>assist_educative</v>
          </cell>
          <cell r="B931" t="str">
            <v>vacataires</v>
          </cell>
          <cell r="C931">
            <v>26</v>
          </cell>
          <cell r="D931" t="str">
            <v>2</v>
          </cell>
          <cell r="E931">
            <v>6</v>
          </cell>
        </row>
        <row r="932">
          <cell r="A932" t="str">
            <v>assist_educative</v>
          </cell>
          <cell r="B932" t="str">
            <v>vacataires</v>
          </cell>
          <cell r="C932">
            <v>27</v>
          </cell>
          <cell r="D932" t="str">
            <v>2</v>
          </cell>
          <cell r="E932">
            <v>2</v>
          </cell>
        </row>
        <row r="933">
          <cell r="A933" t="str">
            <v>assist_educative</v>
          </cell>
          <cell r="B933" t="str">
            <v>vacataires</v>
          </cell>
          <cell r="C933">
            <v>28</v>
          </cell>
          <cell r="D933" t="str">
            <v>1</v>
          </cell>
          <cell r="E933">
            <v>1</v>
          </cell>
        </row>
        <row r="934">
          <cell r="A934" t="str">
            <v>assist_educative</v>
          </cell>
          <cell r="B934" t="str">
            <v>vacataires</v>
          </cell>
          <cell r="C934">
            <v>28</v>
          </cell>
          <cell r="D934" t="str">
            <v>2</v>
          </cell>
          <cell r="E934">
            <v>7</v>
          </cell>
        </row>
        <row r="935">
          <cell r="A935" t="str">
            <v>assist_educative</v>
          </cell>
          <cell r="B935" t="str">
            <v>vacataires</v>
          </cell>
          <cell r="C935">
            <v>29</v>
          </cell>
          <cell r="D935" t="str">
            <v>2</v>
          </cell>
          <cell r="E935">
            <v>3</v>
          </cell>
        </row>
        <row r="936">
          <cell r="A936" t="str">
            <v>assist_educative</v>
          </cell>
          <cell r="B936" t="str">
            <v>vacataires</v>
          </cell>
          <cell r="C936">
            <v>30</v>
          </cell>
          <cell r="D936" t="str">
            <v>1</v>
          </cell>
          <cell r="E936">
            <v>2</v>
          </cell>
        </row>
        <row r="937">
          <cell r="A937" t="str">
            <v>assist_educative</v>
          </cell>
          <cell r="B937" t="str">
            <v>vacataires</v>
          </cell>
          <cell r="C937">
            <v>30</v>
          </cell>
          <cell r="D937" t="str">
            <v>2</v>
          </cell>
          <cell r="E937">
            <v>5</v>
          </cell>
        </row>
        <row r="938">
          <cell r="A938" t="str">
            <v>assist_educative</v>
          </cell>
          <cell r="B938" t="str">
            <v>vacataires</v>
          </cell>
          <cell r="C938">
            <v>31</v>
          </cell>
          <cell r="D938" t="str">
            <v>1</v>
          </cell>
          <cell r="E938">
            <v>3</v>
          </cell>
        </row>
        <row r="939">
          <cell r="A939" t="str">
            <v>assist_educative</v>
          </cell>
          <cell r="B939" t="str">
            <v>vacataires</v>
          </cell>
          <cell r="C939">
            <v>31</v>
          </cell>
          <cell r="D939" t="str">
            <v>2</v>
          </cell>
          <cell r="E939">
            <v>3</v>
          </cell>
        </row>
        <row r="940">
          <cell r="A940" t="str">
            <v>assist_educative</v>
          </cell>
          <cell r="B940" t="str">
            <v>vacataires</v>
          </cell>
          <cell r="C940">
            <v>32</v>
          </cell>
          <cell r="D940" t="str">
            <v>1</v>
          </cell>
          <cell r="E940">
            <v>2</v>
          </cell>
        </row>
        <row r="941">
          <cell r="A941" t="str">
            <v>assist_educative</v>
          </cell>
          <cell r="B941" t="str">
            <v>vacataires</v>
          </cell>
          <cell r="C941">
            <v>32</v>
          </cell>
          <cell r="D941" t="str">
            <v>2</v>
          </cell>
          <cell r="E941">
            <v>5</v>
          </cell>
        </row>
        <row r="942">
          <cell r="A942" t="str">
            <v>assist_educative</v>
          </cell>
          <cell r="B942" t="str">
            <v>vacataires</v>
          </cell>
          <cell r="C942">
            <v>33</v>
          </cell>
          <cell r="D942" t="str">
            <v>2</v>
          </cell>
          <cell r="E942">
            <v>6</v>
          </cell>
        </row>
        <row r="943">
          <cell r="A943" t="str">
            <v>assist_educative</v>
          </cell>
          <cell r="B943" t="str">
            <v>vacataires</v>
          </cell>
          <cell r="C943">
            <v>34</v>
          </cell>
          <cell r="D943" t="str">
            <v>1</v>
          </cell>
          <cell r="E943">
            <v>5</v>
          </cell>
        </row>
        <row r="944">
          <cell r="A944" t="str">
            <v>assist_educative</v>
          </cell>
          <cell r="B944" t="str">
            <v>vacataires</v>
          </cell>
          <cell r="C944">
            <v>34</v>
          </cell>
          <cell r="D944" t="str">
            <v>2</v>
          </cell>
          <cell r="E944">
            <v>4</v>
          </cell>
        </row>
        <row r="945">
          <cell r="A945" t="str">
            <v>assist_educative</v>
          </cell>
          <cell r="B945" t="str">
            <v>vacataires</v>
          </cell>
          <cell r="C945">
            <v>35</v>
          </cell>
          <cell r="D945" t="str">
            <v>1</v>
          </cell>
          <cell r="E945">
            <v>2</v>
          </cell>
        </row>
        <row r="946">
          <cell r="A946" t="str">
            <v>assist_educative</v>
          </cell>
          <cell r="B946" t="str">
            <v>vacataires</v>
          </cell>
          <cell r="C946">
            <v>35</v>
          </cell>
          <cell r="D946" t="str">
            <v>2</v>
          </cell>
          <cell r="E946">
            <v>4</v>
          </cell>
        </row>
        <row r="947">
          <cell r="A947" t="str">
            <v>assist_educative</v>
          </cell>
          <cell r="B947" t="str">
            <v>vacataires</v>
          </cell>
          <cell r="C947">
            <v>36</v>
          </cell>
          <cell r="D947" t="str">
            <v>1</v>
          </cell>
          <cell r="E947">
            <v>4</v>
          </cell>
        </row>
        <row r="948">
          <cell r="A948" t="str">
            <v>assist_educative</v>
          </cell>
          <cell r="B948" t="str">
            <v>vacataires</v>
          </cell>
          <cell r="C948">
            <v>36</v>
          </cell>
          <cell r="D948" t="str">
            <v>2</v>
          </cell>
          <cell r="E948">
            <v>3</v>
          </cell>
        </row>
        <row r="949">
          <cell r="A949" t="str">
            <v>assist_educative</v>
          </cell>
          <cell r="B949" t="str">
            <v>vacataires</v>
          </cell>
          <cell r="C949">
            <v>37</v>
          </cell>
          <cell r="D949" t="str">
            <v>2</v>
          </cell>
          <cell r="E949">
            <v>10</v>
          </cell>
        </row>
        <row r="950">
          <cell r="A950" t="str">
            <v>assist_educative</v>
          </cell>
          <cell r="B950" t="str">
            <v>vacataires</v>
          </cell>
          <cell r="C950">
            <v>38</v>
          </cell>
          <cell r="D950" t="str">
            <v>1</v>
          </cell>
          <cell r="E950">
            <v>1</v>
          </cell>
        </row>
        <row r="951">
          <cell r="A951" t="str">
            <v>assist_educative</v>
          </cell>
          <cell r="B951" t="str">
            <v>vacataires</v>
          </cell>
          <cell r="C951">
            <v>38</v>
          </cell>
          <cell r="D951" t="str">
            <v>2</v>
          </cell>
          <cell r="E951">
            <v>2</v>
          </cell>
        </row>
        <row r="952">
          <cell r="A952" t="str">
            <v>assist_educative</v>
          </cell>
          <cell r="B952" t="str">
            <v>vacataires</v>
          </cell>
          <cell r="C952">
            <v>39</v>
          </cell>
          <cell r="D952" t="str">
            <v>1</v>
          </cell>
          <cell r="E952">
            <v>5</v>
          </cell>
        </row>
        <row r="953">
          <cell r="A953" t="str">
            <v>assist_educative</v>
          </cell>
          <cell r="B953" t="str">
            <v>vacataires</v>
          </cell>
          <cell r="C953">
            <v>39</v>
          </cell>
          <cell r="D953" t="str">
            <v>2</v>
          </cell>
          <cell r="E953">
            <v>4</v>
          </cell>
        </row>
        <row r="954">
          <cell r="A954" t="str">
            <v>assist_educative</v>
          </cell>
          <cell r="B954" t="str">
            <v>vacataires</v>
          </cell>
          <cell r="C954">
            <v>40</v>
          </cell>
          <cell r="D954" t="str">
            <v>1</v>
          </cell>
          <cell r="E954">
            <v>1</v>
          </cell>
        </row>
        <row r="955">
          <cell r="A955" t="str">
            <v>assist_educative</v>
          </cell>
          <cell r="B955" t="str">
            <v>vacataires</v>
          </cell>
          <cell r="C955">
            <v>40</v>
          </cell>
          <cell r="D955" t="str">
            <v>2</v>
          </cell>
          <cell r="E955">
            <v>3</v>
          </cell>
        </row>
        <row r="956">
          <cell r="A956" t="str">
            <v>assist_educative</v>
          </cell>
          <cell r="B956" t="str">
            <v>vacataires</v>
          </cell>
          <cell r="C956">
            <v>41</v>
          </cell>
          <cell r="D956" t="str">
            <v>1</v>
          </cell>
          <cell r="E956">
            <v>4</v>
          </cell>
        </row>
        <row r="957">
          <cell r="A957" t="str">
            <v>assist_educative</v>
          </cell>
          <cell r="B957" t="str">
            <v>vacataires</v>
          </cell>
          <cell r="C957">
            <v>41</v>
          </cell>
          <cell r="D957" t="str">
            <v>2</v>
          </cell>
          <cell r="E957">
            <v>8</v>
          </cell>
        </row>
        <row r="958">
          <cell r="A958" t="str">
            <v>assist_educative</v>
          </cell>
          <cell r="B958" t="str">
            <v>vacataires</v>
          </cell>
          <cell r="C958">
            <v>42</v>
          </cell>
          <cell r="D958" t="str">
            <v>1</v>
          </cell>
          <cell r="E958">
            <v>2</v>
          </cell>
        </row>
        <row r="959">
          <cell r="A959" t="str">
            <v>assist_educative</v>
          </cell>
          <cell r="B959" t="str">
            <v>vacataires</v>
          </cell>
          <cell r="C959">
            <v>42</v>
          </cell>
          <cell r="D959" t="str">
            <v>2</v>
          </cell>
          <cell r="E959">
            <v>7</v>
          </cell>
        </row>
        <row r="960">
          <cell r="A960" t="str">
            <v>assist_educative</v>
          </cell>
          <cell r="B960" t="str">
            <v>vacataires</v>
          </cell>
          <cell r="C960">
            <v>43</v>
          </cell>
          <cell r="D960" t="str">
            <v>1</v>
          </cell>
          <cell r="E960">
            <v>3</v>
          </cell>
        </row>
        <row r="961">
          <cell r="A961" t="str">
            <v>assist_educative</v>
          </cell>
          <cell r="B961" t="str">
            <v>vacataires</v>
          </cell>
          <cell r="C961">
            <v>43</v>
          </cell>
          <cell r="D961" t="str">
            <v>2</v>
          </cell>
          <cell r="E961">
            <v>2</v>
          </cell>
        </row>
        <row r="962">
          <cell r="A962" t="str">
            <v>assist_educative</v>
          </cell>
          <cell r="B962" t="str">
            <v>vacataires</v>
          </cell>
          <cell r="C962">
            <v>44</v>
          </cell>
          <cell r="D962" t="str">
            <v>1</v>
          </cell>
          <cell r="E962">
            <v>1</v>
          </cell>
        </row>
        <row r="963">
          <cell r="A963" t="str">
            <v>assist_educative</v>
          </cell>
          <cell r="B963" t="str">
            <v>vacataires</v>
          </cell>
          <cell r="C963">
            <v>44</v>
          </cell>
          <cell r="D963" t="str">
            <v>2</v>
          </cell>
          <cell r="E963">
            <v>4</v>
          </cell>
        </row>
        <row r="964">
          <cell r="A964" t="str">
            <v>assist_educative</v>
          </cell>
          <cell r="B964" t="str">
            <v>vacataires</v>
          </cell>
          <cell r="C964">
            <v>45</v>
          </cell>
          <cell r="D964" t="str">
            <v>1</v>
          </cell>
          <cell r="E964">
            <v>2</v>
          </cell>
        </row>
        <row r="965">
          <cell r="A965" t="str">
            <v>assist_educative</v>
          </cell>
          <cell r="B965" t="str">
            <v>vacataires</v>
          </cell>
          <cell r="C965">
            <v>45</v>
          </cell>
          <cell r="D965" t="str">
            <v>2</v>
          </cell>
          <cell r="E965">
            <v>2</v>
          </cell>
        </row>
        <row r="966">
          <cell r="A966" t="str">
            <v>assist_educative</v>
          </cell>
          <cell r="B966" t="str">
            <v>vacataires</v>
          </cell>
          <cell r="C966">
            <v>46</v>
          </cell>
          <cell r="D966" t="str">
            <v>1</v>
          </cell>
          <cell r="E966">
            <v>1</v>
          </cell>
        </row>
        <row r="967">
          <cell r="A967" t="str">
            <v>assist_educative</v>
          </cell>
          <cell r="B967" t="str">
            <v>vacataires</v>
          </cell>
          <cell r="C967">
            <v>46</v>
          </cell>
          <cell r="D967" t="str">
            <v>2</v>
          </cell>
          <cell r="E967">
            <v>5</v>
          </cell>
        </row>
        <row r="968">
          <cell r="A968" t="str">
            <v>assist_educative</v>
          </cell>
          <cell r="B968" t="str">
            <v>vacataires</v>
          </cell>
          <cell r="C968">
            <v>47</v>
          </cell>
          <cell r="D968" t="str">
            <v>1</v>
          </cell>
          <cell r="E968">
            <v>3</v>
          </cell>
        </row>
        <row r="969">
          <cell r="A969" t="str">
            <v>assist_educative</v>
          </cell>
          <cell r="B969" t="str">
            <v>vacataires</v>
          </cell>
          <cell r="C969">
            <v>47</v>
          </cell>
          <cell r="D969" t="str">
            <v>2</v>
          </cell>
          <cell r="E969">
            <v>4</v>
          </cell>
        </row>
        <row r="970">
          <cell r="A970" t="str">
            <v>assist_educative</v>
          </cell>
          <cell r="B970" t="str">
            <v>vacataires</v>
          </cell>
          <cell r="C970">
            <v>48</v>
          </cell>
          <cell r="D970" t="str">
            <v>1</v>
          </cell>
          <cell r="E970">
            <v>4</v>
          </cell>
        </row>
        <row r="971">
          <cell r="A971" t="str">
            <v>assist_educative</v>
          </cell>
          <cell r="B971" t="str">
            <v>vacataires</v>
          </cell>
          <cell r="C971">
            <v>48</v>
          </cell>
          <cell r="D971" t="str">
            <v>2</v>
          </cell>
          <cell r="E971">
            <v>3</v>
          </cell>
        </row>
        <row r="972">
          <cell r="A972" t="str">
            <v>assist_educative</v>
          </cell>
          <cell r="B972" t="str">
            <v>vacataires</v>
          </cell>
          <cell r="C972">
            <v>49</v>
          </cell>
          <cell r="D972" t="str">
            <v>1</v>
          </cell>
          <cell r="E972">
            <v>4</v>
          </cell>
        </row>
        <row r="973">
          <cell r="A973" t="str">
            <v>assist_educative</v>
          </cell>
          <cell r="B973" t="str">
            <v>vacataires</v>
          </cell>
          <cell r="C973">
            <v>49</v>
          </cell>
          <cell r="D973" t="str">
            <v>2</v>
          </cell>
          <cell r="E973">
            <v>9</v>
          </cell>
        </row>
        <row r="974">
          <cell r="A974" t="str">
            <v>assist_educative</v>
          </cell>
          <cell r="B974" t="str">
            <v>vacataires</v>
          </cell>
          <cell r="C974">
            <v>50</v>
          </cell>
          <cell r="D974" t="str">
            <v>1</v>
          </cell>
          <cell r="E974">
            <v>7</v>
          </cell>
        </row>
        <row r="975">
          <cell r="A975" t="str">
            <v>assist_educative</v>
          </cell>
          <cell r="B975" t="str">
            <v>vacataires</v>
          </cell>
          <cell r="C975">
            <v>50</v>
          </cell>
          <cell r="D975" t="str">
            <v>2</v>
          </cell>
          <cell r="E975">
            <v>1</v>
          </cell>
        </row>
        <row r="976">
          <cell r="A976" t="str">
            <v>assist_educative</v>
          </cell>
          <cell r="B976" t="str">
            <v>vacataires</v>
          </cell>
          <cell r="C976">
            <v>51</v>
          </cell>
          <cell r="D976" t="str">
            <v>1</v>
          </cell>
          <cell r="E976">
            <v>1</v>
          </cell>
        </row>
        <row r="977">
          <cell r="A977" t="str">
            <v>assist_educative</v>
          </cell>
          <cell r="B977" t="str">
            <v>vacataires</v>
          </cell>
          <cell r="C977">
            <v>51</v>
          </cell>
          <cell r="D977" t="str">
            <v>2</v>
          </cell>
          <cell r="E977">
            <v>5</v>
          </cell>
        </row>
        <row r="978">
          <cell r="A978" t="str">
            <v>assist_educative</v>
          </cell>
          <cell r="B978" t="str">
            <v>vacataires</v>
          </cell>
          <cell r="C978">
            <v>52</v>
          </cell>
          <cell r="D978" t="str">
            <v>1</v>
          </cell>
          <cell r="E978">
            <v>3</v>
          </cell>
        </row>
        <row r="979">
          <cell r="A979" t="str">
            <v>assist_educative</v>
          </cell>
          <cell r="B979" t="str">
            <v>vacataires</v>
          </cell>
          <cell r="C979">
            <v>52</v>
          </cell>
          <cell r="D979" t="str">
            <v>2</v>
          </cell>
          <cell r="E979">
            <v>4</v>
          </cell>
        </row>
        <row r="980">
          <cell r="A980" t="str">
            <v>assist_educative</v>
          </cell>
          <cell r="B980" t="str">
            <v>vacataires</v>
          </cell>
          <cell r="C980">
            <v>53</v>
          </cell>
          <cell r="D980" t="str">
            <v>1</v>
          </cell>
          <cell r="E980">
            <v>1</v>
          </cell>
        </row>
        <row r="981">
          <cell r="A981" t="str">
            <v>assist_educative</v>
          </cell>
          <cell r="B981" t="str">
            <v>vacataires</v>
          </cell>
          <cell r="C981">
            <v>53</v>
          </cell>
          <cell r="D981" t="str">
            <v>2</v>
          </cell>
          <cell r="E981">
            <v>2</v>
          </cell>
        </row>
        <row r="982">
          <cell r="A982" t="str">
            <v>assist_educative</v>
          </cell>
          <cell r="B982" t="str">
            <v>vacataires</v>
          </cell>
          <cell r="C982">
            <v>54</v>
          </cell>
          <cell r="D982" t="str">
            <v>2</v>
          </cell>
          <cell r="E982">
            <v>1</v>
          </cell>
        </row>
        <row r="983">
          <cell r="A983" t="str">
            <v>assist_educative</v>
          </cell>
          <cell r="B983" t="str">
            <v>vacataires</v>
          </cell>
          <cell r="C983">
            <v>55</v>
          </cell>
          <cell r="D983" t="str">
            <v>2</v>
          </cell>
          <cell r="E983">
            <v>2</v>
          </cell>
        </row>
        <row r="984">
          <cell r="A984" t="str">
            <v>assist_educative</v>
          </cell>
          <cell r="B984" t="str">
            <v>vacataires</v>
          </cell>
          <cell r="C984">
            <v>56</v>
          </cell>
          <cell r="D984" t="str">
            <v>1</v>
          </cell>
          <cell r="E984">
            <v>1</v>
          </cell>
        </row>
        <row r="985">
          <cell r="A985" t="str">
            <v>assist_educative</v>
          </cell>
          <cell r="B985" t="str">
            <v>vacataires</v>
          </cell>
          <cell r="C985">
            <v>56</v>
          </cell>
          <cell r="D985" t="str">
            <v>2</v>
          </cell>
          <cell r="E985">
            <v>1</v>
          </cell>
        </row>
        <row r="986">
          <cell r="A986" t="str">
            <v>assist_educative</v>
          </cell>
          <cell r="B986" t="str">
            <v>vacataires</v>
          </cell>
          <cell r="C986">
            <v>57</v>
          </cell>
          <cell r="D986" t="str">
            <v>1</v>
          </cell>
          <cell r="E986">
            <v>1</v>
          </cell>
        </row>
        <row r="987">
          <cell r="A987" t="str">
            <v>assist_educative</v>
          </cell>
          <cell r="B987" t="str">
            <v>vacataires</v>
          </cell>
          <cell r="C987">
            <v>57</v>
          </cell>
          <cell r="D987" t="str">
            <v>2</v>
          </cell>
          <cell r="E987">
            <v>3</v>
          </cell>
        </row>
        <row r="988">
          <cell r="A988" t="str">
            <v>assist_educative</v>
          </cell>
          <cell r="B988" t="str">
            <v>vacataires</v>
          </cell>
          <cell r="C988">
            <v>58</v>
          </cell>
          <cell r="D988" t="str">
            <v>1</v>
          </cell>
          <cell r="E988">
            <v>1</v>
          </cell>
        </row>
        <row r="989">
          <cell r="A989" t="str">
            <v>assist_educative</v>
          </cell>
          <cell r="B989" t="str">
            <v>vacataires</v>
          </cell>
          <cell r="C989">
            <v>60</v>
          </cell>
          <cell r="D989" t="str">
            <v>2</v>
          </cell>
          <cell r="E989">
            <v>1</v>
          </cell>
        </row>
        <row r="990">
          <cell r="A990" t="str">
            <v>assist_educative</v>
          </cell>
          <cell r="B990" t="str">
            <v>vacataires</v>
          </cell>
          <cell r="C990">
            <v>63</v>
          </cell>
          <cell r="D990" t="str">
            <v>2</v>
          </cell>
          <cell r="E990">
            <v>1</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ducation.gouv.fr/series-chronologiques-de-donnees-statistiques-sur-le-systeme-educatif-12530" TargetMode="External"/><Relationship Id="rId1" Type="http://schemas.openxmlformats.org/officeDocument/2006/relationships/hyperlink" Target="https://www.education.gouv.fr/series-chronologiques-de-donnees-statistiques-sur-le-systeme-educatif-12530"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tabSelected="1" topLeftCell="A43" zoomScaleNormal="100" workbookViewId="0"/>
  </sheetViews>
  <sheetFormatPr baseColWidth="10" defaultRowHeight="12.75"/>
  <cols>
    <col min="1" max="1" width="11.140625" style="71" customWidth="1"/>
    <col min="2" max="2" width="13" style="71" customWidth="1"/>
    <col min="3" max="3" width="10.140625" style="71" customWidth="1"/>
    <col min="4" max="7" width="8.5703125" style="71" customWidth="1"/>
    <col min="8" max="8" width="7" style="71" customWidth="1"/>
    <col min="9" max="10" width="7.140625" style="71" customWidth="1"/>
    <col min="11" max="11" width="7.5703125" style="71" customWidth="1"/>
    <col min="12" max="12" width="8.5703125" style="71" customWidth="1"/>
    <col min="13" max="13" width="11.42578125" style="71"/>
    <col min="14" max="14" width="16" style="71" customWidth="1"/>
    <col min="15" max="16" width="11.42578125" style="71"/>
    <col min="17" max="17" width="13.5703125" style="71" customWidth="1"/>
    <col min="18" max="18" width="11.42578125" style="71"/>
    <col min="19" max="19" width="13" style="71" customWidth="1"/>
    <col min="20" max="16384" width="11.42578125" style="71"/>
  </cols>
  <sheetData>
    <row r="1" spans="1:14">
      <c r="A1" s="96" t="s">
        <v>120</v>
      </c>
    </row>
    <row r="3" spans="1:14" ht="45">
      <c r="A3" s="322"/>
      <c r="B3" s="323"/>
      <c r="C3" s="324"/>
      <c r="D3" s="206" t="s">
        <v>29</v>
      </c>
      <c r="E3" s="206" t="s">
        <v>17</v>
      </c>
      <c r="F3" s="206" t="s">
        <v>131</v>
      </c>
      <c r="G3" s="206" t="s">
        <v>132</v>
      </c>
      <c r="H3" s="206" t="s">
        <v>133</v>
      </c>
      <c r="I3" s="206" t="s">
        <v>16</v>
      </c>
      <c r="J3" s="206" t="s">
        <v>134</v>
      </c>
      <c r="K3" s="206" t="s">
        <v>33</v>
      </c>
      <c r="L3" s="206" t="s">
        <v>15</v>
      </c>
    </row>
    <row r="4" spans="1:14" ht="12.75" customHeight="1">
      <c r="A4" s="340" t="s">
        <v>50</v>
      </c>
      <c r="B4" s="337" t="s">
        <v>49</v>
      </c>
      <c r="C4" s="85" t="s">
        <v>2</v>
      </c>
      <c r="D4" s="167">
        <v>7226</v>
      </c>
      <c r="E4" s="210">
        <f>D4/$D$48*100</f>
        <v>2.3964130081516513</v>
      </c>
      <c r="F4" s="216"/>
      <c r="G4" s="210">
        <v>0.6</v>
      </c>
      <c r="H4" s="210">
        <v>63.7</v>
      </c>
      <c r="I4" s="168">
        <v>51.6</v>
      </c>
      <c r="J4" s="210">
        <v>0.2</v>
      </c>
      <c r="K4" s="210">
        <v>99.9</v>
      </c>
      <c r="L4" s="169">
        <v>7216</v>
      </c>
      <c r="N4" s="74"/>
    </row>
    <row r="5" spans="1:14">
      <c r="A5" s="335"/>
      <c r="B5" s="338"/>
      <c r="C5" s="85" t="s">
        <v>1</v>
      </c>
      <c r="D5" s="167">
        <v>6212</v>
      </c>
      <c r="E5" s="210">
        <f t="shared" ref="E5:E48" si="0">D5/$D$48*100</f>
        <v>2.0601325223689537</v>
      </c>
      <c r="F5" s="216"/>
      <c r="G5" s="210">
        <v>0.9</v>
      </c>
      <c r="H5" s="210">
        <v>65.8</v>
      </c>
      <c r="I5" s="168">
        <v>52.1</v>
      </c>
      <c r="J5" s="210">
        <v>0.1</v>
      </c>
      <c r="K5" s="210">
        <v>99.9</v>
      </c>
      <c r="L5" s="169">
        <v>6205</v>
      </c>
      <c r="N5" s="74"/>
    </row>
    <row r="6" spans="1:14">
      <c r="A6" s="335"/>
      <c r="B6" s="339"/>
      <c r="C6" s="85" t="s">
        <v>0</v>
      </c>
      <c r="D6" s="167">
        <v>13438</v>
      </c>
      <c r="E6" s="210">
        <f t="shared" si="0"/>
        <v>4.4565455305206045</v>
      </c>
      <c r="F6" s="216">
        <v>53.8</v>
      </c>
      <c r="G6" s="210">
        <v>0.7</v>
      </c>
      <c r="H6" s="210">
        <v>64.7</v>
      </c>
      <c r="I6" s="168">
        <v>51.9</v>
      </c>
      <c r="J6" s="210">
        <v>0.2</v>
      </c>
      <c r="K6" s="210">
        <v>99.9</v>
      </c>
      <c r="L6" s="169">
        <v>13421</v>
      </c>
      <c r="N6" s="74"/>
    </row>
    <row r="7" spans="1:14" ht="12.75" customHeight="1">
      <c r="A7" s="335"/>
      <c r="B7" s="337" t="s">
        <v>48</v>
      </c>
      <c r="C7" s="85" t="s">
        <v>2</v>
      </c>
      <c r="D7" s="167">
        <v>1811</v>
      </c>
      <c r="E7" s="210">
        <f t="shared" si="0"/>
        <v>0.60059562105765851</v>
      </c>
      <c r="F7" s="216"/>
      <c r="G7" s="210">
        <v>0.2</v>
      </c>
      <c r="H7" s="210">
        <v>69.900000000000006</v>
      </c>
      <c r="I7" s="168">
        <v>53</v>
      </c>
      <c r="J7" s="210">
        <v>0.2</v>
      </c>
      <c r="K7" s="210">
        <v>99.9</v>
      </c>
      <c r="L7" s="169">
        <v>1809</v>
      </c>
      <c r="N7" s="74"/>
    </row>
    <row r="8" spans="1:14">
      <c r="A8" s="335"/>
      <c r="B8" s="338"/>
      <c r="C8" s="85" t="s">
        <v>1</v>
      </c>
      <c r="D8" s="167">
        <v>1600</v>
      </c>
      <c r="E8" s="210">
        <f t="shared" si="0"/>
        <v>0.53062009590958237</v>
      </c>
      <c r="F8" s="216"/>
      <c r="G8" s="210">
        <v>0.1</v>
      </c>
      <c r="H8" s="210">
        <v>69.400000000000006</v>
      </c>
      <c r="I8" s="168">
        <v>53.1</v>
      </c>
      <c r="J8" s="210">
        <v>0.3</v>
      </c>
      <c r="K8" s="210">
        <v>100</v>
      </c>
      <c r="L8" s="169">
        <v>1600</v>
      </c>
      <c r="N8" s="74"/>
    </row>
    <row r="9" spans="1:14">
      <c r="A9" s="335"/>
      <c r="B9" s="339"/>
      <c r="C9" s="85" t="s">
        <v>0</v>
      </c>
      <c r="D9" s="167">
        <v>3411</v>
      </c>
      <c r="E9" s="210">
        <f t="shared" si="0"/>
        <v>1.1312157169672408</v>
      </c>
      <c r="F9" s="216">
        <v>53.1</v>
      </c>
      <c r="G9" s="210">
        <v>0.1</v>
      </c>
      <c r="H9" s="210">
        <v>69.7</v>
      </c>
      <c r="I9" s="168">
        <v>53.1</v>
      </c>
      <c r="J9" s="210">
        <v>0.2</v>
      </c>
      <c r="K9" s="210">
        <v>99.9</v>
      </c>
      <c r="L9" s="169">
        <v>3409</v>
      </c>
      <c r="N9" s="74"/>
    </row>
    <row r="10" spans="1:14" ht="12.75" customHeight="1">
      <c r="A10" s="335"/>
      <c r="B10" s="337" t="s">
        <v>47</v>
      </c>
      <c r="C10" s="85" t="s">
        <v>2</v>
      </c>
      <c r="D10" s="167">
        <v>574</v>
      </c>
      <c r="E10" s="210">
        <f t="shared" si="0"/>
        <v>0.19035995940756265</v>
      </c>
      <c r="F10" s="216"/>
      <c r="G10" s="210">
        <v>0.5</v>
      </c>
      <c r="H10" s="210">
        <v>74.599999999999994</v>
      </c>
      <c r="I10" s="168">
        <v>53.7</v>
      </c>
      <c r="J10" s="210">
        <v>0.3</v>
      </c>
      <c r="K10" s="210">
        <v>99.4</v>
      </c>
      <c r="L10" s="169">
        <v>569</v>
      </c>
      <c r="N10" s="74"/>
    </row>
    <row r="11" spans="1:14">
      <c r="A11" s="335"/>
      <c r="B11" s="338"/>
      <c r="C11" s="85" t="s">
        <v>1</v>
      </c>
      <c r="D11" s="167">
        <v>815</v>
      </c>
      <c r="E11" s="210">
        <f t="shared" si="0"/>
        <v>0.27028461135394349</v>
      </c>
      <c r="F11" s="216"/>
      <c r="G11" s="210">
        <v>0.5</v>
      </c>
      <c r="H11" s="210">
        <v>73.7</v>
      </c>
      <c r="I11" s="168">
        <v>54</v>
      </c>
      <c r="J11" s="210">
        <v>0.1</v>
      </c>
      <c r="K11" s="210">
        <v>100</v>
      </c>
      <c r="L11" s="169">
        <v>813</v>
      </c>
      <c r="N11" s="74"/>
    </row>
    <row r="12" spans="1:14">
      <c r="A12" s="335"/>
      <c r="B12" s="339"/>
      <c r="C12" s="85" t="s">
        <v>0</v>
      </c>
      <c r="D12" s="167">
        <v>1389</v>
      </c>
      <c r="E12" s="210">
        <f t="shared" si="0"/>
        <v>0.46064457076150617</v>
      </c>
      <c r="F12" s="216">
        <v>41.3</v>
      </c>
      <c r="G12" s="210">
        <v>0.5</v>
      </c>
      <c r="H12" s="210">
        <v>74.099999999999994</v>
      </c>
      <c r="I12" s="168">
        <v>53.9</v>
      </c>
      <c r="J12" s="210">
        <v>0.2</v>
      </c>
      <c r="K12" s="210">
        <v>99.7</v>
      </c>
      <c r="L12" s="169">
        <v>1381</v>
      </c>
      <c r="N12" s="74"/>
    </row>
    <row r="13" spans="1:14" ht="12.75" customHeight="1">
      <c r="A13" s="335"/>
      <c r="B13" s="325" t="s">
        <v>46</v>
      </c>
      <c r="C13" s="80" t="s">
        <v>2</v>
      </c>
      <c r="D13" s="170">
        <v>9611</v>
      </c>
      <c r="E13" s="211">
        <f t="shared" si="0"/>
        <v>3.1873685886168719</v>
      </c>
      <c r="F13" s="217"/>
      <c r="G13" s="211">
        <v>0.5</v>
      </c>
      <c r="H13" s="211">
        <v>65.5</v>
      </c>
      <c r="I13" s="171">
        <v>52</v>
      </c>
      <c r="J13" s="211">
        <v>0.2</v>
      </c>
      <c r="K13" s="211">
        <v>99.8</v>
      </c>
      <c r="L13" s="172">
        <v>9594</v>
      </c>
      <c r="N13" s="74"/>
    </row>
    <row r="14" spans="1:14">
      <c r="A14" s="335"/>
      <c r="B14" s="326"/>
      <c r="C14" s="80" t="s">
        <v>1</v>
      </c>
      <c r="D14" s="170">
        <v>8627</v>
      </c>
      <c r="E14" s="211">
        <f t="shared" si="0"/>
        <v>2.8610372296324793</v>
      </c>
      <c r="F14" s="217"/>
      <c r="G14" s="211">
        <v>0.7</v>
      </c>
      <c r="H14" s="211">
        <v>67.2</v>
      </c>
      <c r="I14" s="171">
        <v>52.5</v>
      </c>
      <c r="J14" s="211">
        <v>0.1</v>
      </c>
      <c r="K14" s="211">
        <v>99.9</v>
      </c>
      <c r="L14" s="172">
        <v>8617</v>
      </c>
      <c r="N14" s="74"/>
    </row>
    <row r="15" spans="1:14" ht="13.5" thickBot="1">
      <c r="A15" s="336"/>
      <c r="B15" s="327"/>
      <c r="C15" s="80" t="s">
        <v>0</v>
      </c>
      <c r="D15" s="173">
        <v>18238</v>
      </c>
      <c r="E15" s="212">
        <f t="shared" si="0"/>
        <v>6.0484058182493516</v>
      </c>
      <c r="F15" s="218">
        <v>52.7</v>
      </c>
      <c r="G15" s="212">
        <v>0.6</v>
      </c>
      <c r="H15" s="212">
        <v>66.3</v>
      </c>
      <c r="I15" s="174">
        <v>52.2</v>
      </c>
      <c r="J15" s="212">
        <v>0.2</v>
      </c>
      <c r="K15" s="212">
        <v>99.9</v>
      </c>
      <c r="L15" s="175">
        <v>18211</v>
      </c>
      <c r="N15" s="74"/>
    </row>
    <row r="16" spans="1:14" ht="12.75" customHeight="1">
      <c r="A16" s="334" t="s">
        <v>45</v>
      </c>
      <c r="B16" s="344" t="s">
        <v>44</v>
      </c>
      <c r="C16" s="85" t="s">
        <v>2</v>
      </c>
      <c r="D16" s="176">
        <v>17902</v>
      </c>
      <c r="E16" s="213">
        <f t="shared" si="0"/>
        <v>5.9369755981083392</v>
      </c>
      <c r="F16" s="219"/>
      <c r="G16" s="213">
        <v>20.399999999999999</v>
      </c>
      <c r="H16" s="213">
        <v>39.799999999999997</v>
      </c>
      <c r="I16" s="177">
        <v>45.1</v>
      </c>
      <c r="J16" s="213">
        <v>6.8</v>
      </c>
      <c r="K16" s="213">
        <v>96.8</v>
      </c>
      <c r="L16" s="178">
        <v>17262</v>
      </c>
      <c r="N16" s="74"/>
    </row>
    <row r="17" spans="1:18">
      <c r="A17" s="335"/>
      <c r="B17" s="338"/>
      <c r="C17" s="85" t="s">
        <v>1</v>
      </c>
      <c r="D17" s="167">
        <v>4574</v>
      </c>
      <c r="E17" s="210">
        <f t="shared" si="0"/>
        <v>1.5169101991815184</v>
      </c>
      <c r="F17" s="216"/>
      <c r="G17" s="210">
        <v>17</v>
      </c>
      <c r="H17" s="210">
        <v>47.9</v>
      </c>
      <c r="I17" s="168">
        <v>47</v>
      </c>
      <c r="J17" s="210">
        <v>2.5</v>
      </c>
      <c r="K17" s="210">
        <v>98</v>
      </c>
      <c r="L17" s="169">
        <v>4471</v>
      </c>
      <c r="N17" s="341"/>
      <c r="O17" s="341"/>
      <c r="Q17" s="341"/>
      <c r="R17" s="341"/>
    </row>
    <row r="18" spans="1:18">
      <c r="A18" s="335"/>
      <c r="B18" s="339"/>
      <c r="C18" s="85" t="s">
        <v>0</v>
      </c>
      <c r="D18" s="167">
        <v>22476</v>
      </c>
      <c r="E18" s="210">
        <f t="shared" si="0"/>
        <v>7.4538857972898578</v>
      </c>
      <c r="F18" s="216">
        <v>79.599999999999994</v>
      </c>
      <c r="G18" s="210">
        <v>19.7</v>
      </c>
      <c r="H18" s="210">
        <v>41.4</v>
      </c>
      <c r="I18" s="168">
        <v>45.5</v>
      </c>
      <c r="J18" s="210">
        <v>5.9</v>
      </c>
      <c r="K18" s="210">
        <v>97.1</v>
      </c>
      <c r="L18" s="169">
        <v>21733</v>
      </c>
      <c r="N18" s="208"/>
      <c r="O18" s="208"/>
      <c r="Q18" s="208"/>
      <c r="R18" s="208"/>
    </row>
    <row r="19" spans="1:18" ht="12.75" customHeight="1">
      <c r="A19" s="335"/>
      <c r="B19" s="337" t="s">
        <v>101</v>
      </c>
      <c r="C19" s="85" t="s">
        <v>2</v>
      </c>
      <c r="D19" s="297">
        <f>145709+6600</f>
        <v>152309</v>
      </c>
      <c r="E19" s="216">
        <f t="shared" si="0"/>
        <v>50.511385117432859</v>
      </c>
      <c r="F19" s="216"/>
      <c r="G19" s="216">
        <v>29.8</v>
      </c>
      <c r="H19" s="216">
        <v>29.3</v>
      </c>
      <c r="I19" s="225">
        <v>41.7</v>
      </c>
      <c r="J19" s="216">
        <v>0.1</v>
      </c>
      <c r="K19" s="216">
        <v>66.5</v>
      </c>
      <c r="L19" s="298">
        <f>96885+4500</f>
        <v>101385</v>
      </c>
      <c r="M19" s="208"/>
      <c r="N19" s="207"/>
      <c r="O19" s="207"/>
      <c r="Q19" s="207"/>
      <c r="R19" s="207"/>
    </row>
    <row r="20" spans="1:18">
      <c r="A20" s="335"/>
      <c r="B20" s="338"/>
      <c r="C20" s="85" t="s">
        <v>1</v>
      </c>
      <c r="D20" s="297">
        <f>30674+1400</f>
        <v>32074</v>
      </c>
      <c r="E20" s="216">
        <f t="shared" si="0"/>
        <v>10.636943097627464</v>
      </c>
      <c r="F20" s="216"/>
      <c r="G20" s="216">
        <v>67.599999999999994</v>
      </c>
      <c r="H20" s="216">
        <v>12.2</v>
      </c>
      <c r="I20" s="225">
        <v>32.6</v>
      </c>
      <c r="J20" s="216">
        <v>0</v>
      </c>
      <c r="K20" s="216">
        <v>74.599999999999994</v>
      </c>
      <c r="L20" s="298">
        <f>22881+1100</f>
        <v>23981</v>
      </c>
      <c r="M20" s="208"/>
      <c r="N20" s="207"/>
      <c r="O20" s="207"/>
      <c r="Q20" s="207"/>
      <c r="R20" s="207"/>
    </row>
    <row r="21" spans="1:18">
      <c r="A21" s="335"/>
      <c r="B21" s="339"/>
      <c r="C21" s="85" t="s">
        <v>0</v>
      </c>
      <c r="D21" s="297">
        <f>176383+8000</f>
        <v>184383</v>
      </c>
      <c r="E21" s="216">
        <f t="shared" si="0"/>
        <v>61.148328215060324</v>
      </c>
      <c r="F21" s="216">
        <v>82.604686983073279</v>
      </c>
      <c r="G21" s="216">
        <v>36.4</v>
      </c>
      <c r="H21" s="216">
        <v>26.4</v>
      </c>
      <c r="I21" s="225">
        <v>40.1</v>
      </c>
      <c r="J21" s="216">
        <v>0.1</v>
      </c>
      <c r="K21" s="216">
        <v>67.900000000000006</v>
      </c>
      <c r="L21" s="298">
        <f>119766+5600</f>
        <v>125366</v>
      </c>
      <c r="M21" s="209"/>
      <c r="N21" s="207"/>
      <c r="O21" s="207"/>
      <c r="Q21" s="207"/>
      <c r="R21" s="207"/>
    </row>
    <row r="22" spans="1:18" ht="12.75" customHeight="1">
      <c r="A22" s="335"/>
      <c r="B22" s="325" t="s">
        <v>42</v>
      </c>
      <c r="C22" s="80" t="s">
        <v>2</v>
      </c>
      <c r="D22" s="299">
        <f>163611+6600</f>
        <v>170211</v>
      </c>
      <c r="E22" s="217">
        <f t="shared" si="0"/>
        <v>56.448360715541199</v>
      </c>
      <c r="F22" s="217"/>
      <c r="G22" s="217">
        <v>28.8</v>
      </c>
      <c r="H22" s="217">
        <v>30.5</v>
      </c>
      <c r="I22" s="226">
        <v>42.1</v>
      </c>
      <c r="J22" s="217">
        <v>0.8</v>
      </c>
      <c r="K22" s="217">
        <v>69.8</v>
      </c>
      <c r="L22" s="300">
        <f>114147+4500</f>
        <v>118647</v>
      </c>
    </row>
    <row r="23" spans="1:18">
      <c r="A23" s="335"/>
      <c r="B23" s="326"/>
      <c r="C23" s="80" t="s">
        <v>1</v>
      </c>
      <c r="D23" s="299">
        <f>35248+1400</f>
        <v>36648</v>
      </c>
      <c r="E23" s="217">
        <f t="shared" si="0"/>
        <v>12.153853296808984</v>
      </c>
      <c r="F23" s="217"/>
      <c r="G23" s="217">
        <v>61.1</v>
      </c>
      <c r="H23" s="217">
        <v>16.899999999999999</v>
      </c>
      <c r="I23" s="226">
        <v>34.4</v>
      </c>
      <c r="J23" s="217">
        <v>0.3</v>
      </c>
      <c r="K23" s="217">
        <v>77.599999999999994</v>
      </c>
      <c r="L23" s="300">
        <f>27352+1100</f>
        <v>28452</v>
      </c>
      <c r="N23" s="215"/>
    </row>
    <row r="24" spans="1:18" ht="13.5" thickBot="1">
      <c r="A24" s="336"/>
      <c r="B24" s="327"/>
      <c r="C24" s="80" t="s">
        <v>0</v>
      </c>
      <c r="D24" s="301">
        <f>198859+8000</f>
        <v>206859</v>
      </c>
      <c r="E24" s="218">
        <f t="shared" si="0"/>
        <v>68.602214012350188</v>
      </c>
      <c r="F24" s="218">
        <v>82.283584470581403</v>
      </c>
      <c r="G24" s="218">
        <v>34.5</v>
      </c>
      <c r="H24" s="218">
        <v>28.1</v>
      </c>
      <c r="I24" s="227">
        <v>40.700000000000003</v>
      </c>
      <c r="J24" s="218">
        <v>0.7</v>
      </c>
      <c r="K24" s="218">
        <v>71.2</v>
      </c>
      <c r="L24" s="302">
        <f>141499+5600</f>
        <v>147099</v>
      </c>
      <c r="N24" s="74"/>
    </row>
    <row r="25" spans="1:18" ht="12.75" customHeight="1">
      <c r="A25" s="334" t="s">
        <v>41</v>
      </c>
      <c r="B25" s="344" t="s">
        <v>40</v>
      </c>
      <c r="C25" s="85" t="s">
        <v>2</v>
      </c>
      <c r="D25" s="176">
        <v>43291</v>
      </c>
      <c r="E25" s="213">
        <f t="shared" si="0"/>
        <v>14.356921607513581</v>
      </c>
      <c r="F25" s="219"/>
      <c r="G25" s="213">
        <v>10.4</v>
      </c>
      <c r="H25" s="213">
        <v>51.4</v>
      </c>
      <c r="I25" s="177">
        <v>48.3</v>
      </c>
      <c r="J25" s="213">
        <v>11.3</v>
      </c>
      <c r="K25" s="213">
        <v>96.6</v>
      </c>
      <c r="L25" s="178">
        <v>41375</v>
      </c>
      <c r="N25" s="74"/>
    </row>
    <row r="26" spans="1:18">
      <c r="A26" s="335"/>
      <c r="B26" s="338"/>
      <c r="C26" s="85" t="s">
        <v>1</v>
      </c>
      <c r="D26" s="167">
        <v>8466</v>
      </c>
      <c r="E26" s="210">
        <f t="shared" si="0"/>
        <v>2.8076435824815773</v>
      </c>
      <c r="F26" s="216"/>
      <c r="G26" s="210">
        <v>12.8</v>
      </c>
      <c r="H26" s="210">
        <v>47.9</v>
      </c>
      <c r="I26" s="168">
        <v>47.5</v>
      </c>
      <c r="J26" s="210">
        <v>3</v>
      </c>
      <c r="K26" s="210">
        <v>98.9</v>
      </c>
      <c r="L26" s="169">
        <v>8281</v>
      </c>
      <c r="N26" s="74"/>
    </row>
    <row r="27" spans="1:18">
      <c r="A27" s="335"/>
      <c r="B27" s="339"/>
      <c r="C27" s="85" t="s">
        <v>0</v>
      </c>
      <c r="D27" s="167">
        <v>51757</v>
      </c>
      <c r="E27" s="210">
        <f t="shared" si="0"/>
        <v>17.164565189995155</v>
      </c>
      <c r="F27" s="216">
        <v>83.6</v>
      </c>
      <c r="G27" s="210">
        <v>10.8</v>
      </c>
      <c r="H27" s="210">
        <v>50.8</v>
      </c>
      <c r="I27" s="168">
        <v>48.2</v>
      </c>
      <c r="J27" s="210">
        <v>9.9</v>
      </c>
      <c r="K27" s="210">
        <v>96.9</v>
      </c>
      <c r="L27" s="169">
        <v>49656</v>
      </c>
      <c r="N27" s="74"/>
    </row>
    <row r="28" spans="1:18" ht="12.75" customHeight="1">
      <c r="A28" s="335"/>
      <c r="B28" s="337" t="s">
        <v>39</v>
      </c>
      <c r="C28" s="85" t="s">
        <v>2</v>
      </c>
      <c r="D28" s="167">
        <v>12692</v>
      </c>
      <c r="E28" s="210">
        <f t="shared" si="0"/>
        <v>4.2091439108027613</v>
      </c>
      <c r="F28" s="216"/>
      <c r="G28" s="210">
        <v>11.7</v>
      </c>
      <c r="H28" s="210">
        <v>47.4</v>
      </c>
      <c r="I28" s="168">
        <v>48</v>
      </c>
      <c r="J28" s="210">
        <v>25.4</v>
      </c>
      <c r="K28" s="210">
        <v>92.2</v>
      </c>
      <c r="L28" s="169">
        <v>11567</v>
      </c>
      <c r="N28" s="74"/>
    </row>
    <row r="29" spans="1:18">
      <c r="A29" s="335"/>
      <c r="B29" s="338"/>
      <c r="C29" s="85" t="s">
        <v>1</v>
      </c>
      <c r="D29" s="167">
        <v>593</v>
      </c>
      <c r="E29" s="210">
        <f t="shared" si="0"/>
        <v>0.19666107304648897</v>
      </c>
      <c r="F29" s="216"/>
      <c r="G29" s="210">
        <v>11.1</v>
      </c>
      <c r="H29" s="210">
        <v>49.9</v>
      </c>
      <c r="I29" s="168">
        <v>48.5</v>
      </c>
      <c r="J29" s="210">
        <v>6.9</v>
      </c>
      <c r="K29" s="210">
        <v>95.9</v>
      </c>
      <c r="L29" s="169">
        <v>564</v>
      </c>
      <c r="N29" s="74"/>
    </row>
    <row r="30" spans="1:18">
      <c r="A30" s="335"/>
      <c r="B30" s="339"/>
      <c r="C30" s="85" t="s">
        <v>0</v>
      </c>
      <c r="D30" s="167">
        <v>13285</v>
      </c>
      <c r="E30" s="210">
        <f t="shared" si="0"/>
        <v>4.4058049838492508</v>
      </c>
      <c r="F30" s="216">
        <v>95.5</v>
      </c>
      <c r="G30" s="210">
        <v>11.6</v>
      </c>
      <c r="H30" s="210">
        <v>47.5</v>
      </c>
      <c r="I30" s="168">
        <v>48</v>
      </c>
      <c r="J30" s="210">
        <v>24.6</v>
      </c>
      <c r="K30" s="210">
        <v>92.4</v>
      </c>
      <c r="L30" s="169">
        <v>12131</v>
      </c>
      <c r="N30" s="74"/>
    </row>
    <row r="31" spans="1:18">
      <c r="A31" s="335"/>
      <c r="B31" s="337" t="s">
        <v>20</v>
      </c>
      <c r="C31" s="85" t="s">
        <v>2</v>
      </c>
      <c r="D31" s="167">
        <v>178</v>
      </c>
      <c r="E31" s="210">
        <f t="shared" si="0"/>
        <v>5.9031485669941042E-2</v>
      </c>
      <c r="F31" s="216"/>
      <c r="G31" s="210">
        <v>18</v>
      </c>
      <c r="H31" s="210">
        <v>55.6</v>
      </c>
      <c r="I31" s="168">
        <v>48</v>
      </c>
      <c r="J31" s="210">
        <v>1.7</v>
      </c>
      <c r="K31" s="210">
        <v>90.5</v>
      </c>
      <c r="L31" s="169">
        <v>159</v>
      </c>
      <c r="N31" s="74"/>
    </row>
    <row r="32" spans="1:18">
      <c r="A32" s="335"/>
      <c r="B32" s="338"/>
      <c r="C32" s="85" t="s">
        <v>1</v>
      </c>
      <c r="D32" s="167">
        <v>226</v>
      </c>
      <c r="E32" s="210">
        <f t="shared" si="0"/>
        <v>7.4950088547228511E-2</v>
      </c>
      <c r="F32" s="216"/>
      <c r="G32" s="210">
        <v>17.3</v>
      </c>
      <c r="H32" s="210">
        <v>48.7</v>
      </c>
      <c r="I32" s="168">
        <v>47.3</v>
      </c>
      <c r="J32" s="210">
        <v>0.9</v>
      </c>
      <c r="K32" s="210">
        <v>97.9</v>
      </c>
      <c r="L32" s="169">
        <v>215</v>
      </c>
      <c r="N32" s="74"/>
    </row>
    <row r="33" spans="1:17">
      <c r="A33" s="335"/>
      <c r="B33" s="339"/>
      <c r="C33" s="85" t="s">
        <v>0</v>
      </c>
      <c r="D33" s="167">
        <v>404</v>
      </c>
      <c r="E33" s="210">
        <f t="shared" si="0"/>
        <v>0.13398157421716955</v>
      </c>
      <c r="F33" s="216">
        <v>44.1</v>
      </c>
      <c r="G33" s="210">
        <v>17.600000000000001</v>
      </c>
      <c r="H33" s="210">
        <v>51.7</v>
      </c>
      <c r="I33" s="168">
        <v>47.6</v>
      </c>
      <c r="J33" s="210">
        <v>1.2</v>
      </c>
      <c r="K33" s="210">
        <v>94.6</v>
      </c>
      <c r="L33" s="169">
        <v>375</v>
      </c>
      <c r="N33" s="74"/>
    </row>
    <row r="34" spans="1:17" ht="12.75" customHeight="1">
      <c r="A34" s="335"/>
      <c r="B34" s="325" t="s">
        <v>38</v>
      </c>
      <c r="C34" s="80" t="s">
        <v>2</v>
      </c>
      <c r="D34" s="170">
        <v>56161</v>
      </c>
      <c r="E34" s="211">
        <f t="shared" si="0"/>
        <v>18.625097003986284</v>
      </c>
      <c r="F34" s="217"/>
      <c r="G34" s="211">
        <v>10.7</v>
      </c>
      <c r="H34" s="211">
        <v>50.5</v>
      </c>
      <c r="I34" s="171">
        <v>48.2</v>
      </c>
      <c r="J34" s="211">
        <v>14.4</v>
      </c>
      <c r="K34" s="211">
        <v>95.6</v>
      </c>
      <c r="L34" s="172">
        <v>53102</v>
      </c>
      <c r="N34" s="74"/>
    </row>
    <row r="35" spans="1:17">
      <c r="A35" s="335"/>
      <c r="B35" s="326"/>
      <c r="C35" s="80" t="s">
        <v>1</v>
      </c>
      <c r="D35" s="170">
        <v>9285</v>
      </c>
      <c r="E35" s="211">
        <f t="shared" si="0"/>
        <v>3.0792547440752953</v>
      </c>
      <c r="F35" s="217"/>
      <c r="G35" s="211">
        <v>12.8</v>
      </c>
      <c r="H35" s="211">
        <v>48.1</v>
      </c>
      <c r="I35" s="171">
        <v>47.5</v>
      </c>
      <c r="J35" s="211">
        <v>3.2</v>
      </c>
      <c r="K35" s="211">
        <v>98.6</v>
      </c>
      <c r="L35" s="172">
        <v>9061</v>
      </c>
      <c r="N35" s="74"/>
    </row>
    <row r="36" spans="1:17" ht="13.5" thickBot="1">
      <c r="A36" s="336"/>
      <c r="B36" s="327"/>
      <c r="C36" s="80" t="s">
        <v>0</v>
      </c>
      <c r="D36" s="173">
        <v>65446</v>
      </c>
      <c r="E36" s="212">
        <f t="shared" si="0"/>
        <v>21.70435174806158</v>
      </c>
      <c r="F36" s="218">
        <v>85.8</v>
      </c>
      <c r="G36" s="212">
        <v>11</v>
      </c>
      <c r="H36" s="212">
        <v>50.1</v>
      </c>
      <c r="I36" s="174">
        <v>48.1</v>
      </c>
      <c r="J36" s="212">
        <v>12.9</v>
      </c>
      <c r="K36" s="212">
        <v>96</v>
      </c>
      <c r="L36" s="175">
        <v>62162</v>
      </c>
      <c r="N36" s="74"/>
    </row>
    <row r="37" spans="1:17" ht="12.75" customHeight="1">
      <c r="A37" s="328" t="s">
        <v>37</v>
      </c>
      <c r="B37" s="329"/>
      <c r="C37" s="80" t="s">
        <v>2</v>
      </c>
      <c r="D37" s="179">
        <v>5949</v>
      </c>
      <c r="E37" s="214">
        <f t="shared" si="0"/>
        <v>1.9729118441038158</v>
      </c>
      <c r="F37" s="220"/>
      <c r="G37" s="214">
        <v>12.1</v>
      </c>
      <c r="H37" s="214">
        <v>54.9</v>
      </c>
      <c r="I37" s="180">
        <v>48.5</v>
      </c>
      <c r="J37" s="214">
        <v>16.100000000000001</v>
      </c>
      <c r="K37" s="214">
        <v>94.6</v>
      </c>
      <c r="L37" s="181">
        <v>5589</v>
      </c>
      <c r="N37" s="74"/>
    </row>
    <row r="38" spans="1:17">
      <c r="A38" s="330"/>
      <c r="B38" s="331"/>
      <c r="C38" s="80" t="s">
        <v>1</v>
      </c>
      <c r="D38" s="170">
        <v>5042</v>
      </c>
      <c r="E38" s="211">
        <f t="shared" si="0"/>
        <v>1.6721165772350715</v>
      </c>
      <c r="F38" s="217"/>
      <c r="G38" s="211">
        <v>13.3</v>
      </c>
      <c r="H38" s="211">
        <v>49.4</v>
      </c>
      <c r="I38" s="171">
        <v>47.5</v>
      </c>
      <c r="J38" s="211">
        <v>3.9</v>
      </c>
      <c r="K38" s="211">
        <v>98.2</v>
      </c>
      <c r="L38" s="172">
        <v>4921</v>
      </c>
      <c r="M38" s="84"/>
      <c r="N38" s="74"/>
    </row>
    <row r="39" spans="1:17" ht="13.5" thickBot="1">
      <c r="A39" s="332"/>
      <c r="B39" s="333"/>
      <c r="C39" s="80" t="s">
        <v>0</v>
      </c>
      <c r="D39" s="173">
        <v>10991</v>
      </c>
      <c r="E39" s="212">
        <f t="shared" si="0"/>
        <v>3.6450284213388868</v>
      </c>
      <c r="F39" s="218">
        <v>54.1</v>
      </c>
      <c r="G39" s="212">
        <v>12.7</v>
      </c>
      <c r="H39" s="212">
        <v>52.4</v>
      </c>
      <c r="I39" s="174">
        <v>48</v>
      </c>
      <c r="J39" s="212">
        <v>10.5</v>
      </c>
      <c r="K39" s="212">
        <v>96.2</v>
      </c>
      <c r="L39" s="175">
        <v>10510</v>
      </c>
      <c r="M39" s="83"/>
      <c r="N39" s="74"/>
    </row>
    <row r="40" spans="1:17" ht="12.75" customHeight="1">
      <c r="A40" s="328" t="s">
        <v>36</v>
      </c>
      <c r="B40" s="329"/>
      <c r="C40" s="80" t="s">
        <v>2</v>
      </c>
      <c r="D40" s="179">
        <v>78162</v>
      </c>
      <c r="E40" s="214">
        <f t="shared" si="0"/>
        <v>25.921454960302988</v>
      </c>
      <c r="F40" s="220"/>
      <c r="G40" s="214">
        <v>8.8000000000000007</v>
      </c>
      <c r="H40" s="214">
        <v>53.6</v>
      </c>
      <c r="I40" s="180">
        <v>49</v>
      </c>
      <c r="J40" s="214">
        <v>13</v>
      </c>
      <c r="K40" s="214">
        <v>96.8</v>
      </c>
      <c r="L40" s="181">
        <v>74983</v>
      </c>
      <c r="M40" s="83"/>
      <c r="N40" s="74"/>
    </row>
    <row r="41" spans="1:17">
      <c r="A41" s="330"/>
      <c r="B41" s="331"/>
      <c r="C41" s="80" t="s">
        <v>1</v>
      </c>
      <c r="D41" s="170">
        <v>24619</v>
      </c>
      <c r="E41" s="211">
        <f t="shared" si="0"/>
        <v>8.1645850882487547</v>
      </c>
      <c r="F41" s="217"/>
      <c r="G41" s="211">
        <v>6.4</v>
      </c>
      <c r="H41" s="211">
        <v>57.9</v>
      </c>
      <c r="I41" s="171">
        <v>50.1</v>
      </c>
      <c r="J41" s="211">
        <v>2.5</v>
      </c>
      <c r="K41" s="211">
        <v>99.1</v>
      </c>
      <c r="L41" s="172">
        <v>24257</v>
      </c>
      <c r="M41" s="83"/>
      <c r="N41" s="74"/>
    </row>
    <row r="42" spans="1:17" ht="13.5" thickBot="1">
      <c r="A42" s="332"/>
      <c r="B42" s="333"/>
      <c r="C42" s="80" t="s">
        <v>0</v>
      </c>
      <c r="D42" s="173">
        <v>102781</v>
      </c>
      <c r="E42" s="212">
        <f t="shared" si="0"/>
        <v>34.086040048551745</v>
      </c>
      <c r="F42" s="218">
        <v>76</v>
      </c>
      <c r="G42" s="212">
        <v>8.1999999999999993</v>
      </c>
      <c r="H42" s="212">
        <v>54.6</v>
      </c>
      <c r="I42" s="174">
        <v>49.3</v>
      </c>
      <c r="J42" s="212">
        <v>10.5</v>
      </c>
      <c r="K42" s="212">
        <v>97.4</v>
      </c>
      <c r="L42" s="175">
        <v>99240</v>
      </c>
      <c r="M42" s="83"/>
      <c r="N42" s="74"/>
    </row>
    <row r="43" spans="1:17" ht="12.75" customHeight="1">
      <c r="A43" s="328" t="s">
        <v>31</v>
      </c>
      <c r="B43" s="329"/>
      <c r="C43" s="80" t="s">
        <v>2</v>
      </c>
      <c r="D43" s="303">
        <f>157170+6600</f>
        <v>163770</v>
      </c>
      <c r="E43" s="220">
        <f t="shared" si="0"/>
        <v>54.312283191945184</v>
      </c>
      <c r="F43" s="220"/>
      <c r="G43" s="220">
        <v>29.9</v>
      </c>
      <c r="H43" s="220">
        <v>29.2</v>
      </c>
      <c r="I43" s="228">
        <v>41.7</v>
      </c>
      <c r="J43" s="220">
        <v>0.2</v>
      </c>
      <c r="K43" s="220">
        <v>68.400000000000006</v>
      </c>
      <c r="L43" s="304">
        <f>107449+4500</f>
        <v>111949</v>
      </c>
      <c r="M43" s="83"/>
      <c r="N43" s="74"/>
    </row>
    <row r="44" spans="1:17">
      <c r="A44" s="330"/>
      <c r="B44" s="331"/>
      <c r="C44" s="80" t="s">
        <v>1</v>
      </c>
      <c r="D44" s="299">
        <f>33583+1400</f>
        <v>34983</v>
      </c>
      <c r="E44" s="217">
        <f t="shared" si="0"/>
        <v>11.601676759503073</v>
      </c>
      <c r="F44" s="217"/>
      <c r="G44" s="217">
        <v>65.099999999999994</v>
      </c>
      <c r="H44" s="217">
        <v>13.2</v>
      </c>
      <c r="I44" s="226">
        <v>33.200000000000003</v>
      </c>
      <c r="J44" s="217">
        <v>0.1</v>
      </c>
      <c r="K44" s="217">
        <v>76.5</v>
      </c>
      <c r="L44" s="300">
        <f>25693+1100</f>
        <v>26793</v>
      </c>
      <c r="M44" s="83"/>
      <c r="N44" s="74"/>
    </row>
    <row r="45" spans="1:17" ht="13.5" thickBot="1">
      <c r="A45" s="332"/>
      <c r="B45" s="333"/>
      <c r="C45" s="80" t="s">
        <v>0</v>
      </c>
      <c r="D45" s="301">
        <f>190753+8000</f>
        <v>198753</v>
      </c>
      <c r="E45" s="218">
        <f t="shared" si="0"/>
        <v>65.913959951448263</v>
      </c>
      <c r="F45" s="218">
        <v>82.39875624518875</v>
      </c>
      <c r="G45" s="218">
        <v>36.1</v>
      </c>
      <c r="H45" s="218">
        <v>26.4</v>
      </c>
      <c r="I45" s="227">
        <v>40.200000000000003</v>
      </c>
      <c r="J45" s="218">
        <v>0.2</v>
      </c>
      <c r="K45" s="218">
        <v>69.8</v>
      </c>
      <c r="L45" s="302">
        <f>133142+5600</f>
        <v>138742</v>
      </c>
      <c r="M45" s="82"/>
      <c r="N45" s="74"/>
    </row>
    <row r="46" spans="1:17" ht="15" customHeight="1" thickBot="1">
      <c r="A46" s="328" t="s">
        <v>35</v>
      </c>
      <c r="B46" s="329"/>
      <c r="C46" s="80" t="s">
        <v>2</v>
      </c>
      <c r="D46" s="301">
        <f>235332+6600</f>
        <v>241932</v>
      </c>
      <c r="E46" s="218">
        <f t="shared" si="0"/>
        <v>80.233738152248165</v>
      </c>
      <c r="F46" s="218"/>
      <c r="G46" s="218">
        <v>22.9</v>
      </c>
      <c r="H46" s="218">
        <v>37.299999999999997</v>
      </c>
      <c r="I46" s="227">
        <v>44.1</v>
      </c>
      <c r="J46" s="218">
        <v>4.4000000000000004</v>
      </c>
      <c r="K46" s="218">
        <v>77.8</v>
      </c>
      <c r="L46" s="302">
        <f>182432+4500</f>
        <v>186932</v>
      </c>
      <c r="N46" s="74"/>
      <c r="O46" s="81"/>
    </row>
    <row r="47" spans="1:17" ht="13.5" thickBot="1">
      <c r="A47" s="330"/>
      <c r="B47" s="331"/>
      <c r="C47" s="80" t="s">
        <v>1</v>
      </c>
      <c r="D47" s="301">
        <f>58202+1400</f>
        <v>59602</v>
      </c>
      <c r="E47" s="218">
        <f t="shared" si="0"/>
        <v>19.766261847751828</v>
      </c>
      <c r="F47" s="218"/>
      <c r="G47" s="218">
        <v>40.299999999999997</v>
      </c>
      <c r="H47" s="218">
        <v>32.1</v>
      </c>
      <c r="I47" s="227">
        <v>40.299999999999997</v>
      </c>
      <c r="J47" s="218">
        <v>1.1000000000000001</v>
      </c>
      <c r="K47" s="218">
        <v>86</v>
      </c>
      <c r="L47" s="302">
        <f>49950+1100</f>
        <v>51050</v>
      </c>
      <c r="N47" s="74"/>
      <c r="O47" s="81"/>
    </row>
    <row r="48" spans="1:17" ht="13.5" thickBot="1">
      <c r="A48" s="345"/>
      <c r="B48" s="346"/>
      <c r="C48" s="80" t="s">
        <v>0</v>
      </c>
      <c r="D48" s="301">
        <f>293534+8000</f>
        <v>301534</v>
      </c>
      <c r="E48" s="218">
        <f t="shared" si="0"/>
        <v>100</v>
      </c>
      <c r="F48" s="218">
        <v>80.233738152248165</v>
      </c>
      <c r="G48" s="218">
        <v>26.3</v>
      </c>
      <c r="H48" s="218">
        <v>36.299999999999997</v>
      </c>
      <c r="I48" s="227">
        <v>43.4</v>
      </c>
      <c r="J48" s="218">
        <v>3.8</v>
      </c>
      <c r="K48" s="218">
        <v>79.400000000000006</v>
      </c>
      <c r="L48" s="302">
        <f>232382+5600</f>
        <v>237982</v>
      </c>
      <c r="N48" s="74"/>
      <c r="O48" s="79"/>
      <c r="P48" s="78"/>
      <c r="Q48" s="74"/>
    </row>
    <row r="49" spans="1:17">
      <c r="A49" s="72" t="s">
        <v>97</v>
      </c>
      <c r="B49" s="121"/>
      <c r="C49" s="121"/>
      <c r="D49" s="121"/>
      <c r="E49" s="121"/>
      <c r="F49" s="121"/>
      <c r="G49" s="121"/>
      <c r="H49" s="121"/>
      <c r="I49" s="121"/>
      <c r="J49" s="121"/>
      <c r="K49" s="77"/>
      <c r="L49" s="121"/>
      <c r="O49" s="76"/>
      <c r="P49" s="75"/>
      <c r="Q49" s="74"/>
    </row>
    <row r="50" spans="1:17" ht="24" customHeight="1">
      <c r="A50" s="343" t="s">
        <v>34</v>
      </c>
      <c r="B50" s="343"/>
      <c r="C50" s="343"/>
      <c r="D50" s="343"/>
      <c r="E50" s="343"/>
      <c r="F50" s="343"/>
      <c r="G50" s="343"/>
      <c r="H50" s="343"/>
      <c r="I50" s="343"/>
      <c r="J50" s="343"/>
      <c r="K50" s="343"/>
      <c r="L50" s="343"/>
      <c r="P50" s="73"/>
    </row>
    <row r="51" spans="1:17" ht="84" customHeight="1">
      <c r="A51" s="342" t="s">
        <v>147</v>
      </c>
      <c r="B51" s="342"/>
      <c r="C51" s="342"/>
      <c r="D51" s="342"/>
      <c r="E51" s="342"/>
      <c r="F51" s="342"/>
      <c r="G51" s="342"/>
      <c r="H51" s="342"/>
      <c r="I51" s="342"/>
      <c r="J51" s="342"/>
      <c r="K51" s="342"/>
      <c r="L51" s="342"/>
    </row>
    <row r="52" spans="1:17" ht="22.5" customHeight="1">
      <c r="A52" s="343" t="s">
        <v>155</v>
      </c>
      <c r="B52" s="343"/>
      <c r="C52" s="343"/>
      <c r="D52" s="343"/>
      <c r="E52" s="343"/>
      <c r="F52" s="343"/>
      <c r="G52" s="343"/>
      <c r="H52" s="343"/>
      <c r="I52" s="343"/>
      <c r="J52" s="343"/>
      <c r="K52" s="343"/>
      <c r="L52" s="343"/>
    </row>
    <row r="53" spans="1:17">
      <c r="A53" s="4" t="s">
        <v>98</v>
      </c>
      <c r="B53" s="72"/>
      <c r="C53" s="72"/>
      <c r="D53" s="72"/>
      <c r="E53" s="72"/>
      <c r="F53" s="72"/>
      <c r="G53" s="72"/>
      <c r="H53" s="72"/>
      <c r="I53" s="72"/>
      <c r="J53" s="72"/>
      <c r="K53" s="72"/>
      <c r="L53" s="72"/>
    </row>
  </sheetData>
  <mergeCells count="24">
    <mergeCell ref="N17:O17"/>
    <mergeCell ref="Q17:R17"/>
    <mergeCell ref="A51:L51"/>
    <mergeCell ref="A52:L52"/>
    <mergeCell ref="B25:B27"/>
    <mergeCell ref="B16:B18"/>
    <mergeCell ref="A50:L50"/>
    <mergeCell ref="A43:B45"/>
    <mergeCell ref="A46:B48"/>
    <mergeCell ref="A3:C3"/>
    <mergeCell ref="B34:B36"/>
    <mergeCell ref="A40:B42"/>
    <mergeCell ref="A37:B39"/>
    <mergeCell ref="A16:A24"/>
    <mergeCell ref="B19:B21"/>
    <mergeCell ref="B22:B24"/>
    <mergeCell ref="B28:B30"/>
    <mergeCell ref="B31:B33"/>
    <mergeCell ref="A25:A36"/>
    <mergeCell ref="A4:A15"/>
    <mergeCell ref="B4:B6"/>
    <mergeCell ref="B7:B9"/>
    <mergeCell ref="B10:B12"/>
    <mergeCell ref="B13:B15"/>
  </mergeCells>
  <pageMargins left="0.11811023622047245" right="0.11811023622047245"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opLeftCell="A31" workbookViewId="0">
      <selection activeCell="A44" sqref="A44:J44"/>
    </sheetView>
  </sheetViews>
  <sheetFormatPr baseColWidth="10" defaultRowHeight="12.75"/>
  <cols>
    <col min="1" max="1" width="11.7109375" style="305" customWidth="1"/>
    <col min="2" max="2" width="13" style="305" customWidth="1"/>
    <col min="3" max="10" width="10.7109375" style="305" customWidth="1"/>
    <col min="11" max="16384" width="11.42578125" style="305"/>
  </cols>
  <sheetData>
    <row r="1" spans="1:11">
      <c r="A1" s="120" t="s">
        <v>121</v>
      </c>
      <c r="B1" s="121"/>
      <c r="C1" s="121"/>
      <c r="D1" s="121"/>
      <c r="E1" s="121"/>
      <c r="F1" s="121"/>
      <c r="G1" s="121"/>
      <c r="H1" s="121"/>
      <c r="I1" s="121"/>
      <c r="J1" s="121"/>
    </row>
    <row r="2" spans="1:11" ht="9.75" customHeight="1">
      <c r="A2" s="121"/>
      <c r="B2" s="121"/>
      <c r="C2" s="121"/>
      <c r="D2" s="121"/>
      <c r="E2" s="121"/>
      <c r="F2" s="121"/>
      <c r="G2" s="121"/>
      <c r="H2" s="121"/>
      <c r="I2" s="121"/>
      <c r="J2" s="121"/>
    </row>
    <row r="3" spans="1:11" ht="25.5" customHeight="1">
      <c r="A3" s="347"/>
      <c r="B3" s="348"/>
      <c r="C3" s="349"/>
      <c r="D3" s="353" t="s">
        <v>135</v>
      </c>
      <c r="E3" s="354"/>
      <c r="F3" s="353" t="s">
        <v>136</v>
      </c>
      <c r="G3" s="354"/>
      <c r="H3" s="353" t="s">
        <v>137</v>
      </c>
      <c r="I3" s="354"/>
      <c r="J3" s="353" t="s">
        <v>138</v>
      </c>
      <c r="K3" s="354"/>
    </row>
    <row r="4" spans="1:11" ht="13.15" customHeight="1">
      <c r="A4" s="350"/>
      <c r="B4" s="351"/>
      <c r="C4" s="352"/>
      <c r="D4" s="161" t="s">
        <v>95</v>
      </c>
      <c r="E4" s="161" t="s">
        <v>96</v>
      </c>
      <c r="F4" s="161" t="s">
        <v>95</v>
      </c>
      <c r="G4" s="161" t="s">
        <v>96</v>
      </c>
      <c r="H4" s="161" t="s">
        <v>95</v>
      </c>
      <c r="I4" s="161" t="s">
        <v>96</v>
      </c>
      <c r="J4" s="161" t="s">
        <v>95</v>
      </c>
      <c r="K4" s="161" t="s">
        <v>96</v>
      </c>
    </row>
    <row r="5" spans="1:11" ht="12.75" customHeight="1">
      <c r="A5" s="340" t="s">
        <v>100</v>
      </c>
      <c r="B5" s="337" t="s">
        <v>49</v>
      </c>
      <c r="C5" s="85" t="s">
        <v>2</v>
      </c>
      <c r="D5" s="221"/>
      <c r="E5" s="221"/>
      <c r="F5" s="222"/>
      <c r="G5" s="222"/>
      <c r="H5" s="222">
        <v>0.2</v>
      </c>
      <c r="I5" s="222">
        <v>0.2</v>
      </c>
      <c r="J5" s="222"/>
      <c r="K5" s="222"/>
    </row>
    <row r="6" spans="1:11">
      <c r="A6" s="335"/>
      <c r="B6" s="338"/>
      <c r="C6" s="85" t="s">
        <v>1</v>
      </c>
      <c r="D6" s="221"/>
      <c r="E6" s="221"/>
      <c r="F6" s="222"/>
      <c r="G6" s="222"/>
      <c r="H6" s="222">
        <v>0.1</v>
      </c>
      <c r="I6" s="222">
        <v>0.1</v>
      </c>
      <c r="J6" s="222"/>
      <c r="K6" s="222"/>
    </row>
    <row r="7" spans="1:11">
      <c r="A7" s="335"/>
      <c r="B7" s="339"/>
      <c r="C7" s="85" t="s">
        <v>0</v>
      </c>
      <c r="D7" s="221">
        <v>48.5</v>
      </c>
      <c r="E7" s="221">
        <v>53.8</v>
      </c>
      <c r="F7" s="222"/>
      <c r="G7" s="222"/>
      <c r="H7" s="222">
        <v>0.1</v>
      </c>
      <c r="I7" s="222">
        <v>0.2</v>
      </c>
      <c r="J7" s="222"/>
      <c r="K7" s="222"/>
    </row>
    <row r="8" spans="1:11">
      <c r="A8" s="335"/>
      <c r="B8" s="337" t="s">
        <v>48</v>
      </c>
      <c r="C8" s="85" t="s">
        <v>2</v>
      </c>
      <c r="D8" s="221"/>
      <c r="E8" s="221"/>
      <c r="F8" s="222"/>
      <c r="G8" s="222"/>
      <c r="H8" s="222">
        <v>0.4</v>
      </c>
      <c r="I8" s="222">
        <v>0.2</v>
      </c>
      <c r="J8" s="222"/>
      <c r="K8" s="222"/>
    </row>
    <row r="9" spans="1:11">
      <c r="A9" s="335"/>
      <c r="B9" s="338"/>
      <c r="C9" s="85" t="s">
        <v>1</v>
      </c>
      <c r="D9" s="221"/>
      <c r="E9" s="221"/>
      <c r="F9" s="222"/>
      <c r="G9" s="222"/>
      <c r="H9" s="222">
        <v>0.2</v>
      </c>
      <c r="I9" s="222">
        <v>0.3</v>
      </c>
      <c r="J9" s="222"/>
      <c r="K9" s="222"/>
    </row>
    <row r="10" spans="1:11">
      <c r="A10" s="335"/>
      <c r="B10" s="339"/>
      <c r="C10" s="85" t="s">
        <v>0</v>
      </c>
      <c r="D10" s="221">
        <v>45.8</v>
      </c>
      <c r="E10" s="221">
        <v>53.1</v>
      </c>
      <c r="F10" s="222"/>
      <c r="G10" s="222"/>
      <c r="H10" s="222">
        <v>0.3</v>
      </c>
      <c r="I10" s="222">
        <v>0.2</v>
      </c>
      <c r="J10" s="222"/>
      <c r="K10" s="222"/>
    </row>
    <row r="11" spans="1:11" s="162" customFormat="1" ht="12.75" customHeight="1">
      <c r="A11" s="335"/>
      <c r="B11" s="337" t="s">
        <v>47</v>
      </c>
      <c r="C11" s="85" t="s">
        <v>2</v>
      </c>
      <c r="D11" s="221"/>
      <c r="E11" s="221"/>
      <c r="F11" s="222"/>
      <c r="G11" s="222"/>
      <c r="H11" s="222">
        <v>0.5</v>
      </c>
      <c r="I11" s="222">
        <v>0.3</v>
      </c>
      <c r="J11" s="222"/>
      <c r="K11" s="222"/>
    </row>
    <row r="12" spans="1:11" s="162" customFormat="1">
      <c r="A12" s="335"/>
      <c r="B12" s="338"/>
      <c r="C12" s="85" t="s">
        <v>1</v>
      </c>
      <c r="D12" s="221"/>
      <c r="E12" s="221"/>
      <c r="F12" s="222"/>
      <c r="G12" s="222"/>
      <c r="H12" s="321">
        <v>0</v>
      </c>
      <c r="I12" s="222">
        <v>0.1</v>
      </c>
      <c r="J12" s="222"/>
      <c r="K12" s="222"/>
    </row>
    <row r="13" spans="1:11" s="162" customFormat="1">
      <c r="A13" s="335"/>
      <c r="B13" s="339"/>
      <c r="C13" s="85" t="s">
        <v>0</v>
      </c>
      <c r="D13" s="221">
        <v>37</v>
      </c>
      <c r="E13" s="221">
        <v>41.3</v>
      </c>
      <c r="F13" s="222"/>
      <c r="G13" s="222"/>
      <c r="H13" s="222">
        <v>0.2</v>
      </c>
      <c r="I13" s="222">
        <v>0.2</v>
      </c>
      <c r="J13" s="222"/>
      <c r="K13" s="222"/>
    </row>
    <row r="14" spans="1:11" s="162" customFormat="1" ht="12.75" customHeight="1">
      <c r="A14" s="335"/>
      <c r="B14" s="325" t="s">
        <v>46</v>
      </c>
      <c r="C14" s="80" t="s">
        <v>2</v>
      </c>
      <c r="D14" s="223"/>
      <c r="E14" s="223"/>
      <c r="F14" s="222"/>
      <c r="G14" s="222"/>
      <c r="H14" s="224">
        <v>0.2</v>
      </c>
      <c r="I14" s="224">
        <v>0.2</v>
      </c>
      <c r="J14" s="224"/>
      <c r="K14" s="224"/>
    </row>
    <row r="15" spans="1:11" s="162" customFormat="1">
      <c r="A15" s="335"/>
      <c r="B15" s="326"/>
      <c r="C15" s="80" t="s">
        <v>1</v>
      </c>
      <c r="D15" s="223"/>
      <c r="E15" s="223"/>
      <c r="F15" s="222"/>
      <c r="G15" s="222"/>
      <c r="H15" s="224">
        <v>0.1</v>
      </c>
      <c r="I15" s="224">
        <v>0.1</v>
      </c>
      <c r="J15" s="224"/>
      <c r="K15" s="224"/>
    </row>
    <row r="16" spans="1:11" s="162" customFormat="1" ht="13.5" thickBot="1">
      <c r="A16" s="336"/>
      <c r="B16" s="327"/>
      <c r="C16" s="80" t="s">
        <v>0</v>
      </c>
      <c r="D16" s="223">
        <v>47.4</v>
      </c>
      <c r="E16" s="223">
        <v>52.7</v>
      </c>
      <c r="F16" s="222"/>
      <c r="G16" s="222"/>
      <c r="H16" s="224">
        <v>0.2</v>
      </c>
      <c r="I16" s="224">
        <v>0.2</v>
      </c>
      <c r="J16" s="224"/>
      <c r="K16" s="224"/>
    </row>
    <row r="17" spans="1:11">
      <c r="A17" s="334" t="s">
        <v>45</v>
      </c>
      <c r="B17" s="344" t="s">
        <v>76</v>
      </c>
      <c r="C17" s="85" t="s">
        <v>2</v>
      </c>
      <c r="D17" s="221"/>
      <c r="E17" s="221"/>
      <c r="F17" s="221">
        <v>10.8</v>
      </c>
      <c r="G17" s="221">
        <v>15.7</v>
      </c>
      <c r="H17" s="221">
        <v>7.9</v>
      </c>
      <c r="I17" s="221">
        <v>7.7</v>
      </c>
      <c r="J17" s="221">
        <v>13.3</v>
      </c>
      <c r="K17" s="221">
        <v>10.8</v>
      </c>
    </row>
    <row r="18" spans="1:11">
      <c r="A18" s="335"/>
      <c r="B18" s="338"/>
      <c r="C18" s="85" t="s">
        <v>1</v>
      </c>
      <c r="D18" s="221"/>
      <c r="E18" s="221"/>
      <c r="F18" s="221">
        <v>8.9</v>
      </c>
      <c r="G18" s="221">
        <v>18.100000000000001</v>
      </c>
      <c r="H18" s="221">
        <v>1.8</v>
      </c>
      <c r="I18" s="221">
        <v>3</v>
      </c>
      <c r="J18" s="221">
        <v>7.6</v>
      </c>
      <c r="K18" s="221">
        <v>7.8</v>
      </c>
    </row>
    <row r="19" spans="1:11">
      <c r="A19" s="335"/>
      <c r="B19" s="339"/>
      <c r="C19" s="85" t="s">
        <v>0</v>
      </c>
      <c r="D19" s="221">
        <v>77.7</v>
      </c>
      <c r="E19" s="221">
        <v>79.599999999999994</v>
      </c>
      <c r="F19" s="221">
        <v>10.4</v>
      </c>
      <c r="G19" s="221">
        <v>16.2</v>
      </c>
      <c r="H19" s="221">
        <v>6.5</v>
      </c>
      <c r="I19" s="221">
        <v>6.7</v>
      </c>
      <c r="J19" s="221">
        <v>12.2</v>
      </c>
      <c r="K19" s="221">
        <v>10.1</v>
      </c>
    </row>
    <row r="20" spans="1:11" s="162" customFormat="1" ht="12.75" customHeight="1">
      <c r="A20" s="335"/>
      <c r="B20" s="337" t="s">
        <v>101</v>
      </c>
      <c r="C20" s="85" t="s">
        <v>2</v>
      </c>
      <c r="D20" s="222"/>
      <c r="E20" s="222"/>
      <c r="F20" s="222"/>
      <c r="G20" s="222"/>
      <c r="H20" s="221"/>
      <c r="I20" s="221"/>
      <c r="J20" s="221">
        <v>69.8</v>
      </c>
      <c r="K20" s="221">
        <v>88.4</v>
      </c>
    </row>
    <row r="21" spans="1:11" s="162" customFormat="1">
      <c r="A21" s="335"/>
      <c r="B21" s="338"/>
      <c r="C21" s="85" t="s">
        <v>1</v>
      </c>
      <c r="D21" s="222"/>
      <c r="E21" s="222"/>
      <c r="F21" s="222"/>
      <c r="G21" s="222"/>
      <c r="H21" s="221"/>
      <c r="I21" s="221"/>
      <c r="J21" s="221">
        <v>53.1</v>
      </c>
      <c r="K21" s="221">
        <v>66.3</v>
      </c>
    </row>
    <row r="22" spans="1:11" s="162" customFormat="1">
      <c r="A22" s="335"/>
      <c r="B22" s="339"/>
      <c r="C22" s="85" t="s">
        <v>0</v>
      </c>
      <c r="D22" s="222">
        <v>69.7</v>
      </c>
      <c r="E22" s="222">
        <v>82.604686983073279</v>
      </c>
      <c r="F22" s="222"/>
      <c r="G22" s="222"/>
      <c r="H22" s="221"/>
      <c r="I22" s="221"/>
      <c r="J22" s="221">
        <v>64.8</v>
      </c>
      <c r="K22" s="221">
        <v>84.6</v>
      </c>
    </row>
    <row r="23" spans="1:11" s="162" customFormat="1">
      <c r="A23" s="335"/>
      <c r="B23" s="325" t="s">
        <v>42</v>
      </c>
      <c r="C23" s="80" t="s">
        <v>2</v>
      </c>
      <c r="D23" s="224"/>
      <c r="E23" s="224"/>
      <c r="F23" s="224">
        <v>80.5</v>
      </c>
      <c r="G23" s="224">
        <v>90.8</v>
      </c>
      <c r="H23" s="223">
        <v>7.9</v>
      </c>
      <c r="I23" s="223">
        <v>7.7</v>
      </c>
      <c r="J23" s="223">
        <v>68.2</v>
      </c>
      <c r="K23" s="223">
        <v>87</v>
      </c>
    </row>
    <row r="24" spans="1:11" s="162" customFormat="1">
      <c r="A24" s="335"/>
      <c r="B24" s="326"/>
      <c r="C24" s="80" t="s">
        <v>1</v>
      </c>
      <c r="D24" s="224"/>
      <c r="E24" s="224"/>
      <c r="F24" s="224">
        <v>85.8</v>
      </c>
      <c r="G24" s="224">
        <v>89.4</v>
      </c>
      <c r="H24" s="223">
        <v>1.8</v>
      </c>
      <c r="I24" s="223">
        <v>3</v>
      </c>
      <c r="J24" s="223">
        <v>52.4</v>
      </c>
      <c r="K24" s="223">
        <v>64.8</v>
      </c>
    </row>
    <row r="25" spans="1:11" s="162" customFormat="1" ht="13.5" thickBot="1">
      <c r="A25" s="336"/>
      <c r="B25" s="327"/>
      <c r="C25" s="80" t="s">
        <v>0</v>
      </c>
      <c r="D25" s="224">
        <v>71.3</v>
      </c>
      <c r="E25" s="224">
        <v>82.3</v>
      </c>
      <c r="F25" s="224">
        <v>82</v>
      </c>
      <c r="G25" s="224">
        <v>90.5</v>
      </c>
      <c r="H25" s="223">
        <v>6.5</v>
      </c>
      <c r="I25" s="223">
        <v>6.7</v>
      </c>
      <c r="J25" s="223">
        <v>63.4</v>
      </c>
      <c r="K25" s="223">
        <v>83.1</v>
      </c>
    </row>
    <row r="26" spans="1:11">
      <c r="A26" s="334" t="s">
        <v>41</v>
      </c>
      <c r="B26" s="344" t="s">
        <v>40</v>
      </c>
      <c r="C26" s="85" t="s">
        <v>2</v>
      </c>
      <c r="D26" s="222"/>
      <c r="E26" s="222"/>
      <c r="F26" s="222">
        <v>10.199999999999999</v>
      </c>
      <c r="G26" s="221">
        <v>14.2</v>
      </c>
      <c r="H26" s="221">
        <v>15.7</v>
      </c>
      <c r="I26" s="221">
        <v>13</v>
      </c>
      <c r="J26" s="221">
        <v>19.2</v>
      </c>
      <c r="K26" s="221">
        <v>13.5</v>
      </c>
    </row>
    <row r="27" spans="1:11">
      <c r="A27" s="335"/>
      <c r="B27" s="338"/>
      <c r="C27" s="85" t="s">
        <v>1</v>
      </c>
      <c r="D27" s="222"/>
      <c r="E27" s="222"/>
      <c r="F27" s="222">
        <v>8.8000000000000007</v>
      </c>
      <c r="G27" s="221">
        <v>13.2</v>
      </c>
      <c r="H27" s="221">
        <v>3.6</v>
      </c>
      <c r="I27" s="221">
        <v>3.5</v>
      </c>
      <c r="J27" s="221">
        <v>8.8000000000000007</v>
      </c>
      <c r="K27" s="221">
        <v>5.5</v>
      </c>
    </row>
    <row r="28" spans="1:11">
      <c r="A28" s="335"/>
      <c r="B28" s="339"/>
      <c r="C28" s="85" t="s">
        <v>0</v>
      </c>
      <c r="D28" s="222">
        <v>84.2</v>
      </c>
      <c r="E28" s="222">
        <v>83.6</v>
      </c>
      <c r="F28" s="222">
        <v>10</v>
      </c>
      <c r="G28" s="221">
        <v>14</v>
      </c>
      <c r="H28" s="221">
        <v>13.8</v>
      </c>
      <c r="I28" s="221">
        <v>11.4</v>
      </c>
      <c r="J28" s="221">
        <v>17.8</v>
      </c>
      <c r="K28" s="221">
        <v>12.2</v>
      </c>
    </row>
    <row r="29" spans="1:11">
      <c r="A29" s="335"/>
      <c r="B29" s="337" t="s">
        <v>39</v>
      </c>
      <c r="C29" s="85" t="s">
        <v>2</v>
      </c>
      <c r="D29" s="222"/>
      <c r="E29" s="222"/>
      <c r="F29" s="222">
        <v>10.4</v>
      </c>
      <c r="G29" s="221">
        <v>12.2</v>
      </c>
      <c r="H29" s="221">
        <v>33.1</v>
      </c>
      <c r="I29" s="221">
        <v>28.5</v>
      </c>
      <c r="J29" s="221">
        <v>46.6</v>
      </c>
      <c r="K29" s="221">
        <v>35.799999999999997</v>
      </c>
    </row>
    <row r="30" spans="1:11">
      <c r="A30" s="335"/>
      <c r="B30" s="338"/>
      <c r="C30" s="85" t="s">
        <v>1</v>
      </c>
      <c r="D30" s="222"/>
      <c r="E30" s="222"/>
      <c r="F30" s="222">
        <v>15.5</v>
      </c>
      <c r="G30" s="221">
        <v>18.899999999999999</v>
      </c>
      <c r="H30" s="221">
        <v>7.8</v>
      </c>
      <c r="I30" s="221">
        <v>8.3000000000000007</v>
      </c>
      <c r="J30" s="221">
        <v>36.200000000000003</v>
      </c>
      <c r="K30" s="221">
        <v>26.8</v>
      </c>
    </row>
    <row r="31" spans="1:11">
      <c r="A31" s="335"/>
      <c r="B31" s="339"/>
      <c r="C31" s="85" t="s">
        <v>0</v>
      </c>
      <c r="D31" s="222">
        <v>95.5</v>
      </c>
      <c r="E31" s="222">
        <v>95.5</v>
      </c>
      <c r="F31" s="222">
        <v>10.6</v>
      </c>
      <c r="G31" s="221">
        <v>12.5</v>
      </c>
      <c r="H31" s="221">
        <v>32</v>
      </c>
      <c r="I31" s="221">
        <v>27.6</v>
      </c>
      <c r="J31" s="221">
        <v>45.9</v>
      </c>
      <c r="K31" s="221">
        <v>35.200000000000003</v>
      </c>
    </row>
    <row r="32" spans="1:11">
      <c r="A32" s="335"/>
      <c r="B32" s="337" t="s">
        <v>20</v>
      </c>
      <c r="C32" s="85" t="s">
        <v>2</v>
      </c>
      <c r="D32" s="222"/>
      <c r="E32" s="222"/>
      <c r="F32" s="222">
        <v>40.700000000000003</v>
      </c>
      <c r="G32" s="221">
        <v>72.5</v>
      </c>
      <c r="H32" s="221">
        <v>8.1</v>
      </c>
      <c r="I32" s="221">
        <v>6.1</v>
      </c>
      <c r="J32" s="221">
        <v>37.799999999999997</v>
      </c>
      <c r="K32" s="221">
        <v>18.600000000000001</v>
      </c>
    </row>
    <row r="33" spans="1:11">
      <c r="A33" s="335"/>
      <c r="B33" s="338"/>
      <c r="C33" s="85" t="s">
        <v>1</v>
      </c>
      <c r="D33" s="222"/>
      <c r="E33" s="222"/>
      <c r="F33" s="222">
        <v>24.4</v>
      </c>
      <c r="G33" s="221">
        <v>67.7</v>
      </c>
      <c r="H33" s="221">
        <v>0.8</v>
      </c>
      <c r="I33" s="221">
        <v>2.7</v>
      </c>
      <c r="J33" s="221">
        <v>3.4</v>
      </c>
      <c r="K33" s="221">
        <v>3.9</v>
      </c>
    </row>
    <row r="34" spans="1:11">
      <c r="A34" s="335"/>
      <c r="B34" s="339"/>
      <c r="C34" s="85" t="s">
        <v>0</v>
      </c>
      <c r="D34" s="222">
        <v>39.200000000000003</v>
      </c>
      <c r="E34" s="222">
        <v>44.1</v>
      </c>
      <c r="F34" s="222">
        <v>30.8</v>
      </c>
      <c r="G34" s="221">
        <v>69.8</v>
      </c>
      <c r="H34" s="221">
        <v>3.3</v>
      </c>
      <c r="I34" s="221">
        <v>4.0999999999999996</v>
      </c>
      <c r="J34" s="221">
        <v>21.2</v>
      </c>
      <c r="K34" s="221">
        <v>10.6</v>
      </c>
    </row>
    <row r="35" spans="1:11" s="162" customFormat="1">
      <c r="A35" s="335"/>
      <c r="B35" s="325" t="s">
        <v>38</v>
      </c>
      <c r="C35" s="80" t="s">
        <v>2</v>
      </c>
      <c r="D35" s="224"/>
      <c r="E35" s="224"/>
      <c r="F35" s="224">
        <v>10.4</v>
      </c>
      <c r="G35" s="223">
        <v>13.9</v>
      </c>
      <c r="H35" s="223">
        <v>19.600000000000001</v>
      </c>
      <c r="I35" s="223">
        <v>16.5</v>
      </c>
      <c r="J35" s="223">
        <v>25.7</v>
      </c>
      <c r="K35" s="223">
        <v>18</v>
      </c>
    </row>
    <row r="36" spans="1:11" s="162" customFormat="1">
      <c r="A36" s="335"/>
      <c r="B36" s="326"/>
      <c r="C36" s="80" t="s">
        <v>1</v>
      </c>
      <c r="D36" s="224"/>
      <c r="E36" s="224"/>
      <c r="F36" s="224">
        <v>10</v>
      </c>
      <c r="G36" s="223">
        <v>14.9</v>
      </c>
      <c r="H36" s="223">
        <v>3.8</v>
      </c>
      <c r="I36" s="223">
        <v>3.7</v>
      </c>
      <c r="J36" s="223">
        <v>10.9</v>
      </c>
      <c r="K36" s="223">
        <v>7</v>
      </c>
    </row>
    <row r="37" spans="1:11" s="162" customFormat="1" ht="13.5" thickBot="1">
      <c r="A37" s="336"/>
      <c r="B37" s="327"/>
      <c r="C37" s="80" t="s">
        <v>0</v>
      </c>
      <c r="D37" s="224">
        <v>85.9</v>
      </c>
      <c r="E37" s="224">
        <v>85.8</v>
      </c>
      <c r="F37" s="224">
        <v>10.4</v>
      </c>
      <c r="G37" s="223">
        <v>14.1</v>
      </c>
      <c r="H37" s="223">
        <v>17.399999999999999</v>
      </c>
      <c r="I37" s="223">
        <v>14.7</v>
      </c>
      <c r="J37" s="223">
        <v>23.7</v>
      </c>
      <c r="K37" s="223">
        <v>16.3</v>
      </c>
    </row>
    <row r="38" spans="1:11" s="162" customFormat="1">
      <c r="A38" s="328" t="s">
        <v>37</v>
      </c>
      <c r="B38" s="329"/>
      <c r="C38" s="80" t="s">
        <v>2</v>
      </c>
      <c r="D38" s="224"/>
      <c r="E38" s="224"/>
      <c r="F38" s="224">
        <v>11.1</v>
      </c>
      <c r="G38" s="224">
        <v>14</v>
      </c>
      <c r="H38" s="223">
        <v>22.5</v>
      </c>
      <c r="I38" s="223">
        <v>18.600000000000001</v>
      </c>
      <c r="J38" s="223">
        <v>30.7</v>
      </c>
      <c r="K38" s="223">
        <v>23.3</v>
      </c>
    </row>
    <row r="39" spans="1:11" s="162" customFormat="1">
      <c r="A39" s="330"/>
      <c r="B39" s="331"/>
      <c r="C39" s="80" t="s">
        <v>1</v>
      </c>
      <c r="D39" s="224"/>
      <c r="E39" s="224"/>
      <c r="F39" s="224">
        <v>9.4</v>
      </c>
      <c r="G39" s="224">
        <v>13.8</v>
      </c>
      <c r="H39" s="223">
        <v>4.2</v>
      </c>
      <c r="I39" s="223">
        <v>4.5</v>
      </c>
      <c r="J39" s="223">
        <v>8.6</v>
      </c>
      <c r="K39" s="223">
        <v>7.6</v>
      </c>
    </row>
    <row r="40" spans="1:11" s="162" customFormat="1" ht="13.5" thickBot="1">
      <c r="A40" s="332"/>
      <c r="B40" s="333"/>
      <c r="C40" s="80" t="s">
        <v>0</v>
      </c>
      <c r="D40" s="224">
        <v>55.9</v>
      </c>
      <c r="E40" s="224">
        <v>54.1</v>
      </c>
      <c r="F40" s="224">
        <v>10.3</v>
      </c>
      <c r="G40" s="224">
        <v>13.9</v>
      </c>
      <c r="H40" s="223">
        <v>14.4</v>
      </c>
      <c r="I40" s="223">
        <v>12.1</v>
      </c>
      <c r="J40" s="223">
        <v>21.9</v>
      </c>
      <c r="K40" s="223">
        <v>16.2</v>
      </c>
    </row>
    <row r="41" spans="1:11">
      <c r="A41" s="306" t="s">
        <v>97</v>
      </c>
      <c r="B41" s="163"/>
    </row>
    <row r="42" spans="1:11">
      <c r="A42" s="306" t="s">
        <v>102</v>
      </c>
      <c r="B42" s="163"/>
    </row>
    <row r="43" spans="1:11" ht="79.5" customHeight="1">
      <c r="A43" s="356" t="s">
        <v>145</v>
      </c>
      <c r="B43" s="356"/>
      <c r="C43" s="356"/>
      <c r="D43" s="356"/>
      <c r="E43" s="356"/>
      <c r="F43" s="356"/>
      <c r="G43" s="356"/>
      <c r="H43" s="356"/>
      <c r="I43" s="356"/>
      <c r="J43" s="356"/>
      <c r="K43" s="356"/>
    </row>
    <row r="44" spans="1:11" ht="26.25" customHeight="1">
      <c r="A44" s="355" t="s">
        <v>156</v>
      </c>
      <c r="B44" s="355"/>
      <c r="C44" s="355"/>
      <c r="D44" s="355"/>
      <c r="E44" s="355"/>
      <c r="F44" s="355"/>
      <c r="G44" s="355"/>
      <c r="H44" s="355"/>
      <c r="I44" s="355"/>
      <c r="J44" s="355"/>
    </row>
    <row r="45" spans="1:11">
      <c r="A45" s="72" t="s">
        <v>98</v>
      </c>
      <c r="B45" s="121"/>
    </row>
    <row r="46" spans="1:11">
      <c r="A46" s="307" t="s">
        <v>99</v>
      </c>
    </row>
  </sheetData>
  <mergeCells count="22">
    <mergeCell ref="A44:J44"/>
    <mergeCell ref="A26:A37"/>
    <mergeCell ref="B26:B28"/>
    <mergeCell ref="B29:B31"/>
    <mergeCell ref="B32:B34"/>
    <mergeCell ref="B35:B37"/>
    <mergeCell ref="A38:B40"/>
    <mergeCell ref="A43:K43"/>
    <mergeCell ref="B14:B16"/>
    <mergeCell ref="B17:B19"/>
    <mergeCell ref="B20:B22"/>
    <mergeCell ref="A5:A16"/>
    <mergeCell ref="A17:A25"/>
    <mergeCell ref="B23:B25"/>
    <mergeCell ref="B5:B7"/>
    <mergeCell ref="B8:B10"/>
    <mergeCell ref="B11:B13"/>
    <mergeCell ref="A3:C4"/>
    <mergeCell ref="D3:E3"/>
    <mergeCell ref="F3:G3"/>
    <mergeCell ref="H3:I3"/>
    <mergeCell ref="J3:K3"/>
  </mergeCells>
  <hyperlinks>
    <hyperlink ref="A26" r:id="rId1" display="https://www.education.gouv.fr/series-chronologiques-de-donnees-statistiques-sur-le-systeme-educatif-12530"/>
    <hyperlink ref="A46" r:id="rId2" display="https://www.education.gouv.fr/series-chronologiques-de-donnees-statistiques-sur-le-systeme-educatif-1253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1"/>
  <sheetViews>
    <sheetView topLeftCell="A61" zoomScaleNormal="100" workbookViewId="0">
      <selection activeCell="A76" sqref="A76:I76"/>
    </sheetView>
  </sheetViews>
  <sheetFormatPr baseColWidth="10" defaultColWidth="11.42578125" defaultRowHeight="12.75"/>
  <cols>
    <col min="1" max="16384" width="11.42578125" style="2"/>
  </cols>
  <sheetData>
    <row r="1" spans="1:1">
      <c r="A1" s="96" t="s">
        <v>122</v>
      </c>
    </row>
    <row r="5" spans="1:1" ht="12.75" customHeight="1"/>
    <row r="11" spans="1:1" ht="12.75" customHeight="1"/>
    <row r="14" spans="1:1" ht="12.75" customHeight="1"/>
    <row r="75" spans="1:10" ht="12.6" customHeight="1">
      <c r="A75" s="2" t="s">
        <v>97</v>
      </c>
      <c r="I75" s="95"/>
    </row>
    <row r="76" spans="1:10" ht="27.6" customHeight="1">
      <c r="A76" s="343" t="s">
        <v>154</v>
      </c>
      <c r="B76" s="343"/>
      <c r="C76" s="343"/>
      <c r="D76" s="343"/>
      <c r="E76" s="343"/>
      <c r="F76" s="343"/>
      <c r="G76" s="343"/>
      <c r="H76" s="343"/>
      <c r="I76" s="343"/>
      <c r="J76" s="88"/>
    </row>
    <row r="77" spans="1:10">
      <c r="A77" s="4" t="s">
        <v>98</v>
      </c>
    </row>
    <row r="83" spans="1:28">
      <c r="B83" s="359" t="s">
        <v>58</v>
      </c>
      <c r="C83" s="360"/>
      <c r="E83" s="94"/>
      <c r="F83" s="358" t="s">
        <v>40</v>
      </c>
      <c r="G83" s="358"/>
      <c r="H83" s="358"/>
      <c r="I83" s="358" t="s">
        <v>39</v>
      </c>
      <c r="J83" s="358"/>
      <c r="K83" s="358"/>
      <c r="M83" s="92"/>
      <c r="N83" s="358" t="s">
        <v>49</v>
      </c>
      <c r="O83" s="358"/>
      <c r="P83" s="358"/>
      <c r="Q83" s="357" t="s">
        <v>57</v>
      </c>
      <c r="R83" s="357"/>
      <c r="S83" s="357"/>
      <c r="T83" s="357" t="s">
        <v>56</v>
      </c>
      <c r="U83" s="357"/>
      <c r="V83" s="357"/>
      <c r="W83" s="358" t="s">
        <v>55</v>
      </c>
      <c r="X83" s="358"/>
      <c r="Y83" s="358"/>
      <c r="Z83" s="357" t="s">
        <v>54</v>
      </c>
      <c r="AA83" s="357"/>
      <c r="AB83" s="357"/>
    </row>
    <row r="84" spans="1:28" ht="12.75" customHeight="1">
      <c r="A84" s="93"/>
      <c r="B84" s="91" t="s">
        <v>2</v>
      </c>
      <c r="C84" s="91" t="s">
        <v>1</v>
      </c>
      <c r="E84" s="92"/>
      <c r="F84" s="91" t="s">
        <v>2</v>
      </c>
      <c r="G84" s="91" t="s">
        <v>1</v>
      </c>
      <c r="H84" s="91" t="s">
        <v>53</v>
      </c>
      <c r="I84" s="91" t="s">
        <v>2</v>
      </c>
      <c r="J84" s="91" t="s">
        <v>1</v>
      </c>
      <c r="K84" s="91" t="s">
        <v>53</v>
      </c>
      <c r="M84" s="92"/>
      <c r="N84" s="91" t="s">
        <v>2</v>
      </c>
      <c r="O84" s="91" t="s">
        <v>1</v>
      </c>
      <c r="P84" s="91" t="s">
        <v>53</v>
      </c>
      <c r="Q84" s="91" t="s">
        <v>2</v>
      </c>
      <c r="R84" s="91" t="s">
        <v>1</v>
      </c>
      <c r="S84" s="91" t="s">
        <v>53</v>
      </c>
      <c r="T84" s="91" t="s">
        <v>2</v>
      </c>
      <c r="U84" s="91" t="s">
        <v>1</v>
      </c>
      <c r="V84" s="91" t="s">
        <v>53</v>
      </c>
      <c r="W84" s="91" t="s">
        <v>2</v>
      </c>
      <c r="X84" s="91" t="s">
        <v>1</v>
      </c>
      <c r="Y84" s="91" t="s">
        <v>53</v>
      </c>
      <c r="Z84" s="91" t="s">
        <v>2</v>
      </c>
      <c r="AA84" s="91" t="s">
        <v>1</v>
      </c>
      <c r="AB84" s="91" t="s">
        <v>53</v>
      </c>
    </row>
    <row r="85" spans="1:28">
      <c r="A85" s="90">
        <v>18</v>
      </c>
      <c r="B85" s="89">
        <v>90</v>
      </c>
      <c r="C85" s="89">
        <v>55</v>
      </c>
      <c r="E85" s="164">
        <v>18</v>
      </c>
      <c r="F85" s="165">
        <v>2</v>
      </c>
      <c r="G85" s="165">
        <v>0</v>
      </c>
      <c r="H85" s="165">
        <v>2</v>
      </c>
      <c r="I85" s="165">
        <v>0</v>
      </c>
      <c r="J85" s="165">
        <v>0</v>
      </c>
      <c r="K85" s="165">
        <v>0</v>
      </c>
      <c r="M85" s="164">
        <v>18</v>
      </c>
      <c r="N85" s="89">
        <v>0</v>
      </c>
      <c r="O85" s="89">
        <v>0</v>
      </c>
      <c r="P85" s="89">
        <v>0</v>
      </c>
      <c r="Q85" s="89">
        <v>0</v>
      </c>
      <c r="R85" s="89">
        <v>0</v>
      </c>
      <c r="S85" s="89">
        <v>0</v>
      </c>
      <c r="T85" s="89">
        <v>0</v>
      </c>
      <c r="U85" s="89">
        <v>0</v>
      </c>
      <c r="V85" s="89">
        <v>0</v>
      </c>
      <c r="W85" s="89">
        <v>20</v>
      </c>
      <c r="X85" s="89">
        <v>4</v>
      </c>
      <c r="Y85" s="89">
        <v>24</v>
      </c>
      <c r="Z85" s="89">
        <v>61</v>
      </c>
      <c r="AA85" s="89">
        <v>50</v>
      </c>
      <c r="AB85" s="89">
        <v>111</v>
      </c>
    </row>
    <row r="86" spans="1:28">
      <c r="A86" s="90">
        <v>19</v>
      </c>
      <c r="B86" s="89">
        <v>537</v>
      </c>
      <c r="C86" s="89">
        <v>371</v>
      </c>
      <c r="E86" s="164">
        <v>19</v>
      </c>
      <c r="F86" s="165">
        <v>0</v>
      </c>
      <c r="G86" s="165">
        <v>0</v>
      </c>
      <c r="H86" s="165">
        <v>0</v>
      </c>
      <c r="I86" s="165">
        <v>0</v>
      </c>
      <c r="J86" s="165">
        <v>0</v>
      </c>
      <c r="K86" s="165">
        <v>0</v>
      </c>
      <c r="M86" s="164">
        <v>19</v>
      </c>
      <c r="N86" s="89">
        <v>0</v>
      </c>
      <c r="O86" s="89">
        <v>0</v>
      </c>
      <c r="P86" s="89">
        <v>0</v>
      </c>
      <c r="Q86" s="89">
        <v>0</v>
      </c>
      <c r="R86" s="89">
        <v>0</v>
      </c>
      <c r="S86" s="89">
        <v>0</v>
      </c>
      <c r="T86" s="89">
        <v>0</v>
      </c>
      <c r="U86" s="89">
        <v>0</v>
      </c>
      <c r="V86" s="89">
        <v>0</v>
      </c>
      <c r="W86" s="89">
        <v>122</v>
      </c>
      <c r="X86" s="89">
        <v>25</v>
      </c>
      <c r="Y86" s="89">
        <v>147</v>
      </c>
      <c r="Z86" s="89">
        <v>408</v>
      </c>
      <c r="AA86" s="89">
        <v>339</v>
      </c>
      <c r="AB86" s="89">
        <v>747</v>
      </c>
    </row>
    <row r="87" spans="1:28">
      <c r="A87" s="90">
        <v>20</v>
      </c>
      <c r="B87" s="89">
        <v>1517</v>
      </c>
      <c r="C87" s="89">
        <v>926</v>
      </c>
      <c r="E87" s="164">
        <v>20</v>
      </c>
      <c r="F87" s="165">
        <v>4</v>
      </c>
      <c r="G87" s="165">
        <v>0</v>
      </c>
      <c r="H87" s="165">
        <v>4</v>
      </c>
      <c r="I87" s="165">
        <v>0</v>
      </c>
      <c r="J87" s="165">
        <v>0</v>
      </c>
      <c r="K87" s="165">
        <v>0</v>
      </c>
      <c r="M87" s="164">
        <v>20</v>
      </c>
      <c r="N87" s="89">
        <v>0</v>
      </c>
      <c r="O87" s="89">
        <v>0</v>
      </c>
      <c r="P87" s="89">
        <v>0</v>
      </c>
      <c r="Q87" s="89">
        <v>0</v>
      </c>
      <c r="R87" s="89">
        <v>0</v>
      </c>
      <c r="S87" s="89">
        <v>0</v>
      </c>
      <c r="T87" s="89">
        <v>0</v>
      </c>
      <c r="U87" s="89">
        <v>0</v>
      </c>
      <c r="V87" s="89">
        <v>0</v>
      </c>
      <c r="W87" s="89">
        <v>326</v>
      </c>
      <c r="X87" s="89">
        <v>66</v>
      </c>
      <c r="Y87" s="89">
        <v>392</v>
      </c>
      <c r="Z87" s="89">
        <v>1146</v>
      </c>
      <c r="AA87" s="89">
        <v>840</v>
      </c>
      <c r="AB87" s="89">
        <v>1986</v>
      </c>
    </row>
    <row r="88" spans="1:28">
      <c r="A88" s="90">
        <v>21</v>
      </c>
      <c r="B88" s="89">
        <v>2583</v>
      </c>
      <c r="C88" s="89">
        <v>1659</v>
      </c>
      <c r="E88" s="164">
        <v>21</v>
      </c>
      <c r="F88" s="165">
        <v>5</v>
      </c>
      <c r="G88" s="165">
        <v>5</v>
      </c>
      <c r="H88" s="165">
        <v>10</v>
      </c>
      <c r="I88" s="165">
        <v>0</v>
      </c>
      <c r="J88" s="165">
        <v>0</v>
      </c>
      <c r="K88" s="165">
        <v>0</v>
      </c>
      <c r="M88" s="164">
        <v>21</v>
      </c>
      <c r="N88" s="89">
        <v>0</v>
      </c>
      <c r="O88" s="89">
        <v>0</v>
      </c>
      <c r="P88" s="89">
        <v>0</v>
      </c>
      <c r="Q88" s="89">
        <v>0</v>
      </c>
      <c r="R88" s="89">
        <v>0</v>
      </c>
      <c r="S88" s="89">
        <v>0</v>
      </c>
      <c r="T88" s="89">
        <v>0</v>
      </c>
      <c r="U88" s="89">
        <v>0</v>
      </c>
      <c r="V88" s="89">
        <v>0</v>
      </c>
      <c r="W88" s="89">
        <v>481</v>
      </c>
      <c r="X88" s="89">
        <v>92</v>
      </c>
      <c r="Y88" s="89">
        <v>573</v>
      </c>
      <c r="Z88" s="89">
        <v>2012</v>
      </c>
      <c r="AA88" s="89">
        <v>1525</v>
      </c>
      <c r="AB88" s="89">
        <v>3537</v>
      </c>
    </row>
    <row r="89" spans="1:28">
      <c r="A89" s="90">
        <v>22</v>
      </c>
      <c r="B89" s="89">
        <v>3304</v>
      </c>
      <c r="C89" s="89">
        <v>2059</v>
      </c>
      <c r="E89" s="164">
        <v>22</v>
      </c>
      <c r="F89" s="165">
        <v>18</v>
      </c>
      <c r="G89" s="165">
        <v>1</v>
      </c>
      <c r="H89" s="165">
        <v>19</v>
      </c>
      <c r="I89" s="165">
        <v>2</v>
      </c>
      <c r="J89" s="165">
        <v>0</v>
      </c>
      <c r="K89" s="165">
        <v>2</v>
      </c>
      <c r="M89" s="164">
        <v>22</v>
      </c>
      <c r="N89" s="89">
        <v>0</v>
      </c>
      <c r="O89" s="89">
        <v>0</v>
      </c>
      <c r="P89" s="89">
        <v>0</v>
      </c>
      <c r="Q89" s="89">
        <v>3</v>
      </c>
      <c r="R89" s="89">
        <v>0</v>
      </c>
      <c r="S89" s="89">
        <v>3</v>
      </c>
      <c r="T89" s="89">
        <v>1</v>
      </c>
      <c r="U89" s="89">
        <v>0</v>
      </c>
      <c r="V89" s="89">
        <v>1</v>
      </c>
      <c r="W89" s="89">
        <v>665</v>
      </c>
      <c r="X89" s="89">
        <v>115</v>
      </c>
      <c r="Y89" s="89">
        <v>780</v>
      </c>
      <c r="Z89" s="89">
        <v>2506</v>
      </c>
      <c r="AA89" s="89">
        <v>1886</v>
      </c>
      <c r="AB89" s="89">
        <v>4392</v>
      </c>
    </row>
    <row r="90" spans="1:28">
      <c r="A90" s="90">
        <v>23</v>
      </c>
      <c r="B90" s="89">
        <v>3741</v>
      </c>
      <c r="C90" s="89">
        <v>2216</v>
      </c>
      <c r="E90" s="164">
        <v>23</v>
      </c>
      <c r="F90" s="165">
        <v>42</v>
      </c>
      <c r="G90" s="165">
        <v>13</v>
      </c>
      <c r="H90" s="165">
        <v>55</v>
      </c>
      <c r="I90" s="165">
        <v>14</v>
      </c>
      <c r="J90" s="165">
        <v>0</v>
      </c>
      <c r="K90" s="165">
        <v>14</v>
      </c>
      <c r="M90" s="164">
        <v>23</v>
      </c>
      <c r="N90" s="89">
        <v>0</v>
      </c>
      <c r="O90" s="89">
        <v>0</v>
      </c>
      <c r="P90" s="89">
        <v>0</v>
      </c>
      <c r="Q90" s="89">
        <v>73</v>
      </c>
      <c r="R90" s="89">
        <v>6</v>
      </c>
      <c r="S90" s="89">
        <v>79</v>
      </c>
      <c r="T90" s="89">
        <v>10</v>
      </c>
      <c r="U90" s="89">
        <v>0</v>
      </c>
      <c r="V90" s="89">
        <v>10</v>
      </c>
      <c r="W90" s="89">
        <v>756</v>
      </c>
      <c r="X90" s="89">
        <v>135</v>
      </c>
      <c r="Y90" s="89">
        <v>891</v>
      </c>
      <c r="Z90" s="89">
        <v>2661</v>
      </c>
      <c r="AA90" s="89">
        <v>2011</v>
      </c>
      <c r="AB90" s="89">
        <v>4672</v>
      </c>
    </row>
    <row r="91" spans="1:28">
      <c r="A91" s="90">
        <v>24</v>
      </c>
      <c r="B91" s="89">
        <v>4032</v>
      </c>
      <c r="C91" s="89">
        <v>2278</v>
      </c>
      <c r="E91" s="164">
        <v>24</v>
      </c>
      <c r="F91" s="165">
        <v>62</v>
      </c>
      <c r="G91" s="165">
        <v>20</v>
      </c>
      <c r="H91" s="165">
        <v>82</v>
      </c>
      <c r="I91" s="165">
        <v>15</v>
      </c>
      <c r="J91" s="165">
        <v>2</v>
      </c>
      <c r="K91" s="165">
        <v>17</v>
      </c>
      <c r="M91" s="164">
        <v>24</v>
      </c>
      <c r="N91" s="89">
        <v>0</v>
      </c>
      <c r="O91" s="89">
        <v>0</v>
      </c>
      <c r="P91" s="89">
        <v>0</v>
      </c>
      <c r="Q91" s="89">
        <v>119</v>
      </c>
      <c r="R91" s="89">
        <v>11</v>
      </c>
      <c r="S91" s="89">
        <v>130</v>
      </c>
      <c r="T91" s="89">
        <v>20</v>
      </c>
      <c r="U91" s="89">
        <v>1</v>
      </c>
      <c r="V91" s="89">
        <v>21</v>
      </c>
      <c r="W91" s="89">
        <v>843</v>
      </c>
      <c r="X91" s="89">
        <v>143</v>
      </c>
      <c r="Y91" s="89">
        <v>986</v>
      </c>
      <c r="Z91" s="89">
        <v>2708</v>
      </c>
      <c r="AA91" s="89">
        <v>2024</v>
      </c>
      <c r="AB91" s="89">
        <v>4732</v>
      </c>
    </row>
    <row r="92" spans="1:28">
      <c r="A92" s="90">
        <v>25</v>
      </c>
      <c r="B92" s="89">
        <v>3892</v>
      </c>
      <c r="C92" s="89">
        <v>2132</v>
      </c>
      <c r="E92" s="164">
        <v>25</v>
      </c>
      <c r="F92" s="165">
        <v>103</v>
      </c>
      <c r="G92" s="165">
        <v>16</v>
      </c>
      <c r="H92" s="165">
        <v>119</v>
      </c>
      <c r="I92" s="165">
        <v>29</v>
      </c>
      <c r="J92" s="165">
        <v>1</v>
      </c>
      <c r="K92" s="165">
        <v>30</v>
      </c>
      <c r="M92" s="164">
        <v>25</v>
      </c>
      <c r="N92" s="89">
        <v>0</v>
      </c>
      <c r="O92" s="89">
        <v>0</v>
      </c>
      <c r="P92" s="89">
        <v>0</v>
      </c>
      <c r="Q92" s="89">
        <v>144</v>
      </c>
      <c r="R92" s="89">
        <v>12</v>
      </c>
      <c r="S92" s="89">
        <v>156</v>
      </c>
      <c r="T92" s="89">
        <v>33</v>
      </c>
      <c r="U92" s="89">
        <v>3</v>
      </c>
      <c r="V92" s="89">
        <v>36</v>
      </c>
      <c r="W92" s="89">
        <v>956</v>
      </c>
      <c r="X92" s="89">
        <v>157</v>
      </c>
      <c r="Y92" s="89">
        <v>1113</v>
      </c>
      <c r="Z92" s="89">
        <v>2353</v>
      </c>
      <c r="AA92" s="89">
        <v>1842</v>
      </c>
      <c r="AB92" s="89">
        <v>4195</v>
      </c>
    </row>
    <row r="93" spans="1:28">
      <c r="A93" s="90">
        <v>26</v>
      </c>
      <c r="B93" s="89">
        <v>3652</v>
      </c>
      <c r="C93" s="89">
        <v>1905</v>
      </c>
      <c r="E93" s="164">
        <v>26</v>
      </c>
      <c r="F93" s="165">
        <v>118</v>
      </c>
      <c r="G93" s="165">
        <v>39</v>
      </c>
      <c r="H93" s="165">
        <v>157</v>
      </c>
      <c r="I93" s="165">
        <v>40</v>
      </c>
      <c r="J93" s="165">
        <v>2</v>
      </c>
      <c r="K93" s="165">
        <v>42</v>
      </c>
      <c r="M93" s="164">
        <v>26</v>
      </c>
      <c r="N93" s="89">
        <v>0</v>
      </c>
      <c r="O93" s="89">
        <v>0</v>
      </c>
      <c r="P93" s="89">
        <v>0</v>
      </c>
      <c r="Q93" s="89">
        <v>139</v>
      </c>
      <c r="R93" s="89">
        <v>29</v>
      </c>
      <c r="S93" s="89">
        <v>168</v>
      </c>
      <c r="T93" s="89">
        <v>38</v>
      </c>
      <c r="U93" s="89">
        <v>3</v>
      </c>
      <c r="V93" s="89">
        <v>41</v>
      </c>
      <c r="W93" s="89">
        <v>997</v>
      </c>
      <c r="X93" s="89">
        <v>156</v>
      </c>
      <c r="Y93" s="89">
        <v>1153</v>
      </c>
      <c r="Z93" s="89">
        <v>2015</v>
      </c>
      <c r="AA93" s="89">
        <v>1561</v>
      </c>
      <c r="AB93" s="89">
        <v>3576</v>
      </c>
    </row>
    <row r="94" spans="1:28">
      <c r="A94" s="90">
        <v>27</v>
      </c>
      <c r="B94" s="89">
        <v>3535</v>
      </c>
      <c r="C94" s="89">
        <v>1674</v>
      </c>
      <c r="E94" s="164">
        <v>27</v>
      </c>
      <c r="F94" s="165">
        <v>139</v>
      </c>
      <c r="G94" s="165">
        <v>46</v>
      </c>
      <c r="H94" s="165">
        <v>185</v>
      </c>
      <c r="I94" s="165">
        <v>48</v>
      </c>
      <c r="J94" s="165">
        <v>5</v>
      </c>
      <c r="K94" s="165">
        <v>53</v>
      </c>
      <c r="M94" s="164">
        <v>27</v>
      </c>
      <c r="N94" s="89">
        <v>0</v>
      </c>
      <c r="O94" s="89">
        <v>0</v>
      </c>
      <c r="P94" s="89">
        <v>0</v>
      </c>
      <c r="Q94" s="89">
        <v>149</v>
      </c>
      <c r="R94" s="89">
        <v>20</v>
      </c>
      <c r="S94" s="89">
        <v>169</v>
      </c>
      <c r="T94" s="89">
        <v>39</v>
      </c>
      <c r="U94" s="89">
        <v>3</v>
      </c>
      <c r="V94" s="89">
        <v>42</v>
      </c>
      <c r="W94" s="89">
        <v>1125</v>
      </c>
      <c r="X94" s="89">
        <v>171</v>
      </c>
      <c r="Y94" s="89">
        <v>1296</v>
      </c>
      <c r="Z94" s="89">
        <v>1718</v>
      </c>
      <c r="AA94" s="89">
        <v>1324</v>
      </c>
      <c r="AB94" s="89">
        <v>3042</v>
      </c>
    </row>
    <row r="95" spans="1:28">
      <c r="A95" s="90">
        <v>28</v>
      </c>
      <c r="B95" s="89">
        <v>3336</v>
      </c>
      <c r="C95" s="89">
        <v>1505</v>
      </c>
      <c r="E95" s="164">
        <v>28</v>
      </c>
      <c r="F95" s="165">
        <v>176</v>
      </c>
      <c r="G95" s="165">
        <v>57</v>
      </c>
      <c r="H95" s="165">
        <v>233</v>
      </c>
      <c r="I95" s="165">
        <v>74</v>
      </c>
      <c r="J95" s="165">
        <v>1</v>
      </c>
      <c r="K95" s="165">
        <v>75</v>
      </c>
      <c r="M95" s="164">
        <v>28</v>
      </c>
      <c r="N95" s="89">
        <v>2</v>
      </c>
      <c r="O95" s="89">
        <v>0</v>
      </c>
      <c r="P95" s="89">
        <v>2</v>
      </c>
      <c r="Q95" s="89">
        <v>135</v>
      </c>
      <c r="R95" s="89">
        <v>30</v>
      </c>
      <c r="S95" s="89">
        <v>165</v>
      </c>
      <c r="T95" s="89">
        <v>47</v>
      </c>
      <c r="U95" s="89">
        <v>1</v>
      </c>
      <c r="V95" s="89">
        <v>48</v>
      </c>
      <c r="W95" s="89">
        <v>1116</v>
      </c>
      <c r="X95" s="89">
        <v>170</v>
      </c>
      <c r="Y95" s="89">
        <v>1286</v>
      </c>
      <c r="Z95" s="89">
        <v>1480</v>
      </c>
      <c r="AA95" s="89">
        <v>1125</v>
      </c>
      <c r="AB95" s="89">
        <v>2605</v>
      </c>
    </row>
    <row r="96" spans="1:28">
      <c r="A96" s="90">
        <v>29</v>
      </c>
      <c r="B96" s="89">
        <v>3316</v>
      </c>
      <c r="C96" s="89">
        <v>1318</v>
      </c>
      <c r="E96" s="164">
        <v>29</v>
      </c>
      <c r="F96" s="165">
        <v>269</v>
      </c>
      <c r="G96" s="165">
        <v>65</v>
      </c>
      <c r="H96" s="165">
        <v>334</v>
      </c>
      <c r="I96" s="165">
        <v>67</v>
      </c>
      <c r="J96" s="165">
        <v>2</v>
      </c>
      <c r="K96" s="165">
        <v>69</v>
      </c>
      <c r="M96" s="164">
        <v>29</v>
      </c>
      <c r="N96" s="89">
        <v>3</v>
      </c>
      <c r="O96" s="89">
        <v>3</v>
      </c>
      <c r="P96" s="89">
        <v>6</v>
      </c>
      <c r="Q96" s="89">
        <v>109</v>
      </c>
      <c r="R96" s="89">
        <v>45</v>
      </c>
      <c r="S96" s="89">
        <v>154</v>
      </c>
      <c r="T96" s="89">
        <v>53</v>
      </c>
      <c r="U96" s="89">
        <v>5</v>
      </c>
      <c r="V96" s="89">
        <v>58</v>
      </c>
      <c r="W96" s="89">
        <v>1246</v>
      </c>
      <c r="X96" s="89">
        <v>153</v>
      </c>
      <c r="Y96" s="89">
        <v>1399</v>
      </c>
      <c r="Z96" s="89">
        <v>1239</v>
      </c>
      <c r="AA96" s="89">
        <v>947</v>
      </c>
      <c r="AB96" s="89">
        <v>2186</v>
      </c>
    </row>
    <row r="97" spans="1:28">
      <c r="A97" s="90">
        <v>30</v>
      </c>
      <c r="B97" s="89">
        <v>3505</v>
      </c>
      <c r="C97" s="89">
        <v>1248</v>
      </c>
      <c r="E97" s="164">
        <v>30</v>
      </c>
      <c r="F97" s="165">
        <v>299</v>
      </c>
      <c r="G97" s="165">
        <v>63</v>
      </c>
      <c r="H97" s="165">
        <v>362</v>
      </c>
      <c r="I97" s="165">
        <v>102</v>
      </c>
      <c r="J97" s="165">
        <v>2</v>
      </c>
      <c r="K97" s="165">
        <v>104</v>
      </c>
      <c r="M97" s="164">
        <v>30</v>
      </c>
      <c r="N97" s="89">
        <v>2</v>
      </c>
      <c r="O97" s="89">
        <v>4</v>
      </c>
      <c r="P97" s="89">
        <v>6</v>
      </c>
      <c r="Q97" s="89">
        <v>149</v>
      </c>
      <c r="R97" s="89">
        <v>36</v>
      </c>
      <c r="S97" s="89">
        <v>185</v>
      </c>
      <c r="T97" s="89">
        <v>51</v>
      </c>
      <c r="U97" s="89">
        <v>7</v>
      </c>
      <c r="V97" s="89">
        <v>58</v>
      </c>
      <c r="W97" s="89">
        <v>1454</v>
      </c>
      <c r="X97" s="89">
        <v>197</v>
      </c>
      <c r="Y97" s="89">
        <v>1651</v>
      </c>
      <c r="Z97" s="89">
        <v>1115</v>
      </c>
      <c r="AA97" s="89">
        <v>811</v>
      </c>
      <c r="AB97" s="89">
        <v>1926</v>
      </c>
    </row>
    <row r="98" spans="1:28">
      <c r="A98" s="90">
        <v>31</v>
      </c>
      <c r="B98" s="89">
        <v>3711</v>
      </c>
      <c r="C98" s="89">
        <v>1153</v>
      </c>
      <c r="E98" s="164">
        <v>31</v>
      </c>
      <c r="F98" s="165">
        <v>348</v>
      </c>
      <c r="G98" s="165">
        <v>83</v>
      </c>
      <c r="H98" s="165">
        <v>431</v>
      </c>
      <c r="I98" s="165">
        <v>111</v>
      </c>
      <c r="J98" s="165">
        <v>3</v>
      </c>
      <c r="K98" s="165">
        <v>114</v>
      </c>
      <c r="M98" s="164">
        <v>31</v>
      </c>
      <c r="N98" s="89">
        <v>2</v>
      </c>
      <c r="O98" s="89">
        <v>10</v>
      </c>
      <c r="P98" s="89">
        <v>12</v>
      </c>
      <c r="Q98" s="89">
        <v>191</v>
      </c>
      <c r="R98" s="89">
        <v>48</v>
      </c>
      <c r="S98" s="89">
        <v>239</v>
      </c>
      <c r="T98" s="89">
        <v>71</v>
      </c>
      <c r="U98" s="89">
        <v>1</v>
      </c>
      <c r="V98" s="89">
        <v>72</v>
      </c>
      <c r="W98" s="89">
        <v>1624</v>
      </c>
      <c r="X98" s="89">
        <v>173</v>
      </c>
      <c r="Y98" s="89">
        <v>1797</v>
      </c>
      <c r="Z98" s="89">
        <v>1029</v>
      </c>
      <c r="AA98" s="89">
        <v>701</v>
      </c>
      <c r="AB98" s="89">
        <v>1730</v>
      </c>
    </row>
    <row r="99" spans="1:28">
      <c r="A99" s="90">
        <v>32</v>
      </c>
      <c r="B99" s="89">
        <v>4056</v>
      </c>
      <c r="C99" s="89">
        <v>1036</v>
      </c>
      <c r="E99" s="164">
        <v>32</v>
      </c>
      <c r="F99" s="165">
        <v>397</v>
      </c>
      <c r="G99" s="165">
        <v>78</v>
      </c>
      <c r="H99" s="165">
        <v>475</v>
      </c>
      <c r="I99" s="165">
        <v>155</v>
      </c>
      <c r="J99" s="165">
        <v>7</v>
      </c>
      <c r="K99" s="165">
        <v>162</v>
      </c>
      <c r="M99" s="164">
        <v>32</v>
      </c>
      <c r="N99" s="89">
        <v>7</v>
      </c>
      <c r="O99" s="89">
        <v>9</v>
      </c>
      <c r="P99" s="89">
        <v>16</v>
      </c>
      <c r="Q99" s="89">
        <v>171</v>
      </c>
      <c r="R99" s="89">
        <v>51</v>
      </c>
      <c r="S99" s="89">
        <v>222</v>
      </c>
      <c r="T99" s="89">
        <v>61</v>
      </c>
      <c r="U99" s="89">
        <v>7</v>
      </c>
      <c r="V99" s="89">
        <v>68</v>
      </c>
      <c r="W99" s="89">
        <v>1975</v>
      </c>
      <c r="X99" s="89">
        <v>184</v>
      </c>
      <c r="Y99" s="89">
        <v>2159</v>
      </c>
      <c r="Z99" s="89">
        <v>930</v>
      </c>
      <c r="AA99" s="89">
        <v>553</v>
      </c>
      <c r="AB99" s="89">
        <v>1483</v>
      </c>
    </row>
    <row r="100" spans="1:28">
      <c r="A100" s="90">
        <v>33</v>
      </c>
      <c r="B100" s="89">
        <v>4369</v>
      </c>
      <c r="C100" s="89">
        <v>926</v>
      </c>
      <c r="E100" s="164">
        <v>33</v>
      </c>
      <c r="F100" s="165">
        <v>422</v>
      </c>
      <c r="G100" s="165">
        <v>85</v>
      </c>
      <c r="H100" s="165">
        <v>507</v>
      </c>
      <c r="I100" s="165">
        <v>158</v>
      </c>
      <c r="J100" s="165">
        <v>5</v>
      </c>
      <c r="K100" s="165">
        <v>163</v>
      </c>
      <c r="M100" s="164">
        <v>33</v>
      </c>
      <c r="N100" s="89">
        <v>14</v>
      </c>
      <c r="O100" s="89">
        <v>8</v>
      </c>
      <c r="P100" s="89">
        <v>22</v>
      </c>
      <c r="Q100" s="89">
        <v>239</v>
      </c>
      <c r="R100" s="89">
        <v>54</v>
      </c>
      <c r="S100" s="89">
        <v>293</v>
      </c>
      <c r="T100" s="89">
        <v>71</v>
      </c>
      <c r="U100" s="89">
        <v>5</v>
      </c>
      <c r="V100" s="89">
        <v>76</v>
      </c>
      <c r="W100" s="89">
        <v>2187</v>
      </c>
      <c r="X100" s="89">
        <v>181</v>
      </c>
      <c r="Y100" s="89">
        <v>2368</v>
      </c>
      <c r="Z100" s="89">
        <v>878</v>
      </c>
      <c r="AA100" s="89">
        <v>448</v>
      </c>
      <c r="AB100" s="89">
        <v>1326</v>
      </c>
    </row>
    <row r="101" spans="1:28">
      <c r="A101" s="90">
        <v>34</v>
      </c>
      <c r="B101" s="89">
        <v>4708</v>
      </c>
      <c r="C101" s="89">
        <v>978</v>
      </c>
      <c r="E101" s="164">
        <v>34</v>
      </c>
      <c r="F101" s="165">
        <v>516</v>
      </c>
      <c r="G101" s="165">
        <v>92</v>
      </c>
      <c r="H101" s="165">
        <v>608</v>
      </c>
      <c r="I101" s="165">
        <v>202</v>
      </c>
      <c r="J101" s="165">
        <v>7</v>
      </c>
      <c r="K101" s="165">
        <v>209</v>
      </c>
      <c r="M101" s="164">
        <v>34</v>
      </c>
      <c r="N101" s="89">
        <v>14</v>
      </c>
      <c r="O101" s="89">
        <v>20</v>
      </c>
      <c r="P101" s="89">
        <v>34</v>
      </c>
      <c r="Q101" s="89">
        <v>232</v>
      </c>
      <c r="R101" s="89">
        <v>66</v>
      </c>
      <c r="S101" s="89">
        <v>298</v>
      </c>
      <c r="T101" s="89">
        <v>109</v>
      </c>
      <c r="U101" s="89">
        <v>10</v>
      </c>
      <c r="V101" s="89">
        <v>119</v>
      </c>
      <c r="W101" s="89">
        <v>2458</v>
      </c>
      <c r="X101" s="89">
        <v>232</v>
      </c>
      <c r="Y101" s="89">
        <v>2690</v>
      </c>
      <c r="Z101" s="89">
        <v>811</v>
      </c>
      <c r="AA101" s="89">
        <v>401</v>
      </c>
      <c r="AB101" s="89">
        <v>1212</v>
      </c>
    </row>
    <row r="102" spans="1:28">
      <c r="A102" s="90">
        <v>35</v>
      </c>
      <c r="B102" s="89">
        <v>4892</v>
      </c>
      <c r="C102" s="89">
        <v>930</v>
      </c>
      <c r="E102" s="164">
        <v>35</v>
      </c>
      <c r="F102" s="165">
        <v>553</v>
      </c>
      <c r="G102" s="165">
        <v>113</v>
      </c>
      <c r="H102" s="165">
        <v>666</v>
      </c>
      <c r="I102" s="165">
        <v>226</v>
      </c>
      <c r="J102" s="165">
        <v>13</v>
      </c>
      <c r="K102" s="165">
        <v>239</v>
      </c>
      <c r="M102" s="164">
        <v>35</v>
      </c>
      <c r="N102" s="89">
        <v>25</v>
      </c>
      <c r="O102" s="89">
        <v>32</v>
      </c>
      <c r="P102" s="89">
        <v>57</v>
      </c>
      <c r="Q102" s="89">
        <v>250</v>
      </c>
      <c r="R102" s="89">
        <v>58</v>
      </c>
      <c r="S102" s="89">
        <v>308</v>
      </c>
      <c r="T102" s="89">
        <v>106</v>
      </c>
      <c r="U102" s="89">
        <v>10</v>
      </c>
      <c r="V102" s="89">
        <v>116</v>
      </c>
      <c r="W102" s="89">
        <v>2580</v>
      </c>
      <c r="X102" s="89">
        <v>211</v>
      </c>
      <c r="Y102" s="89">
        <v>2791</v>
      </c>
      <c r="Z102" s="89">
        <v>766</v>
      </c>
      <c r="AA102" s="89">
        <v>328</v>
      </c>
      <c r="AB102" s="89">
        <v>1094</v>
      </c>
    </row>
    <row r="103" spans="1:28">
      <c r="A103" s="90">
        <v>36</v>
      </c>
      <c r="B103" s="89">
        <v>5279</v>
      </c>
      <c r="C103" s="89">
        <v>896</v>
      </c>
      <c r="E103" s="164">
        <v>36</v>
      </c>
      <c r="F103" s="165">
        <v>608</v>
      </c>
      <c r="G103" s="165">
        <v>121</v>
      </c>
      <c r="H103" s="165">
        <v>729</v>
      </c>
      <c r="I103" s="165">
        <v>208</v>
      </c>
      <c r="J103" s="165">
        <v>9</v>
      </c>
      <c r="K103" s="165">
        <v>217</v>
      </c>
      <c r="M103" s="164">
        <v>36</v>
      </c>
      <c r="N103" s="89">
        <v>46</v>
      </c>
      <c r="O103" s="89">
        <v>33</v>
      </c>
      <c r="P103" s="89">
        <v>79</v>
      </c>
      <c r="Q103" s="89">
        <v>204</v>
      </c>
      <c r="R103" s="89">
        <v>69</v>
      </c>
      <c r="S103" s="89">
        <v>273</v>
      </c>
      <c r="T103" s="89">
        <v>119</v>
      </c>
      <c r="U103" s="89">
        <v>8</v>
      </c>
      <c r="V103" s="89">
        <v>127</v>
      </c>
      <c r="W103" s="89">
        <v>2953</v>
      </c>
      <c r="X103" s="89">
        <v>208</v>
      </c>
      <c r="Y103" s="89">
        <v>3161</v>
      </c>
      <c r="Z103" s="89">
        <v>726</v>
      </c>
      <c r="AA103" s="89">
        <v>300</v>
      </c>
      <c r="AB103" s="89">
        <v>1026</v>
      </c>
    </row>
    <row r="104" spans="1:28">
      <c r="A104" s="90">
        <v>37</v>
      </c>
      <c r="B104" s="89">
        <v>5526</v>
      </c>
      <c r="C104" s="89">
        <v>898</v>
      </c>
      <c r="E104" s="164">
        <v>37</v>
      </c>
      <c r="F104" s="165">
        <v>739</v>
      </c>
      <c r="G104" s="165">
        <v>131</v>
      </c>
      <c r="H104" s="165">
        <v>870</v>
      </c>
      <c r="I104" s="165">
        <v>223</v>
      </c>
      <c r="J104" s="165">
        <v>14</v>
      </c>
      <c r="K104" s="165">
        <v>237</v>
      </c>
      <c r="M104" s="164">
        <v>37</v>
      </c>
      <c r="N104" s="89">
        <v>43</v>
      </c>
      <c r="O104" s="89">
        <v>45</v>
      </c>
      <c r="P104" s="89">
        <v>88</v>
      </c>
      <c r="Q104" s="89">
        <v>192</v>
      </c>
      <c r="R104" s="89">
        <v>63</v>
      </c>
      <c r="S104" s="89">
        <v>255</v>
      </c>
      <c r="T104" s="89">
        <v>116</v>
      </c>
      <c r="U104" s="89">
        <v>7</v>
      </c>
      <c r="V104" s="89">
        <v>123</v>
      </c>
      <c r="W104" s="89">
        <v>3153</v>
      </c>
      <c r="X104" s="89">
        <v>243</v>
      </c>
      <c r="Y104" s="89">
        <v>3396</v>
      </c>
      <c r="Z104" s="89">
        <v>644</v>
      </c>
      <c r="AA104" s="89">
        <v>233</v>
      </c>
      <c r="AB104" s="89">
        <v>877</v>
      </c>
    </row>
    <row r="105" spans="1:28">
      <c r="A105" s="90">
        <v>38</v>
      </c>
      <c r="B105" s="89">
        <v>5541</v>
      </c>
      <c r="C105" s="89">
        <v>923</v>
      </c>
      <c r="E105" s="164">
        <v>38</v>
      </c>
      <c r="F105" s="165">
        <v>719</v>
      </c>
      <c r="G105" s="165">
        <v>135</v>
      </c>
      <c r="H105" s="165">
        <v>854</v>
      </c>
      <c r="I105" s="165">
        <v>231</v>
      </c>
      <c r="J105" s="165">
        <v>14</v>
      </c>
      <c r="K105" s="165">
        <v>245</v>
      </c>
      <c r="M105" s="164">
        <v>38</v>
      </c>
      <c r="N105" s="89">
        <v>55</v>
      </c>
      <c r="O105" s="89">
        <v>47</v>
      </c>
      <c r="P105" s="89">
        <v>102</v>
      </c>
      <c r="Q105" s="89">
        <v>185</v>
      </c>
      <c r="R105" s="89">
        <v>57</v>
      </c>
      <c r="S105" s="89">
        <v>242</v>
      </c>
      <c r="T105" s="89">
        <v>118</v>
      </c>
      <c r="U105" s="89">
        <v>18</v>
      </c>
      <c r="V105" s="89">
        <v>136</v>
      </c>
      <c r="W105" s="89">
        <v>3243</v>
      </c>
      <c r="X105" s="89">
        <v>246</v>
      </c>
      <c r="Y105" s="89">
        <v>3489</v>
      </c>
      <c r="Z105" s="89">
        <v>607</v>
      </c>
      <c r="AA105" s="89">
        <v>231</v>
      </c>
      <c r="AB105" s="89">
        <v>838</v>
      </c>
    </row>
    <row r="106" spans="1:28">
      <c r="A106" s="90">
        <v>39</v>
      </c>
      <c r="B106" s="89">
        <v>5694</v>
      </c>
      <c r="C106" s="89">
        <v>901</v>
      </c>
      <c r="E106" s="164">
        <v>39</v>
      </c>
      <c r="F106" s="165">
        <v>764</v>
      </c>
      <c r="G106" s="165">
        <v>144</v>
      </c>
      <c r="H106" s="165">
        <v>908</v>
      </c>
      <c r="I106" s="165">
        <v>245</v>
      </c>
      <c r="J106" s="165">
        <v>10</v>
      </c>
      <c r="K106" s="165">
        <v>255</v>
      </c>
      <c r="M106" s="164">
        <v>39</v>
      </c>
      <c r="N106" s="89">
        <v>74</v>
      </c>
      <c r="O106" s="89">
        <v>55</v>
      </c>
      <c r="P106" s="89">
        <v>129</v>
      </c>
      <c r="Q106" s="89">
        <v>197</v>
      </c>
      <c r="R106" s="89">
        <v>65</v>
      </c>
      <c r="S106" s="89">
        <v>262</v>
      </c>
      <c r="T106" s="89">
        <v>123</v>
      </c>
      <c r="U106" s="89">
        <v>11</v>
      </c>
      <c r="V106" s="89">
        <v>134</v>
      </c>
      <c r="W106" s="89">
        <v>3360</v>
      </c>
      <c r="X106" s="89">
        <v>245</v>
      </c>
      <c r="Y106" s="89">
        <v>3605</v>
      </c>
      <c r="Z106" s="89">
        <v>498</v>
      </c>
      <c r="AA106" s="89">
        <v>191</v>
      </c>
      <c r="AB106" s="89">
        <v>689</v>
      </c>
    </row>
    <row r="107" spans="1:28">
      <c r="A107" s="90">
        <v>40</v>
      </c>
      <c r="B107" s="89">
        <v>5936</v>
      </c>
      <c r="C107" s="89">
        <v>908</v>
      </c>
      <c r="E107" s="164">
        <v>40</v>
      </c>
      <c r="F107" s="165">
        <v>793</v>
      </c>
      <c r="G107" s="165">
        <v>157</v>
      </c>
      <c r="H107" s="165">
        <v>950</v>
      </c>
      <c r="I107" s="165">
        <v>272</v>
      </c>
      <c r="J107" s="165">
        <v>11</v>
      </c>
      <c r="K107" s="165">
        <v>283</v>
      </c>
      <c r="M107" s="164">
        <v>40</v>
      </c>
      <c r="N107" s="89">
        <v>111</v>
      </c>
      <c r="O107" s="89">
        <v>83</v>
      </c>
      <c r="P107" s="89">
        <v>194</v>
      </c>
      <c r="Q107" s="89">
        <v>164</v>
      </c>
      <c r="R107" s="89">
        <v>48</v>
      </c>
      <c r="S107" s="89">
        <v>212</v>
      </c>
      <c r="T107" s="89">
        <v>112</v>
      </c>
      <c r="U107" s="89">
        <v>8</v>
      </c>
      <c r="V107" s="89">
        <v>120</v>
      </c>
      <c r="W107" s="89">
        <v>3513</v>
      </c>
      <c r="X107" s="89">
        <v>238</v>
      </c>
      <c r="Y107" s="89">
        <v>3751</v>
      </c>
      <c r="Z107" s="89">
        <v>513</v>
      </c>
      <c r="AA107" s="89">
        <v>193</v>
      </c>
      <c r="AB107" s="89">
        <v>706</v>
      </c>
    </row>
    <row r="108" spans="1:28">
      <c r="A108" s="90">
        <v>41</v>
      </c>
      <c r="B108" s="89">
        <v>6415</v>
      </c>
      <c r="C108" s="89">
        <v>936</v>
      </c>
      <c r="E108" s="164">
        <v>41</v>
      </c>
      <c r="F108" s="165">
        <v>860</v>
      </c>
      <c r="G108" s="165">
        <v>172</v>
      </c>
      <c r="H108" s="165">
        <v>1032</v>
      </c>
      <c r="I108" s="165">
        <v>304</v>
      </c>
      <c r="J108" s="165">
        <v>6</v>
      </c>
      <c r="K108" s="165">
        <v>310</v>
      </c>
      <c r="M108" s="164">
        <v>41</v>
      </c>
      <c r="N108" s="89">
        <v>108</v>
      </c>
      <c r="O108" s="89">
        <v>92</v>
      </c>
      <c r="P108" s="89">
        <v>200</v>
      </c>
      <c r="Q108" s="89">
        <v>221</v>
      </c>
      <c r="R108" s="89">
        <v>52</v>
      </c>
      <c r="S108" s="89">
        <v>273</v>
      </c>
      <c r="T108" s="89">
        <v>148</v>
      </c>
      <c r="U108" s="89">
        <v>9</v>
      </c>
      <c r="V108" s="89">
        <v>157</v>
      </c>
      <c r="W108" s="89">
        <v>3783</v>
      </c>
      <c r="X108" s="89">
        <v>247</v>
      </c>
      <c r="Y108" s="89">
        <v>4030</v>
      </c>
      <c r="Z108" s="89">
        <v>507</v>
      </c>
      <c r="AA108" s="89">
        <v>151</v>
      </c>
      <c r="AB108" s="89">
        <v>658</v>
      </c>
    </row>
    <row r="109" spans="1:28">
      <c r="A109" s="90">
        <v>42</v>
      </c>
      <c r="B109" s="89">
        <v>6488</v>
      </c>
      <c r="C109" s="89">
        <v>1015</v>
      </c>
      <c r="E109" s="164">
        <v>42</v>
      </c>
      <c r="F109" s="165">
        <v>958</v>
      </c>
      <c r="G109" s="165">
        <v>180</v>
      </c>
      <c r="H109" s="165">
        <v>1138</v>
      </c>
      <c r="I109" s="165">
        <v>321</v>
      </c>
      <c r="J109" s="165">
        <v>12</v>
      </c>
      <c r="K109" s="165">
        <v>333</v>
      </c>
      <c r="M109" s="164">
        <v>42</v>
      </c>
      <c r="N109" s="89">
        <v>160</v>
      </c>
      <c r="O109" s="89">
        <v>133</v>
      </c>
      <c r="P109" s="89">
        <v>293</v>
      </c>
      <c r="Q109" s="89">
        <v>227</v>
      </c>
      <c r="R109" s="89">
        <v>49</v>
      </c>
      <c r="S109" s="89">
        <v>276</v>
      </c>
      <c r="T109" s="89">
        <v>144</v>
      </c>
      <c r="U109" s="89">
        <v>14</v>
      </c>
      <c r="V109" s="89">
        <v>158</v>
      </c>
      <c r="W109" s="89">
        <v>3761</v>
      </c>
      <c r="X109" s="89">
        <v>246</v>
      </c>
      <c r="Y109" s="89">
        <v>4007</v>
      </c>
      <c r="Z109" s="89">
        <v>474</v>
      </c>
      <c r="AA109" s="89">
        <v>155</v>
      </c>
      <c r="AB109" s="89">
        <v>629</v>
      </c>
    </row>
    <row r="110" spans="1:28">
      <c r="A110" s="90">
        <v>43</v>
      </c>
      <c r="B110" s="89">
        <v>6411</v>
      </c>
      <c r="C110" s="89">
        <v>1078</v>
      </c>
      <c r="E110" s="164">
        <v>43</v>
      </c>
      <c r="F110" s="165">
        <v>934</v>
      </c>
      <c r="G110" s="165">
        <v>220</v>
      </c>
      <c r="H110" s="165">
        <v>1154</v>
      </c>
      <c r="I110" s="165">
        <v>299</v>
      </c>
      <c r="J110" s="165">
        <v>13</v>
      </c>
      <c r="K110" s="165">
        <v>312</v>
      </c>
      <c r="M110" s="164">
        <v>43</v>
      </c>
      <c r="N110" s="89">
        <v>176</v>
      </c>
      <c r="O110" s="89">
        <v>140</v>
      </c>
      <c r="P110" s="89">
        <v>316</v>
      </c>
      <c r="Q110" s="89">
        <v>249</v>
      </c>
      <c r="R110" s="89">
        <v>51</v>
      </c>
      <c r="S110" s="89">
        <v>300</v>
      </c>
      <c r="T110" s="89">
        <v>162</v>
      </c>
      <c r="U110" s="89">
        <v>20</v>
      </c>
      <c r="V110" s="89">
        <v>182</v>
      </c>
      <c r="W110" s="89">
        <v>3723</v>
      </c>
      <c r="X110" s="89">
        <v>256</v>
      </c>
      <c r="Y110" s="89">
        <v>3979</v>
      </c>
      <c r="Z110" s="89">
        <v>411</v>
      </c>
      <c r="AA110" s="89">
        <v>132</v>
      </c>
      <c r="AB110" s="89">
        <v>543</v>
      </c>
    </row>
    <row r="111" spans="1:28">
      <c r="A111" s="90">
        <v>44</v>
      </c>
      <c r="B111" s="89">
        <v>6346</v>
      </c>
      <c r="C111" s="89">
        <v>1113</v>
      </c>
      <c r="E111" s="164">
        <v>44</v>
      </c>
      <c r="F111" s="165">
        <v>956</v>
      </c>
      <c r="G111" s="165">
        <v>210</v>
      </c>
      <c r="H111" s="165">
        <v>1166</v>
      </c>
      <c r="I111" s="165">
        <v>306</v>
      </c>
      <c r="J111" s="165">
        <v>10</v>
      </c>
      <c r="K111" s="165">
        <v>316</v>
      </c>
      <c r="M111" s="164">
        <v>44</v>
      </c>
      <c r="N111" s="89">
        <v>237</v>
      </c>
      <c r="O111" s="89">
        <v>184</v>
      </c>
      <c r="P111" s="89">
        <v>421</v>
      </c>
      <c r="Q111" s="89">
        <v>236</v>
      </c>
      <c r="R111" s="89">
        <v>60</v>
      </c>
      <c r="S111" s="89">
        <v>296</v>
      </c>
      <c r="T111" s="89">
        <v>143</v>
      </c>
      <c r="U111" s="89">
        <v>15</v>
      </c>
      <c r="V111" s="89">
        <v>158</v>
      </c>
      <c r="W111" s="89">
        <v>3606</v>
      </c>
      <c r="X111" s="89">
        <v>246</v>
      </c>
      <c r="Y111" s="89">
        <v>3852</v>
      </c>
      <c r="Z111" s="89">
        <v>387</v>
      </c>
      <c r="AA111" s="89">
        <v>133</v>
      </c>
      <c r="AB111" s="89">
        <v>520</v>
      </c>
    </row>
    <row r="112" spans="1:28">
      <c r="A112" s="90">
        <v>45</v>
      </c>
      <c r="B112" s="89">
        <v>6659</v>
      </c>
      <c r="C112" s="89">
        <v>1119</v>
      </c>
      <c r="E112" s="164">
        <v>45</v>
      </c>
      <c r="F112" s="165">
        <v>1063</v>
      </c>
      <c r="G112" s="165">
        <v>228</v>
      </c>
      <c r="H112" s="165">
        <v>1291</v>
      </c>
      <c r="I112" s="165">
        <v>344</v>
      </c>
      <c r="J112" s="165">
        <v>15</v>
      </c>
      <c r="K112" s="165">
        <v>359</v>
      </c>
      <c r="M112" s="164">
        <v>45</v>
      </c>
      <c r="N112" s="89">
        <v>242</v>
      </c>
      <c r="O112" s="89">
        <v>178</v>
      </c>
      <c r="P112" s="89">
        <v>420</v>
      </c>
      <c r="Q112" s="89">
        <v>258</v>
      </c>
      <c r="R112" s="89">
        <v>62</v>
      </c>
      <c r="S112" s="89">
        <v>320</v>
      </c>
      <c r="T112" s="89">
        <v>153</v>
      </c>
      <c r="U112" s="89">
        <v>14</v>
      </c>
      <c r="V112" s="89">
        <v>167</v>
      </c>
      <c r="W112" s="89">
        <v>3762</v>
      </c>
      <c r="X112" s="89">
        <v>242</v>
      </c>
      <c r="Y112" s="89">
        <v>4004</v>
      </c>
      <c r="Z112" s="89">
        <v>335</v>
      </c>
      <c r="AA112" s="89">
        <v>111</v>
      </c>
      <c r="AB112" s="89">
        <v>446</v>
      </c>
    </row>
    <row r="113" spans="1:28">
      <c r="A113" s="90">
        <v>46</v>
      </c>
      <c r="B113" s="89">
        <v>6599</v>
      </c>
      <c r="C113" s="89">
        <v>1192</v>
      </c>
      <c r="E113" s="164">
        <v>46</v>
      </c>
      <c r="F113" s="165">
        <v>1102</v>
      </c>
      <c r="G113" s="165">
        <v>255</v>
      </c>
      <c r="H113" s="165">
        <v>1357</v>
      </c>
      <c r="I113" s="165">
        <v>344</v>
      </c>
      <c r="J113" s="165">
        <v>9</v>
      </c>
      <c r="K113" s="165">
        <v>353</v>
      </c>
      <c r="M113" s="164">
        <v>46</v>
      </c>
      <c r="N113" s="89">
        <v>271</v>
      </c>
      <c r="O113" s="89">
        <v>212</v>
      </c>
      <c r="P113" s="89">
        <v>483</v>
      </c>
      <c r="Q113" s="89">
        <v>288</v>
      </c>
      <c r="R113" s="89">
        <v>67</v>
      </c>
      <c r="S113" s="89">
        <v>355</v>
      </c>
      <c r="T113" s="89">
        <v>173</v>
      </c>
      <c r="U113" s="89">
        <v>30</v>
      </c>
      <c r="V113" s="89">
        <v>203</v>
      </c>
      <c r="W113" s="89">
        <v>3606</v>
      </c>
      <c r="X113" s="89">
        <v>234</v>
      </c>
      <c r="Y113" s="89">
        <v>3840</v>
      </c>
      <c r="Z113" s="89">
        <v>288</v>
      </c>
      <c r="AA113" s="89">
        <v>95</v>
      </c>
      <c r="AB113" s="89">
        <v>383</v>
      </c>
    </row>
    <row r="114" spans="1:28">
      <c r="A114" s="90">
        <v>47</v>
      </c>
      <c r="B114" s="89">
        <v>6960</v>
      </c>
      <c r="C114" s="89">
        <v>1246</v>
      </c>
      <c r="E114" s="164">
        <v>47</v>
      </c>
      <c r="F114" s="165">
        <v>1220</v>
      </c>
      <c r="G114" s="165">
        <v>249</v>
      </c>
      <c r="H114" s="165">
        <v>1469</v>
      </c>
      <c r="I114" s="165">
        <v>374</v>
      </c>
      <c r="J114" s="165">
        <v>20</v>
      </c>
      <c r="K114" s="165">
        <v>394</v>
      </c>
      <c r="M114" s="164">
        <v>47</v>
      </c>
      <c r="N114" s="89">
        <v>326</v>
      </c>
      <c r="O114" s="89">
        <v>247</v>
      </c>
      <c r="P114" s="89">
        <v>573</v>
      </c>
      <c r="Q114" s="89">
        <v>312</v>
      </c>
      <c r="R114" s="89">
        <v>70</v>
      </c>
      <c r="S114" s="89">
        <v>382</v>
      </c>
      <c r="T114" s="89">
        <v>190</v>
      </c>
      <c r="U114" s="89">
        <v>28</v>
      </c>
      <c r="V114" s="89">
        <v>218</v>
      </c>
      <c r="W114" s="89">
        <v>3732</v>
      </c>
      <c r="X114" s="89">
        <v>248</v>
      </c>
      <c r="Y114" s="89">
        <v>3980</v>
      </c>
      <c r="Z114" s="89">
        <v>284</v>
      </c>
      <c r="AA114" s="89">
        <v>105</v>
      </c>
      <c r="AB114" s="89">
        <v>389</v>
      </c>
    </row>
    <row r="115" spans="1:28">
      <c r="A115" s="90">
        <v>48</v>
      </c>
      <c r="B115" s="89">
        <v>7222</v>
      </c>
      <c r="C115" s="89">
        <v>1339</v>
      </c>
      <c r="E115" s="164">
        <v>48</v>
      </c>
      <c r="F115" s="165">
        <v>1286</v>
      </c>
      <c r="G115" s="165">
        <v>272</v>
      </c>
      <c r="H115" s="165">
        <v>1558</v>
      </c>
      <c r="I115" s="165">
        <v>402</v>
      </c>
      <c r="J115" s="165">
        <v>18</v>
      </c>
      <c r="K115" s="165">
        <v>420</v>
      </c>
      <c r="M115" s="164">
        <v>48</v>
      </c>
      <c r="N115" s="89">
        <v>316</v>
      </c>
      <c r="O115" s="89">
        <v>236</v>
      </c>
      <c r="P115" s="89">
        <v>552</v>
      </c>
      <c r="Q115" s="89">
        <v>313</v>
      </c>
      <c r="R115" s="89">
        <v>101</v>
      </c>
      <c r="S115" s="89">
        <v>414</v>
      </c>
      <c r="T115" s="89">
        <v>242</v>
      </c>
      <c r="U115" s="89">
        <v>36</v>
      </c>
      <c r="V115" s="89">
        <v>278</v>
      </c>
      <c r="W115" s="89">
        <v>3823</v>
      </c>
      <c r="X115" s="89">
        <v>249</v>
      </c>
      <c r="Y115" s="89">
        <v>4072</v>
      </c>
      <c r="Z115" s="89">
        <v>258</v>
      </c>
      <c r="AA115" s="89">
        <v>100</v>
      </c>
      <c r="AB115" s="89">
        <v>358</v>
      </c>
    </row>
    <row r="116" spans="1:28">
      <c r="A116" s="90">
        <v>49</v>
      </c>
      <c r="B116" s="89">
        <v>7713</v>
      </c>
      <c r="C116" s="89">
        <v>1573</v>
      </c>
      <c r="E116" s="164">
        <v>49</v>
      </c>
      <c r="F116" s="165">
        <v>1444</v>
      </c>
      <c r="G116" s="165">
        <v>339</v>
      </c>
      <c r="H116" s="165">
        <v>1783</v>
      </c>
      <c r="I116" s="165">
        <v>420</v>
      </c>
      <c r="J116" s="165">
        <v>22</v>
      </c>
      <c r="K116" s="165">
        <v>442</v>
      </c>
      <c r="M116" s="164">
        <v>49</v>
      </c>
      <c r="N116" s="89">
        <v>387</v>
      </c>
      <c r="O116" s="89">
        <v>356</v>
      </c>
      <c r="P116" s="89">
        <v>743</v>
      </c>
      <c r="Q116" s="89">
        <v>327</v>
      </c>
      <c r="R116" s="89">
        <v>104</v>
      </c>
      <c r="S116" s="89">
        <v>431</v>
      </c>
      <c r="T116" s="89">
        <v>250</v>
      </c>
      <c r="U116" s="89">
        <v>21</v>
      </c>
      <c r="V116" s="89">
        <v>271</v>
      </c>
      <c r="W116" s="89">
        <v>4036</v>
      </c>
      <c r="X116" s="89">
        <v>265</v>
      </c>
      <c r="Y116" s="89">
        <v>4301</v>
      </c>
      <c r="Z116" s="89">
        <v>222</v>
      </c>
      <c r="AA116" s="89">
        <v>97</v>
      </c>
      <c r="AB116" s="89">
        <v>319</v>
      </c>
    </row>
    <row r="117" spans="1:28">
      <c r="A117" s="90">
        <v>50</v>
      </c>
      <c r="B117" s="89">
        <v>7521</v>
      </c>
      <c r="C117" s="89">
        <v>1470</v>
      </c>
      <c r="E117" s="164">
        <v>50</v>
      </c>
      <c r="F117" s="165">
        <v>1541</v>
      </c>
      <c r="G117" s="165">
        <v>294</v>
      </c>
      <c r="H117" s="165">
        <v>1835</v>
      </c>
      <c r="I117" s="165">
        <v>387</v>
      </c>
      <c r="J117" s="165">
        <v>19</v>
      </c>
      <c r="K117" s="165">
        <v>406</v>
      </c>
      <c r="M117" s="164">
        <v>50</v>
      </c>
      <c r="N117" s="89">
        <v>397</v>
      </c>
      <c r="O117" s="89">
        <v>295</v>
      </c>
      <c r="P117" s="89">
        <v>692</v>
      </c>
      <c r="Q117" s="89">
        <v>315</v>
      </c>
      <c r="R117" s="89">
        <v>110</v>
      </c>
      <c r="S117" s="89">
        <v>425</v>
      </c>
      <c r="T117" s="89">
        <v>225</v>
      </c>
      <c r="U117" s="89">
        <v>29</v>
      </c>
      <c r="V117" s="89">
        <v>254</v>
      </c>
      <c r="W117" s="89">
        <v>3807</v>
      </c>
      <c r="X117" s="89">
        <v>228</v>
      </c>
      <c r="Y117" s="89">
        <v>4035</v>
      </c>
      <c r="Z117" s="89">
        <v>200</v>
      </c>
      <c r="AA117" s="89">
        <v>87</v>
      </c>
      <c r="AB117" s="89">
        <v>287</v>
      </c>
    </row>
    <row r="118" spans="1:28">
      <c r="A118" s="90">
        <v>51</v>
      </c>
      <c r="B118" s="89">
        <v>7539</v>
      </c>
      <c r="C118" s="89">
        <v>1603</v>
      </c>
      <c r="E118" s="164">
        <v>51</v>
      </c>
      <c r="F118" s="165">
        <v>1684</v>
      </c>
      <c r="G118" s="165">
        <v>355</v>
      </c>
      <c r="H118" s="165">
        <v>2039</v>
      </c>
      <c r="I118" s="165">
        <v>371</v>
      </c>
      <c r="J118" s="165">
        <v>15</v>
      </c>
      <c r="K118" s="165">
        <v>386</v>
      </c>
      <c r="M118" s="164">
        <v>51</v>
      </c>
      <c r="N118" s="89">
        <v>443</v>
      </c>
      <c r="O118" s="89">
        <v>365</v>
      </c>
      <c r="P118" s="89">
        <v>808</v>
      </c>
      <c r="Q118" s="89">
        <v>313</v>
      </c>
      <c r="R118" s="89">
        <v>112</v>
      </c>
      <c r="S118" s="89">
        <v>425</v>
      </c>
      <c r="T118" s="89">
        <v>277</v>
      </c>
      <c r="U118" s="89">
        <v>27</v>
      </c>
      <c r="V118" s="89">
        <v>304</v>
      </c>
      <c r="W118" s="89">
        <v>3616</v>
      </c>
      <c r="X118" s="89">
        <v>247</v>
      </c>
      <c r="Y118" s="89">
        <v>3863</v>
      </c>
      <c r="Z118" s="89">
        <v>198</v>
      </c>
      <c r="AA118" s="89">
        <v>76</v>
      </c>
      <c r="AB118" s="89">
        <v>274</v>
      </c>
    </row>
    <row r="119" spans="1:28">
      <c r="A119" s="90">
        <v>52</v>
      </c>
      <c r="B119" s="89">
        <v>7218</v>
      </c>
      <c r="C119" s="89">
        <v>1496</v>
      </c>
      <c r="E119" s="164">
        <v>52</v>
      </c>
      <c r="F119" s="165">
        <v>1645</v>
      </c>
      <c r="G119" s="165">
        <v>332</v>
      </c>
      <c r="H119" s="165">
        <v>1977</v>
      </c>
      <c r="I119" s="165">
        <v>349</v>
      </c>
      <c r="J119" s="165">
        <v>23</v>
      </c>
      <c r="K119" s="165">
        <v>372</v>
      </c>
      <c r="M119" s="164">
        <v>52</v>
      </c>
      <c r="N119" s="89">
        <v>386</v>
      </c>
      <c r="O119" s="89">
        <v>314</v>
      </c>
      <c r="P119" s="89">
        <v>700</v>
      </c>
      <c r="Q119" s="89">
        <v>322</v>
      </c>
      <c r="R119" s="89">
        <v>121</v>
      </c>
      <c r="S119" s="89">
        <v>443</v>
      </c>
      <c r="T119" s="89">
        <v>235</v>
      </c>
      <c r="U119" s="89">
        <v>28</v>
      </c>
      <c r="V119" s="89">
        <v>263</v>
      </c>
      <c r="W119" s="89">
        <v>3499</v>
      </c>
      <c r="X119" s="89">
        <v>221</v>
      </c>
      <c r="Y119" s="89">
        <v>3720</v>
      </c>
      <c r="Z119" s="89">
        <v>144</v>
      </c>
      <c r="AA119" s="89">
        <v>55</v>
      </c>
      <c r="AB119" s="89">
        <v>199</v>
      </c>
    </row>
    <row r="120" spans="1:28">
      <c r="A120" s="90">
        <v>53</v>
      </c>
      <c r="B120" s="89">
        <v>7050</v>
      </c>
      <c r="C120" s="89">
        <v>1460</v>
      </c>
      <c r="E120" s="164">
        <v>53</v>
      </c>
      <c r="F120" s="165">
        <v>1734</v>
      </c>
      <c r="G120" s="165">
        <v>343</v>
      </c>
      <c r="H120" s="165">
        <v>2077</v>
      </c>
      <c r="I120" s="165">
        <v>373</v>
      </c>
      <c r="J120" s="165">
        <v>21</v>
      </c>
      <c r="K120" s="165">
        <v>394</v>
      </c>
      <c r="M120" s="164">
        <v>53</v>
      </c>
      <c r="N120" s="89">
        <v>391</v>
      </c>
      <c r="O120" s="89">
        <v>341</v>
      </c>
      <c r="P120" s="89">
        <v>732</v>
      </c>
      <c r="Q120" s="89">
        <v>278</v>
      </c>
      <c r="R120" s="89">
        <v>115</v>
      </c>
      <c r="S120" s="89">
        <v>393</v>
      </c>
      <c r="T120" s="89">
        <v>293</v>
      </c>
      <c r="U120" s="89">
        <v>34</v>
      </c>
      <c r="V120" s="89">
        <v>327</v>
      </c>
      <c r="W120" s="89">
        <v>3230</v>
      </c>
      <c r="X120" s="89">
        <v>190</v>
      </c>
      <c r="Y120" s="89">
        <v>3420</v>
      </c>
      <c r="Z120" s="89">
        <v>120</v>
      </c>
      <c r="AA120" s="89">
        <v>57</v>
      </c>
      <c r="AB120" s="89">
        <v>177</v>
      </c>
    </row>
    <row r="121" spans="1:28">
      <c r="A121" s="90">
        <v>54</v>
      </c>
      <c r="B121" s="89">
        <v>6739</v>
      </c>
      <c r="C121" s="89">
        <v>1435</v>
      </c>
      <c r="E121" s="164">
        <v>54</v>
      </c>
      <c r="F121" s="165">
        <v>1707</v>
      </c>
      <c r="G121" s="165">
        <v>313</v>
      </c>
      <c r="H121" s="165">
        <v>2020</v>
      </c>
      <c r="I121" s="165">
        <v>371</v>
      </c>
      <c r="J121" s="165">
        <v>13</v>
      </c>
      <c r="K121" s="165">
        <v>384</v>
      </c>
      <c r="M121" s="164">
        <v>54</v>
      </c>
      <c r="N121" s="89">
        <v>411</v>
      </c>
      <c r="O121" s="89">
        <v>327</v>
      </c>
      <c r="P121" s="89">
        <v>738</v>
      </c>
      <c r="Q121" s="89">
        <v>235</v>
      </c>
      <c r="R121" s="89">
        <v>122</v>
      </c>
      <c r="S121" s="89">
        <v>357</v>
      </c>
      <c r="T121" s="89">
        <v>261</v>
      </c>
      <c r="U121" s="89">
        <v>40</v>
      </c>
      <c r="V121" s="89">
        <v>301</v>
      </c>
      <c r="W121" s="89">
        <v>3050</v>
      </c>
      <c r="X121" s="89">
        <v>223</v>
      </c>
      <c r="Y121" s="89">
        <v>3273</v>
      </c>
      <c r="Z121" s="89">
        <v>111</v>
      </c>
      <c r="AA121" s="89">
        <v>52</v>
      </c>
      <c r="AB121" s="89">
        <v>163</v>
      </c>
    </row>
    <row r="122" spans="1:28">
      <c r="A122" s="90">
        <v>55</v>
      </c>
      <c r="B122" s="89">
        <v>6546</v>
      </c>
      <c r="C122" s="89">
        <v>1323</v>
      </c>
      <c r="E122" s="164">
        <v>55</v>
      </c>
      <c r="F122" s="165">
        <v>1544</v>
      </c>
      <c r="G122" s="165">
        <v>270</v>
      </c>
      <c r="H122" s="165">
        <v>1814</v>
      </c>
      <c r="I122" s="165">
        <v>363</v>
      </c>
      <c r="J122" s="165">
        <v>20</v>
      </c>
      <c r="K122" s="165">
        <v>383</v>
      </c>
      <c r="M122" s="164">
        <v>55</v>
      </c>
      <c r="N122" s="89">
        <v>397</v>
      </c>
      <c r="O122" s="89">
        <v>306</v>
      </c>
      <c r="P122" s="89">
        <v>703</v>
      </c>
      <c r="Q122" s="89">
        <v>274</v>
      </c>
      <c r="R122" s="89">
        <v>124</v>
      </c>
      <c r="S122" s="89">
        <v>398</v>
      </c>
      <c r="T122" s="89">
        <v>255</v>
      </c>
      <c r="U122" s="89">
        <v>32</v>
      </c>
      <c r="V122" s="89">
        <v>287</v>
      </c>
      <c r="W122" s="89">
        <v>3031</v>
      </c>
      <c r="X122" s="89">
        <v>197</v>
      </c>
      <c r="Y122" s="89">
        <v>3228</v>
      </c>
      <c r="Z122" s="89">
        <v>101</v>
      </c>
      <c r="AA122" s="89">
        <v>41</v>
      </c>
      <c r="AB122" s="89">
        <v>142</v>
      </c>
    </row>
    <row r="123" spans="1:28">
      <c r="A123" s="90">
        <v>56</v>
      </c>
      <c r="B123" s="89">
        <v>6512</v>
      </c>
      <c r="C123" s="89">
        <v>1411</v>
      </c>
      <c r="E123" s="164">
        <v>56</v>
      </c>
      <c r="F123" s="165">
        <v>1429</v>
      </c>
      <c r="G123" s="165">
        <v>264</v>
      </c>
      <c r="H123" s="165">
        <v>1693</v>
      </c>
      <c r="I123" s="165">
        <v>386</v>
      </c>
      <c r="J123" s="165">
        <v>14</v>
      </c>
      <c r="K123" s="165">
        <v>400</v>
      </c>
      <c r="M123" s="164">
        <v>56</v>
      </c>
      <c r="N123" s="89">
        <v>351</v>
      </c>
      <c r="O123" s="89">
        <v>301</v>
      </c>
      <c r="P123" s="89">
        <v>652</v>
      </c>
      <c r="Q123" s="89">
        <v>310</v>
      </c>
      <c r="R123" s="89">
        <v>129</v>
      </c>
      <c r="S123" s="89">
        <v>439</v>
      </c>
      <c r="T123" s="89">
        <v>228</v>
      </c>
      <c r="U123" s="89">
        <v>49</v>
      </c>
      <c r="V123" s="89">
        <v>277</v>
      </c>
      <c r="W123" s="89">
        <v>3112</v>
      </c>
      <c r="X123" s="89">
        <v>233</v>
      </c>
      <c r="Y123" s="89">
        <v>3345</v>
      </c>
      <c r="Z123" s="89">
        <v>104</v>
      </c>
      <c r="AA123" s="89">
        <v>43</v>
      </c>
      <c r="AB123" s="89">
        <v>147</v>
      </c>
    </row>
    <row r="124" spans="1:28">
      <c r="A124" s="90">
        <v>57</v>
      </c>
      <c r="B124" s="89">
        <v>6370</v>
      </c>
      <c r="C124" s="89">
        <v>1333</v>
      </c>
      <c r="E124" s="164">
        <v>57</v>
      </c>
      <c r="F124" s="165">
        <v>1436</v>
      </c>
      <c r="G124" s="165">
        <v>282</v>
      </c>
      <c r="H124" s="165">
        <v>1718</v>
      </c>
      <c r="I124" s="165">
        <v>432</v>
      </c>
      <c r="J124" s="165">
        <v>17</v>
      </c>
      <c r="K124" s="165">
        <v>449</v>
      </c>
      <c r="M124" s="164">
        <v>57</v>
      </c>
      <c r="N124" s="89">
        <v>326</v>
      </c>
      <c r="O124" s="89">
        <v>276</v>
      </c>
      <c r="P124" s="89">
        <v>602</v>
      </c>
      <c r="Q124" s="89">
        <v>307</v>
      </c>
      <c r="R124" s="89">
        <v>117</v>
      </c>
      <c r="S124" s="89">
        <v>424</v>
      </c>
      <c r="T124" s="89">
        <v>236</v>
      </c>
      <c r="U124" s="89">
        <v>40</v>
      </c>
      <c r="V124" s="89">
        <v>276</v>
      </c>
      <c r="W124" s="89">
        <v>2934</v>
      </c>
      <c r="X124" s="89">
        <v>228</v>
      </c>
      <c r="Y124" s="89">
        <v>3162</v>
      </c>
      <c r="Z124" s="89">
        <v>91</v>
      </c>
      <c r="AA124" s="89">
        <v>41</v>
      </c>
      <c r="AB124" s="89">
        <v>132</v>
      </c>
    </row>
    <row r="125" spans="1:28">
      <c r="A125" s="90">
        <v>58</v>
      </c>
      <c r="B125" s="89">
        <v>6378</v>
      </c>
      <c r="C125" s="89">
        <v>1333</v>
      </c>
      <c r="E125" s="164">
        <v>58</v>
      </c>
      <c r="F125" s="165">
        <v>1422</v>
      </c>
      <c r="G125" s="165">
        <v>241</v>
      </c>
      <c r="H125" s="165">
        <v>1663</v>
      </c>
      <c r="I125" s="165">
        <v>437</v>
      </c>
      <c r="J125" s="165">
        <v>18</v>
      </c>
      <c r="K125" s="165">
        <v>455</v>
      </c>
      <c r="M125" s="164">
        <v>58</v>
      </c>
      <c r="N125" s="89">
        <v>327</v>
      </c>
      <c r="O125" s="89">
        <v>292</v>
      </c>
      <c r="P125" s="89">
        <v>619</v>
      </c>
      <c r="Q125" s="89">
        <v>280</v>
      </c>
      <c r="R125" s="89">
        <v>134</v>
      </c>
      <c r="S125" s="89">
        <v>414</v>
      </c>
      <c r="T125" s="89">
        <v>229</v>
      </c>
      <c r="U125" s="89">
        <v>43</v>
      </c>
      <c r="V125" s="89">
        <v>272</v>
      </c>
      <c r="W125" s="89">
        <v>2985</v>
      </c>
      <c r="X125" s="89">
        <v>238</v>
      </c>
      <c r="Y125" s="89">
        <v>3223</v>
      </c>
      <c r="Z125" s="89">
        <v>89</v>
      </c>
      <c r="AA125" s="89">
        <v>45</v>
      </c>
      <c r="AB125" s="89">
        <v>134</v>
      </c>
    </row>
    <row r="126" spans="1:28">
      <c r="A126" s="90">
        <v>59</v>
      </c>
      <c r="B126" s="89">
        <v>6162</v>
      </c>
      <c r="C126" s="89">
        <v>1276</v>
      </c>
      <c r="E126" s="164">
        <v>59</v>
      </c>
      <c r="F126" s="165">
        <v>1452</v>
      </c>
      <c r="G126" s="165">
        <v>233</v>
      </c>
      <c r="H126" s="165">
        <v>1685</v>
      </c>
      <c r="I126" s="165">
        <v>454</v>
      </c>
      <c r="J126" s="165">
        <v>11</v>
      </c>
      <c r="K126" s="165">
        <v>465</v>
      </c>
      <c r="M126" s="164">
        <v>59</v>
      </c>
      <c r="N126" s="89">
        <v>277</v>
      </c>
      <c r="O126" s="89">
        <v>297</v>
      </c>
      <c r="P126" s="89">
        <v>574</v>
      </c>
      <c r="Q126" s="89">
        <v>238</v>
      </c>
      <c r="R126" s="89">
        <v>114</v>
      </c>
      <c r="S126" s="89">
        <v>352</v>
      </c>
      <c r="T126" s="89">
        <v>203</v>
      </c>
      <c r="U126" s="89">
        <v>42</v>
      </c>
      <c r="V126" s="89">
        <v>245</v>
      </c>
      <c r="W126" s="89">
        <v>2930</v>
      </c>
      <c r="X126" s="89">
        <v>230</v>
      </c>
      <c r="Y126" s="89">
        <v>3160</v>
      </c>
      <c r="Z126" s="89">
        <v>71</v>
      </c>
      <c r="AA126" s="89">
        <v>42</v>
      </c>
      <c r="AB126" s="89">
        <v>113</v>
      </c>
    </row>
    <row r="127" spans="1:28">
      <c r="A127" s="90">
        <v>60</v>
      </c>
      <c r="B127" s="89">
        <v>5725</v>
      </c>
      <c r="C127" s="89">
        <v>1214</v>
      </c>
      <c r="E127" s="164">
        <v>60</v>
      </c>
      <c r="F127" s="165">
        <v>1373</v>
      </c>
      <c r="G127" s="165">
        <v>248</v>
      </c>
      <c r="H127" s="165">
        <v>1621</v>
      </c>
      <c r="I127" s="165">
        <v>448</v>
      </c>
      <c r="J127" s="165">
        <v>21</v>
      </c>
      <c r="K127" s="165">
        <v>469</v>
      </c>
      <c r="M127" s="164">
        <v>60</v>
      </c>
      <c r="N127" s="89">
        <v>250</v>
      </c>
      <c r="O127" s="89">
        <v>248</v>
      </c>
      <c r="P127" s="89">
        <v>498</v>
      </c>
      <c r="Q127" s="89">
        <v>232</v>
      </c>
      <c r="R127" s="89">
        <v>98</v>
      </c>
      <c r="S127" s="89">
        <v>330</v>
      </c>
      <c r="T127" s="89">
        <v>188</v>
      </c>
      <c r="U127" s="89">
        <v>48</v>
      </c>
      <c r="V127" s="89">
        <v>236</v>
      </c>
      <c r="W127" s="89">
        <v>2667</v>
      </c>
      <c r="X127" s="89">
        <v>227</v>
      </c>
      <c r="Y127" s="89">
        <v>2894</v>
      </c>
      <c r="Z127" s="89">
        <v>68</v>
      </c>
      <c r="AA127" s="89">
        <v>30</v>
      </c>
      <c r="AB127" s="89">
        <v>98</v>
      </c>
    </row>
    <row r="128" spans="1:28">
      <c r="A128" s="90">
        <v>61</v>
      </c>
      <c r="B128" s="89">
        <v>5209</v>
      </c>
      <c r="C128" s="89">
        <v>1076</v>
      </c>
      <c r="E128" s="164">
        <v>61</v>
      </c>
      <c r="F128" s="165">
        <v>1222</v>
      </c>
      <c r="G128" s="165">
        <v>176</v>
      </c>
      <c r="H128" s="165">
        <v>1398</v>
      </c>
      <c r="I128" s="165">
        <v>457</v>
      </c>
      <c r="J128" s="165">
        <v>15</v>
      </c>
      <c r="K128" s="165">
        <v>472</v>
      </c>
      <c r="M128" s="164">
        <v>61</v>
      </c>
      <c r="N128" s="89">
        <v>244</v>
      </c>
      <c r="O128" s="89">
        <v>294</v>
      </c>
      <c r="P128" s="89">
        <v>538</v>
      </c>
      <c r="Q128" s="89">
        <v>215</v>
      </c>
      <c r="R128" s="89">
        <v>91</v>
      </c>
      <c r="S128" s="89">
        <v>306</v>
      </c>
      <c r="T128" s="89">
        <v>200</v>
      </c>
      <c r="U128" s="89">
        <v>37</v>
      </c>
      <c r="V128" s="89">
        <v>237</v>
      </c>
      <c r="W128" s="89">
        <v>2372</v>
      </c>
      <c r="X128" s="89">
        <v>194</v>
      </c>
      <c r="Y128" s="89">
        <v>2566</v>
      </c>
      <c r="Z128" s="89">
        <v>43</v>
      </c>
      <c r="AA128" s="89">
        <v>23</v>
      </c>
      <c r="AB128" s="89">
        <v>66</v>
      </c>
    </row>
    <row r="129" spans="1:28">
      <c r="A129" s="90">
        <v>62</v>
      </c>
      <c r="B129" s="89">
        <v>3247</v>
      </c>
      <c r="C129" s="89">
        <v>768</v>
      </c>
      <c r="E129" s="164">
        <v>62</v>
      </c>
      <c r="F129" s="165">
        <v>798</v>
      </c>
      <c r="G129" s="165">
        <v>146</v>
      </c>
      <c r="H129" s="165">
        <v>944</v>
      </c>
      <c r="I129" s="165">
        <v>318</v>
      </c>
      <c r="J129" s="165">
        <v>15</v>
      </c>
      <c r="K129" s="165">
        <v>333</v>
      </c>
      <c r="M129" s="164">
        <v>62</v>
      </c>
      <c r="N129" s="89">
        <v>158</v>
      </c>
      <c r="O129" s="89">
        <v>166</v>
      </c>
      <c r="P129" s="89">
        <v>324</v>
      </c>
      <c r="Q129" s="89">
        <v>118</v>
      </c>
      <c r="R129" s="89">
        <v>49</v>
      </c>
      <c r="S129" s="89">
        <v>167</v>
      </c>
      <c r="T129" s="89">
        <v>104</v>
      </c>
      <c r="U129" s="89">
        <v>23</v>
      </c>
      <c r="V129" s="89">
        <v>127</v>
      </c>
      <c r="W129" s="89">
        <v>1446</v>
      </c>
      <c r="X129" s="89">
        <v>150</v>
      </c>
      <c r="Y129" s="89">
        <v>1596</v>
      </c>
      <c r="Z129" s="89">
        <v>26</v>
      </c>
      <c r="AA129" s="89">
        <v>12</v>
      </c>
      <c r="AB129" s="89">
        <v>38</v>
      </c>
    </row>
    <row r="130" spans="1:28">
      <c r="A130" s="90">
        <v>63</v>
      </c>
      <c r="B130" s="89">
        <v>2196</v>
      </c>
      <c r="C130" s="89">
        <v>534</v>
      </c>
      <c r="E130" s="164">
        <v>63</v>
      </c>
      <c r="F130" s="165">
        <v>496</v>
      </c>
      <c r="G130" s="165">
        <v>99</v>
      </c>
      <c r="H130" s="165">
        <v>595</v>
      </c>
      <c r="I130" s="165">
        <v>206</v>
      </c>
      <c r="J130" s="165">
        <v>9</v>
      </c>
      <c r="K130" s="165">
        <v>215</v>
      </c>
      <c r="M130" s="164">
        <v>63</v>
      </c>
      <c r="N130" s="89">
        <v>116</v>
      </c>
      <c r="O130" s="89">
        <v>109</v>
      </c>
      <c r="P130" s="89">
        <v>225</v>
      </c>
      <c r="Q130" s="89">
        <v>64</v>
      </c>
      <c r="R130" s="89">
        <v>55</v>
      </c>
      <c r="S130" s="89">
        <v>119</v>
      </c>
      <c r="T130" s="89">
        <v>88</v>
      </c>
      <c r="U130" s="89">
        <v>19</v>
      </c>
      <c r="V130" s="89">
        <v>107</v>
      </c>
      <c r="W130" s="89">
        <v>998</v>
      </c>
      <c r="X130" s="89">
        <v>86</v>
      </c>
      <c r="Y130" s="89">
        <v>1084</v>
      </c>
      <c r="Z130" s="89">
        <v>15</v>
      </c>
      <c r="AA130" s="89">
        <v>10</v>
      </c>
      <c r="AB130" s="89">
        <v>25</v>
      </c>
    </row>
    <row r="131" spans="1:28">
      <c r="A131" s="90">
        <v>64</v>
      </c>
      <c r="B131" s="89">
        <v>1470</v>
      </c>
      <c r="C131" s="89">
        <v>414</v>
      </c>
      <c r="E131" s="164">
        <v>64</v>
      </c>
      <c r="F131" s="165">
        <v>341</v>
      </c>
      <c r="G131" s="165">
        <v>65</v>
      </c>
      <c r="H131" s="165">
        <v>406</v>
      </c>
      <c r="I131" s="165">
        <v>99</v>
      </c>
      <c r="J131" s="165">
        <v>8</v>
      </c>
      <c r="K131" s="165">
        <v>107</v>
      </c>
      <c r="M131" s="164">
        <v>64</v>
      </c>
      <c r="N131" s="89">
        <v>72</v>
      </c>
      <c r="O131" s="89">
        <v>71</v>
      </c>
      <c r="P131" s="89">
        <v>143</v>
      </c>
      <c r="Q131" s="89">
        <v>49</v>
      </c>
      <c r="R131" s="89">
        <v>30</v>
      </c>
      <c r="S131" s="89">
        <v>79</v>
      </c>
      <c r="T131" s="89">
        <v>43</v>
      </c>
      <c r="U131" s="89">
        <v>15</v>
      </c>
      <c r="V131" s="89">
        <v>58</v>
      </c>
      <c r="W131" s="89">
        <v>715</v>
      </c>
      <c r="X131" s="89">
        <v>90</v>
      </c>
      <c r="Y131" s="89">
        <v>805</v>
      </c>
      <c r="Z131" s="89">
        <v>9</v>
      </c>
      <c r="AA131" s="89">
        <v>7</v>
      </c>
      <c r="AB131" s="89">
        <v>16</v>
      </c>
    </row>
    <row r="132" spans="1:28">
      <c r="A132" s="90">
        <v>65</v>
      </c>
      <c r="B132" s="89">
        <v>961</v>
      </c>
      <c r="C132" s="89">
        <v>276</v>
      </c>
      <c r="E132" s="164">
        <v>65</v>
      </c>
      <c r="F132" s="165">
        <v>212</v>
      </c>
      <c r="G132" s="165">
        <v>53</v>
      </c>
      <c r="H132" s="165">
        <v>265</v>
      </c>
      <c r="I132" s="165">
        <v>85</v>
      </c>
      <c r="J132" s="165">
        <v>5</v>
      </c>
      <c r="K132" s="165">
        <v>90</v>
      </c>
      <c r="M132" s="164">
        <v>65</v>
      </c>
      <c r="N132" s="89">
        <v>35</v>
      </c>
      <c r="O132" s="89">
        <v>47</v>
      </c>
      <c r="P132" s="89">
        <v>82</v>
      </c>
      <c r="Q132" s="89">
        <v>25</v>
      </c>
      <c r="R132" s="89">
        <v>16</v>
      </c>
      <c r="S132" s="89">
        <v>41</v>
      </c>
      <c r="T132" s="89">
        <v>22</v>
      </c>
      <c r="U132" s="89">
        <v>7</v>
      </c>
      <c r="V132" s="89">
        <v>29</v>
      </c>
      <c r="W132" s="89">
        <v>466</v>
      </c>
      <c r="X132" s="89">
        <v>61</v>
      </c>
      <c r="Y132" s="89">
        <v>527</v>
      </c>
      <c r="Z132" s="89">
        <v>5</v>
      </c>
      <c r="AA132" s="89">
        <v>5</v>
      </c>
      <c r="AB132" s="89">
        <v>10</v>
      </c>
    </row>
    <row r="133" spans="1:28">
      <c r="A133" s="90">
        <v>66</v>
      </c>
      <c r="B133" s="89">
        <v>586</v>
      </c>
      <c r="C133" s="89">
        <v>181</v>
      </c>
      <c r="E133" s="164">
        <v>66</v>
      </c>
      <c r="F133" s="165">
        <v>129</v>
      </c>
      <c r="G133" s="165">
        <v>35</v>
      </c>
      <c r="H133" s="165">
        <v>164</v>
      </c>
      <c r="I133" s="165">
        <v>45</v>
      </c>
      <c r="J133" s="165">
        <v>3</v>
      </c>
      <c r="K133" s="165">
        <v>48</v>
      </c>
      <c r="M133" s="164">
        <v>66</v>
      </c>
      <c r="N133" s="89">
        <v>17</v>
      </c>
      <c r="O133" s="89">
        <v>30</v>
      </c>
      <c r="P133" s="89">
        <v>47</v>
      </c>
      <c r="Q133" s="89">
        <v>18</v>
      </c>
      <c r="R133" s="89">
        <v>6</v>
      </c>
      <c r="S133" s="89">
        <v>24</v>
      </c>
      <c r="T133" s="89">
        <v>19</v>
      </c>
      <c r="U133" s="89">
        <v>2</v>
      </c>
      <c r="V133" s="89">
        <v>21</v>
      </c>
      <c r="W133" s="89">
        <v>294</v>
      </c>
      <c r="X133" s="89">
        <v>51</v>
      </c>
      <c r="Y133" s="89">
        <v>345</v>
      </c>
      <c r="Z133" s="89">
        <v>3</v>
      </c>
      <c r="AA133" s="89">
        <v>2</v>
      </c>
      <c r="AB133" s="89">
        <v>5</v>
      </c>
    </row>
    <row r="134" spans="1:28">
      <c r="A134" s="90">
        <v>67</v>
      </c>
      <c r="B134" s="89">
        <v>222</v>
      </c>
      <c r="C134" s="89">
        <v>54</v>
      </c>
      <c r="E134" s="164">
        <v>67</v>
      </c>
      <c r="F134" s="165">
        <v>46</v>
      </c>
      <c r="G134" s="165">
        <v>8</v>
      </c>
      <c r="H134" s="165">
        <v>54</v>
      </c>
      <c r="I134" s="165">
        <v>17</v>
      </c>
      <c r="J134" s="165">
        <v>1</v>
      </c>
      <c r="K134" s="165">
        <v>18</v>
      </c>
      <c r="M134" s="164">
        <v>67</v>
      </c>
      <c r="N134" s="89">
        <v>7</v>
      </c>
      <c r="O134" s="89">
        <v>5</v>
      </c>
      <c r="P134" s="89">
        <v>12</v>
      </c>
      <c r="Q134" s="89">
        <v>5</v>
      </c>
      <c r="R134" s="89">
        <v>4</v>
      </c>
      <c r="S134" s="89">
        <v>9</v>
      </c>
      <c r="T134" s="89">
        <v>7</v>
      </c>
      <c r="U134" s="89">
        <v>2</v>
      </c>
      <c r="V134" s="89">
        <v>9</v>
      </c>
      <c r="W134" s="89">
        <v>112</v>
      </c>
      <c r="X134" s="89">
        <v>18</v>
      </c>
      <c r="Y134" s="89">
        <v>130</v>
      </c>
      <c r="Z134" s="89">
        <v>1</v>
      </c>
      <c r="AA134" s="89">
        <v>0</v>
      </c>
      <c r="AB134" s="89">
        <v>1</v>
      </c>
    </row>
    <row r="135" spans="1:28">
      <c r="A135" s="90">
        <v>68</v>
      </c>
      <c r="B135" s="89">
        <v>73</v>
      </c>
      <c r="C135" s="89">
        <v>27</v>
      </c>
      <c r="E135" s="164">
        <v>68</v>
      </c>
      <c r="F135" s="165">
        <v>22</v>
      </c>
      <c r="G135" s="165">
        <v>4</v>
      </c>
      <c r="H135" s="165">
        <v>26</v>
      </c>
      <c r="I135" s="165">
        <v>6</v>
      </c>
      <c r="J135" s="165">
        <v>0</v>
      </c>
      <c r="K135" s="165">
        <v>6</v>
      </c>
      <c r="M135" s="164">
        <v>68</v>
      </c>
      <c r="N135" s="89">
        <v>0</v>
      </c>
      <c r="O135" s="89">
        <v>1</v>
      </c>
      <c r="P135" s="89">
        <v>1</v>
      </c>
      <c r="Q135" s="89">
        <v>0</v>
      </c>
      <c r="R135" s="89">
        <v>0</v>
      </c>
      <c r="S135" s="89">
        <v>0</v>
      </c>
      <c r="T135" s="89">
        <v>0</v>
      </c>
      <c r="U135" s="89">
        <v>1</v>
      </c>
      <c r="V135" s="89">
        <v>1</v>
      </c>
      <c r="W135" s="89">
        <v>41</v>
      </c>
      <c r="X135" s="89">
        <v>7</v>
      </c>
      <c r="Y135" s="89">
        <v>48</v>
      </c>
      <c r="Z135" s="89">
        <v>1</v>
      </c>
      <c r="AA135" s="89">
        <v>1</v>
      </c>
      <c r="AB135" s="89">
        <v>2</v>
      </c>
    </row>
    <row r="136" spans="1:28">
      <c r="A136" s="90">
        <v>69</v>
      </c>
      <c r="B136" s="89">
        <v>27</v>
      </c>
      <c r="C136" s="89">
        <v>5</v>
      </c>
      <c r="E136" s="164">
        <v>69</v>
      </c>
      <c r="F136" s="165">
        <v>0</v>
      </c>
      <c r="G136" s="165">
        <v>0</v>
      </c>
      <c r="H136" s="165">
        <v>0</v>
      </c>
      <c r="I136" s="165">
        <v>1</v>
      </c>
      <c r="J136" s="165">
        <v>0</v>
      </c>
      <c r="K136" s="165">
        <v>1</v>
      </c>
      <c r="M136" s="164">
        <v>69</v>
      </c>
      <c r="N136" s="89">
        <v>0</v>
      </c>
      <c r="O136" s="89">
        <v>0</v>
      </c>
      <c r="P136" s="89">
        <v>0</v>
      </c>
      <c r="Q136" s="89">
        <v>0</v>
      </c>
      <c r="R136" s="89">
        <v>0</v>
      </c>
      <c r="S136" s="89">
        <v>0</v>
      </c>
      <c r="T136" s="89">
        <v>0</v>
      </c>
      <c r="U136" s="89">
        <v>0</v>
      </c>
      <c r="V136" s="89">
        <v>0</v>
      </c>
      <c r="W136" s="89">
        <v>18</v>
      </c>
      <c r="X136" s="89">
        <v>4</v>
      </c>
      <c r="Y136" s="89">
        <v>22</v>
      </c>
      <c r="Z136" s="89">
        <v>1</v>
      </c>
      <c r="AA136" s="89">
        <v>0</v>
      </c>
      <c r="AB136" s="89">
        <v>1</v>
      </c>
    </row>
    <row r="137" spans="1:28">
      <c r="A137" s="90">
        <v>70</v>
      </c>
      <c r="B137" s="89">
        <v>15</v>
      </c>
      <c r="C137" s="89">
        <v>7</v>
      </c>
      <c r="E137" s="164">
        <v>70</v>
      </c>
      <c r="F137" s="165">
        <v>0</v>
      </c>
      <c r="G137" s="165">
        <v>0</v>
      </c>
      <c r="H137" s="165">
        <v>0</v>
      </c>
      <c r="I137" s="165">
        <v>1</v>
      </c>
      <c r="J137" s="165">
        <v>0</v>
      </c>
      <c r="K137" s="165">
        <v>1</v>
      </c>
      <c r="M137" s="164">
        <v>70</v>
      </c>
      <c r="N137" s="89">
        <v>0</v>
      </c>
      <c r="O137" s="89">
        <v>0</v>
      </c>
      <c r="P137" s="89">
        <v>0</v>
      </c>
      <c r="Q137" s="89">
        <v>0</v>
      </c>
      <c r="R137" s="89">
        <v>0</v>
      </c>
      <c r="S137" s="89">
        <v>0</v>
      </c>
      <c r="T137" s="89">
        <v>0</v>
      </c>
      <c r="U137" s="89">
        <v>0</v>
      </c>
      <c r="V137" s="89">
        <v>0</v>
      </c>
      <c r="W137" s="89">
        <v>9</v>
      </c>
      <c r="X137" s="89">
        <v>1</v>
      </c>
      <c r="Y137" s="89">
        <v>10</v>
      </c>
      <c r="Z137" s="89">
        <v>1</v>
      </c>
      <c r="AA137" s="89">
        <v>0</v>
      </c>
      <c r="AB137" s="89">
        <v>1</v>
      </c>
    </row>
    <row r="138" spans="1:28">
      <c r="A138" s="90">
        <v>75</v>
      </c>
      <c r="B138" s="89">
        <v>1</v>
      </c>
      <c r="C138" s="89">
        <v>0</v>
      </c>
      <c r="E138" s="166" t="s">
        <v>53</v>
      </c>
      <c r="F138" s="165">
        <v>37152</v>
      </c>
      <c r="G138" s="165">
        <v>7350</v>
      </c>
      <c r="H138" s="165">
        <v>44502</v>
      </c>
      <c r="I138" s="165">
        <v>11142</v>
      </c>
      <c r="J138" s="165">
        <v>481</v>
      </c>
      <c r="K138" s="165">
        <v>11623</v>
      </c>
      <c r="M138" s="164">
        <v>75</v>
      </c>
      <c r="N138" s="89">
        <v>0</v>
      </c>
      <c r="O138" s="89">
        <v>0</v>
      </c>
      <c r="P138" s="89">
        <v>0</v>
      </c>
      <c r="Q138" s="89">
        <v>0</v>
      </c>
      <c r="R138" s="89">
        <v>0</v>
      </c>
      <c r="S138" s="89">
        <v>0</v>
      </c>
      <c r="T138" s="89">
        <v>0</v>
      </c>
      <c r="U138" s="89">
        <v>0</v>
      </c>
      <c r="V138" s="89">
        <v>0</v>
      </c>
      <c r="W138" s="89">
        <v>0</v>
      </c>
      <c r="X138" s="89">
        <v>0</v>
      </c>
      <c r="Y138" s="89">
        <v>0</v>
      </c>
      <c r="Z138" s="89">
        <v>0</v>
      </c>
      <c r="AA138" s="89">
        <v>0</v>
      </c>
      <c r="AB138" s="89">
        <v>0</v>
      </c>
    </row>
    <row r="139" spans="1:28">
      <c r="A139" s="90" t="s">
        <v>53</v>
      </c>
      <c r="B139" s="89">
        <v>235332</v>
      </c>
      <c r="C139" s="89">
        <v>58202</v>
      </c>
      <c r="M139" s="308" t="s">
        <v>130</v>
      </c>
      <c r="N139" s="309"/>
      <c r="O139" s="309"/>
      <c r="P139" s="309"/>
      <c r="Q139" s="309"/>
      <c r="R139" s="309"/>
      <c r="S139" s="309"/>
      <c r="T139" s="309"/>
      <c r="U139" s="309"/>
      <c r="V139" s="309"/>
      <c r="W139" s="309"/>
      <c r="X139" s="309"/>
      <c r="Y139" s="309"/>
      <c r="Z139" s="309">
        <v>6600</v>
      </c>
      <c r="AA139" s="309">
        <v>1400</v>
      </c>
      <c r="AB139" s="309">
        <v>8000</v>
      </c>
    </row>
    <row r="140" spans="1:28">
      <c r="M140" s="310" t="s">
        <v>53</v>
      </c>
      <c r="N140" s="309">
        <v>7226</v>
      </c>
      <c r="O140" s="309">
        <v>6212</v>
      </c>
      <c r="P140" s="309">
        <v>13438</v>
      </c>
      <c r="Q140" s="309">
        <v>9074</v>
      </c>
      <c r="R140" s="309">
        <v>2931</v>
      </c>
      <c r="S140" s="309">
        <v>12005</v>
      </c>
      <c r="T140" s="309">
        <v>6016</v>
      </c>
      <c r="U140" s="309">
        <v>813</v>
      </c>
      <c r="V140" s="309">
        <v>6829</v>
      </c>
      <c r="W140" s="309">
        <v>112317</v>
      </c>
      <c r="X140" s="309">
        <v>9102</v>
      </c>
      <c r="Y140" s="309">
        <v>121419</v>
      </c>
      <c r="Z140" s="311">
        <v>33392</v>
      </c>
      <c r="AA140" s="311">
        <v>21572</v>
      </c>
      <c r="AB140" s="311">
        <v>54964</v>
      </c>
    </row>
    <row r="141" spans="1:28">
      <c r="M141" s="308" t="s">
        <v>139</v>
      </c>
      <c r="N141" s="309"/>
      <c r="O141" s="309"/>
      <c r="P141" s="309"/>
      <c r="Q141" s="309"/>
      <c r="R141" s="309"/>
      <c r="S141" s="309"/>
      <c r="T141" s="309"/>
      <c r="U141" s="309"/>
      <c r="V141" s="309"/>
      <c r="W141" s="309"/>
      <c r="X141" s="309"/>
      <c r="Y141" s="309"/>
      <c r="Z141" s="309">
        <f>SUM(Z139:Z140)</f>
        <v>39992</v>
      </c>
      <c r="AA141" s="309">
        <f t="shared" ref="AA141:AB141" si="0">SUM(AA139:AA140)</f>
        <v>22972</v>
      </c>
      <c r="AB141" s="309">
        <f t="shared" si="0"/>
        <v>62964</v>
      </c>
    </row>
  </sheetData>
  <mergeCells count="9">
    <mergeCell ref="Q83:S83"/>
    <mergeCell ref="T83:V83"/>
    <mergeCell ref="W83:Y83"/>
    <mergeCell ref="Z83:AB83"/>
    <mergeCell ref="A76:I76"/>
    <mergeCell ref="B83:C83"/>
    <mergeCell ref="F83:H83"/>
    <mergeCell ref="I83:K83"/>
    <mergeCell ref="N83:P8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topLeftCell="A49" zoomScaleNormal="100" workbookViewId="0"/>
  </sheetViews>
  <sheetFormatPr baseColWidth="10" defaultRowHeight="12.75"/>
  <cols>
    <col min="1" max="1" width="15.85546875" customWidth="1"/>
    <col min="2" max="2" width="10.5703125" customWidth="1"/>
    <col min="3" max="3" width="9.42578125" customWidth="1"/>
    <col min="4" max="4" width="8.42578125" customWidth="1"/>
    <col min="5" max="5" width="6.5703125" customWidth="1"/>
    <col min="6" max="6" width="7.5703125" customWidth="1"/>
    <col min="7" max="7" width="8.140625" customWidth="1"/>
    <col min="8" max="8" width="6.85546875" customWidth="1"/>
    <col min="9" max="9" width="7.140625" customWidth="1"/>
    <col min="10" max="10" width="7" customWidth="1"/>
    <col min="11" max="11" width="9.42578125" customWidth="1"/>
    <col min="12" max="12" width="7.85546875" customWidth="1"/>
    <col min="13" max="18" width="11.42578125" style="71"/>
  </cols>
  <sheetData>
    <row r="1" spans="1:20" s="71" customFormat="1">
      <c r="A1" s="120" t="s">
        <v>119</v>
      </c>
      <c r="B1" s="120"/>
      <c r="C1" s="72"/>
      <c r="D1" s="118"/>
      <c r="E1" s="72"/>
      <c r="F1" s="72"/>
      <c r="G1" s="72"/>
      <c r="H1" s="72"/>
      <c r="I1" s="72"/>
      <c r="J1" s="72"/>
      <c r="K1" s="72"/>
      <c r="L1" s="119"/>
    </row>
    <row r="2" spans="1:20" s="71" customFormat="1">
      <c r="A2" s="87"/>
      <c r="B2" s="87"/>
      <c r="C2" s="72"/>
      <c r="D2" s="118"/>
      <c r="E2" s="72"/>
      <c r="F2" s="72"/>
      <c r="G2" s="72"/>
      <c r="H2" s="72"/>
      <c r="I2" s="72"/>
      <c r="J2" s="72"/>
      <c r="K2" s="72"/>
      <c r="L2" s="72"/>
    </row>
    <row r="3" spans="1:20" ht="45">
      <c r="A3" s="322"/>
      <c r="B3" s="323"/>
      <c r="C3" s="324"/>
      <c r="D3" s="206" t="s">
        <v>29</v>
      </c>
      <c r="E3" s="206" t="s">
        <v>17</v>
      </c>
      <c r="F3" s="206" t="s">
        <v>131</v>
      </c>
      <c r="G3" s="206" t="s">
        <v>132</v>
      </c>
      <c r="H3" s="206" t="s">
        <v>133</v>
      </c>
      <c r="I3" s="206" t="s">
        <v>16</v>
      </c>
      <c r="J3" s="206" t="s">
        <v>134</v>
      </c>
      <c r="K3" s="206" t="s">
        <v>33</v>
      </c>
      <c r="L3" s="206" t="s">
        <v>15</v>
      </c>
    </row>
    <row r="4" spans="1:20" ht="18.75" customHeight="1">
      <c r="A4" s="361" t="s">
        <v>49</v>
      </c>
      <c r="B4" s="362"/>
      <c r="C4" s="362"/>
      <c r="D4" s="362"/>
      <c r="E4" s="362"/>
      <c r="F4" s="362"/>
      <c r="G4" s="362"/>
      <c r="H4" s="362"/>
      <c r="I4" s="362"/>
      <c r="J4" s="362"/>
      <c r="K4" s="362"/>
      <c r="L4" s="363"/>
    </row>
    <row r="5" spans="1:20">
      <c r="A5" s="347" t="s">
        <v>106</v>
      </c>
      <c r="B5" s="349"/>
      <c r="C5" s="105" t="s">
        <v>2</v>
      </c>
      <c r="D5" s="132">
        <v>3342</v>
      </c>
      <c r="E5" s="284">
        <v>18.324377672990462</v>
      </c>
      <c r="F5" s="277"/>
      <c r="G5" s="277">
        <v>0</v>
      </c>
      <c r="H5" s="277">
        <v>81.5</v>
      </c>
      <c r="I5" s="274">
        <v>54.5</v>
      </c>
      <c r="J5" s="277">
        <v>0.1</v>
      </c>
      <c r="K5" s="277">
        <v>100</v>
      </c>
      <c r="L5" s="131">
        <v>3342</v>
      </c>
      <c r="S5" s="71"/>
    </row>
    <row r="6" spans="1:20">
      <c r="A6" s="364"/>
      <c r="B6" s="365"/>
      <c r="C6" s="105" t="s">
        <v>1</v>
      </c>
      <c r="D6" s="132">
        <v>3896</v>
      </c>
      <c r="E6" s="284">
        <v>21.36199144643053</v>
      </c>
      <c r="F6" s="277"/>
      <c r="G6" s="277">
        <v>0.1</v>
      </c>
      <c r="H6" s="277">
        <v>77.900000000000006</v>
      </c>
      <c r="I6" s="274">
        <v>54.1</v>
      </c>
      <c r="J6" s="277">
        <v>0.1</v>
      </c>
      <c r="K6" s="277">
        <v>99.9</v>
      </c>
      <c r="L6" s="131">
        <v>3894</v>
      </c>
      <c r="M6" s="117"/>
      <c r="O6" s="74"/>
      <c r="S6" s="71"/>
    </row>
    <row r="7" spans="1:20">
      <c r="A7" s="366"/>
      <c r="B7" s="367"/>
      <c r="C7" s="105" t="s">
        <v>0</v>
      </c>
      <c r="D7" s="132">
        <v>7238</v>
      </c>
      <c r="E7" s="284">
        <v>39.686369119420988</v>
      </c>
      <c r="F7" s="277">
        <v>46.2</v>
      </c>
      <c r="G7" s="277">
        <v>0</v>
      </c>
      <c r="H7" s="277">
        <v>79.599999999999994</v>
      </c>
      <c r="I7" s="274">
        <v>54.3</v>
      </c>
      <c r="J7" s="277">
        <v>0.1</v>
      </c>
      <c r="K7" s="277">
        <v>100</v>
      </c>
      <c r="L7" s="131">
        <v>7236</v>
      </c>
      <c r="M7" s="81"/>
      <c r="S7" s="71"/>
    </row>
    <row r="8" spans="1:20">
      <c r="A8" s="347" t="s">
        <v>107</v>
      </c>
      <c r="B8" s="349"/>
      <c r="C8" s="105" t="s">
        <v>2</v>
      </c>
      <c r="D8" s="132">
        <v>3787</v>
      </c>
      <c r="E8" s="284">
        <v>20.764338194977519</v>
      </c>
      <c r="F8" s="277"/>
      <c r="G8" s="277">
        <v>1.2</v>
      </c>
      <c r="H8" s="277">
        <v>48</v>
      </c>
      <c r="I8" s="274">
        <v>49.1</v>
      </c>
      <c r="J8" s="277">
        <v>0.3</v>
      </c>
      <c r="K8" s="277">
        <v>99.7</v>
      </c>
      <c r="L8" s="131">
        <v>3777</v>
      </c>
      <c r="M8" s="81"/>
      <c r="Q8" s="74"/>
      <c r="S8" s="71"/>
      <c r="T8" s="71"/>
    </row>
    <row r="9" spans="1:20">
      <c r="A9" s="364"/>
      <c r="B9" s="365"/>
      <c r="C9" s="105" t="s">
        <v>1</v>
      </c>
      <c r="D9" s="132">
        <v>2221</v>
      </c>
      <c r="E9" s="284">
        <v>12.17787038052418</v>
      </c>
      <c r="F9" s="277"/>
      <c r="G9" s="277">
        <v>2.2999999999999998</v>
      </c>
      <c r="H9" s="277">
        <v>44.2</v>
      </c>
      <c r="I9" s="274">
        <v>48.6</v>
      </c>
      <c r="J9" s="277">
        <v>0.1</v>
      </c>
      <c r="K9" s="277">
        <v>99.8</v>
      </c>
      <c r="L9" s="131">
        <v>2216</v>
      </c>
      <c r="M9" s="81"/>
      <c r="Q9" s="74"/>
      <c r="S9" s="71"/>
    </row>
    <row r="10" spans="1:20">
      <c r="A10" s="368"/>
      <c r="B10" s="369"/>
      <c r="C10" s="105" t="s">
        <v>0</v>
      </c>
      <c r="D10" s="132">
        <v>6008</v>
      </c>
      <c r="E10" s="284">
        <v>32.942208575501702</v>
      </c>
      <c r="F10" s="277">
        <v>63</v>
      </c>
      <c r="G10" s="277">
        <v>1.6</v>
      </c>
      <c r="H10" s="277">
        <v>46.6</v>
      </c>
      <c r="I10" s="274">
        <v>48.9</v>
      </c>
      <c r="J10" s="277">
        <v>0.3</v>
      </c>
      <c r="K10" s="277">
        <v>99.8</v>
      </c>
      <c r="L10" s="131">
        <v>5993</v>
      </c>
      <c r="M10" s="81"/>
      <c r="O10" s="74"/>
      <c r="Q10" s="74"/>
      <c r="S10" s="71"/>
    </row>
    <row r="11" spans="1:20">
      <c r="A11" s="347" t="s">
        <v>108</v>
      </c>
      <c r="B11" s="349"/>
      <c r="C11" s="105" t="s">
        <v>2</v>
      </c>
      <c r="D11" s="132">
        <v>97</v>
      </c>
      <c r="E11" s="284">
        <v>0.53185656321965125</v>
      </c>
      <c r="F11" s="277"/>
      <c r="G11" s="277">
        <v>0</v>
      </c>
      <c r="H11" s="277">
        <v>67</v>
      </c>
      <c r="I11" s="274">
        <v>52.4</v>
      </c>
      <c r="J11" s="277">
        <v>0</v>
      </c>
      <c r="K11" s="277">
        <v>100</v>
      </c>
      <c r="L11" s="131">
        <v>97</v>
      </c>
      <c r="M11" s="81"/>
      <c r="S11" s="71"/>
    </row>
    <row r="12" spans="1:20">
      <c r="A12" s="364"/>
      <c r="B12" s="365"/>
      <c r="C12" s="105" t="s">
        <v>1</v>
      </c>
      <c r="D12" s="132">
        <v>95</v>
      </c>
      <c r="E12" s="284">
        <v>0.5208904485140915</v>
      </c>
      <c r="F12" s="277"/>
      <c r="G12" s="277">
        <v>0</v>
      </c>
      <c r="H12" s="277">
        <v>70.5</v>
      </c>
      <c r="I12" s="274">
        <v>53.3</v>
      </c>
      <c r="J12" s="277">
        <v>0</v>
      </c>
      <c r="K12" s="277">
        <v>100</v>
      </c>
      <c r="L12" s="131">
        <v>95</v>
      </c>
      <c r="M12" s="81"/>
      <c r="S12" s="71"/>
    </row>
    <row r="13" spans="1:20">
      <c r="A13" s="368"/>
      <c r="B13" s="369"/>
      <c r="C13" s="105" t="s">
        <v>0</v>
      </c>
      <c r="D13" s="132">
        <v>192</v>
      </c>
      <c r="E13" s="284">
        <v>1.0527470117337427</v>
      </c>
      <c r="F13" s="277">
        <v>50.5</v>
      </c>
      <c r="G13" s="277">
        <v>0</v>
      </c>
      <c r="H13" s="277">
        <v>68.8</v>
      </c>
      <c r="I13" s="274">
        <v>52.8</v>
      </c>
      <c r="J13" s="277">
        <v>0</v>
      </c>
      <c r="K13" s="277">
        <v>100</v>
      </c>
      <c r="L13" s="131">
        <v>192</v>
      </c>
      <c r="M13" s="81"/>
    </row>
    <row r="14" spans="1:20">
      <c r="A14" s="380" t="s">
        <v>67</v>
      </c>
      <c r="B14" s="381"/>
      <c r="C14" s="100" t="s">
        <v>2</v>
      </c>
      <c r="D14" s="116">
        <v>7226</v>
      </c>
      <c r="E14" s="285">
        <v>39.620572431187625</v>
      </c>
      <c r="F14" s="279"/>
      <c r="G14" s="279">
        <v>0.6</v>
      </c>
      <c r="H14" s="279">
        <v>63.7</v>
      </c>
      <c r="I14" s="276">
        <v>51.6</v>
      </c>
      <c r="J14" s="279">
        <v>0.2</v>
      </c>
      <c r="K14" s="279">
        <v>99.9</v>
      </c>
      <c r="L14" s="115">
        <v>7216</v>
      </c>
    </row>
    <row r="15" spans="1:20">
      <c r="A15" s="370"/>
      <c r="B15" s="371"/>
      <c r="C15" s="100" t="s">
        <v>1</v>
      </c>
      <c r="D15" s="116">
        <v>6212</v>
      </c>
      <c r="E15" s="285">
        <v>34.060752275468801</v>
      </c>
      <c r="F15" s="279"/>
      <c r="G15" s="279">
        <v>0.9</v>
      </c>
      <c r="H15" s="279">
        <v>65.8</v>
      </c>
      <c r="I15" s="276">
        <v>52.1</v>
      </c>
      <c r="J15" s="279">
        <v>0.1</v>
      </c>
      <c r="K15" s="279">
        <v>99.9</v>
      </c>
      <c r="L15" s="115">
        <v>6205</v>
      </c>
      <c r="M15" s="117"/>
    </row>
    <row r="16" spans="1:20">
      <c r="A16" s="382"/>
      <c r="B16" s="383"/>
      <c r="C16" s="100" t="s">
        <v>0</v>
      </c>
      <c r="D16" s="116">
        <v>13438</v>
      </c>
      <c r="E16" s="285">
        <v>73.68132470665644</v>
      </c>
      <c r="F16" s="279">
        <v>53.8</v>
      </c>
      <c r="G16" s="279">
        <v>0.7</v>
      </c>
      <c r="H16" s="279">
        <v>64.7</v>
      </c>
      <c r="I16" s="276">
        <v>51.9</v>
      </c>
      <c r="J16" s="279">
        <v>0.2</v>
      </c>
      <c r="K16" s="279">
        <v>99.9</v>
      </c>
      <c r="L16" s="115">
        <v>13421</v>
      </c>
      <c r="M16" s="81"/>
    </row>
    <row r="17" spans="1:17">
      <c r="A17" s="361" t="s">
        <v>48</v>
      </c>
      <c r="B17" s="362"/>
      <c r="C17" s="362"/>
      <c r="D17" s="362"/>
      <c r="E17" s="362"/>
      <c r="F17" s="362"/>
      <c r="G17" s="362"/>
      <c r="H17" s="362"/>
      <c r="I17" s="362"/>
      <c r="J17" s="362"/>
      <c r="K17" s="362"/>
      <c r="L17" s="363"/>
      <c r="Q17" s="74"/>
    </row>
    <row r="18" spans="1:17">
      <c r="A18" s="347" t="s">
        <v>66</v>
      </c>
      <c r="B18" s="349"/>
      <c r="C18" s="105" t="s">
        <v>2</v>
      </c>
      <c r="D18" s="110">
        <v>625</v>
      </c>
      <c r="E18" s="292">
        <v>3.4269108454874435</v>
      </c>
      <c r="F18" s="278"/>
      <c r="G18" s="278">
        <v>0.5</v>
      </c>
      <c r="H18" s="278">
        <v>69.099999999999994</v>
      </c>
      <c r="I18" s="275">
        <v>52.7</v>
      </c>
      <c r="J18" s="278">
        <v>0.3</v>
      </c>
      <c r="K18" s="278">
        <v>99.8</v>
      </c>
      <c r="L18" s="109">
        <v>624</v>
      </c>
    </row>
    <row r="19" spans="1:17">
      <c r="A19" s="364"/>
      <c r="B19" s="365"/>
      <c r="C19" s="105" t="s">
        <v>1</v>
      </c>
      <c r="D19" s="110">
        <v>668</v>
      </c>
      <c r="E19" s="293">
        <v>3.66268231165698</v>
      </c>
      <c r="F19" s="278"/>
      <c r="G19" s="278">
        <v>0</v>
      </c>
      <c r="H19" s="278">
        <v>67.400000000000006</v>
      </c>
      <c r="I19" s="275">
        <v>52.7</v>
      </c>
      <c r="J19" s="278">
        <v>0.6</v>
      </c>
      <c r="K19" s="278">
        <v>99.9</v>
      </c>
      <c r="L19" s="109">
        <v>668</v>
      </c>
    </row>
    <row r="20" spans="1:17">
      <c r="A20" s="366"/>
      <c r="B20" s="367"/>
      <c r="C20" s="105" t="s">
        <v>0</v>
      </c>
      <c r="D20" s="110">
        <v>1293</v>
      </c>
      <c r="E20" s="293">
        <v>7.0895931571444235</v>
      </c>
      <c r="F20" s="278">
        <v>48.3</v>
      </c>
      <c r="G20" s="278">
        <v>0.2</v>
      </c>
      <c r="H20" s="278">
        <v>68.2</v>
      </c>
      <c r="I20" s="275">
        <v>52.7</v>
      </c>
      <c r="J20" s="278">
        <v>0.5</v>
      </c>
      <c r="K20" s="278">
        <v>99.9</v>
      </c>
      <c r="L20" s="109">
        <v>1292</v>
      </c>
    </row>
    <row r="21" spans="1:17">
      <c r="A21" s="384" t="s">
        <v>65</v>
      </c>
      <c r="B21" s="114"/>
      <c r="C21" s="105" t="s">
        <v>2</v>
      </c>
      <c r="D21" s="110">
        <v>838</v>
      </c>
      <c r="E21" s="293">
        <v>4.5948020616295642</v>
      </c>
      <c r="F21" s="278"/>
      <c r="G21" s="278">
        <v>0</v>
      </c>
      <c r="H21" s="278">
        <v>69.2</v>
      </c>
      <c r="I21" s="275">
        <v>53.2</v>
      </c>
      <c r="J21" s="278">
        <v>0.1</v>
      </c>
      <c r="K21" s="278">
        <v>99.9</v>
      </c>
      <c r="L21" s="109">
        <v>837</v>
      </c>
    </row>
    <row r="22" spans="1:17">
      <c r="A22" s="385"/>
      <c r="B22" s="113" t="s">
        <v>64</v>
      </c>
      <c r="C22" s="105" t="s">
        <v>1</v>
      </c>
      <c r="D22" s="110">
        <v>587</v>
      </c>
      <c r="E22" s="293">
        <v>3.2185546660818067</v>
      </c>
      <c r="F22" s="278"/>
      <c r="G22" s="278">
        <v>0</v>
      </c>
      <c r="H22" s="278">
        <v>70.2</v>
      </c>
      <c r="I22" s="275">
        <v>53.3</v>
      </c>
      <c r="J22" s="278">
        <v>0</v>
      </c>
      <c r="K22" s="278">
        <v>100</v>
      </c>
      <c r="L22" s="109">
        <v>587</v>
      </c>
    </row>
    <row r="23" spans="1:17">
      <c r="A23" s="385"/>
      <c r="B23" s="112"/>
      <c r="C23" s="105" t="s">
        <v>0</v>
      </c>
      <c r="D23" s="110">
        <v>1425</v>
      </c>
      <c r="E23" s="293">
        <v>7.8133567277113718</v>
      </c>
      <c r="F23" s="278">
        <v>58.8</v>
      </c>
      <c r="G23" s="278">
        <v>0</v>
      </c>
      <c r="H23" s="278">
        <v>69.599999999999994</v>
      </c>
      <c r="I23" s="275">
        <v>53.3</v>
      </c>
      <c r="J23" s="278">
        <v>0.1</v>
      </c>
      <c r="K23" s="278">
        <v>99.9</v>
      </c>
      <c r="L23" s="109">
        <v>1424</v>
      </c>
    </row>
    <row r="24" spans="1:17">
      <c r="A24" s="385"/>
      <c r="B24" s="114"/>
      <c r="C24" s="105" t="s">
        <v>2</v>
      </c>
      <c r="D24" s="110">
        <v>337</v>
      </c>
      <c r="E24" s="293">
        <v>1.8477903278868297</v>
      </c>
      <c r="F24" s="278"/>
      <c r="G24" s="278">
        <v>0</v>
      </c>
      <c r="H24" s="278">
        <v>73</v>
      </c>
      <c r="I24" s="275">
        <v>53.2</v>
      </c>
      <c r="J24" s="278">
        <v>0.3</v>
      </c>
      <c r="K24" s="278">
        <v>100</v>
      </c>
      <c r="L24" s="109">
        <v>337</v>
      </c>
    </row>
    <row r="25" spans="1:17">
      <c r="A25" s="385"/>
      <c r="B25" s="113" t="s">
        <v>63</v>
      </c>
      <c r="C25" s="105" t="s">
        <v>1</v>
      </c>
      <c r="D25" s="110">
        <v>333</v>
      </c>
      <c r="E25" s="293">
        <v>1.8258580984757102</v>
      </c>
      <c r="F25" s="278"/>
      <c r="G25" s="278">
        <v>0.3</v>
      </c>
      <c r="H25" s="278">
        <v>73.3</v>
      </c>
      <c r="I25" s="275">
        <v>53.6</v>
      </c>
      <c r="J25" s="278">
        <v>0</v>
      </c>
      <c r="K25" s="278">
        <v>100</v>
      </c>
      <c r="L25" s="109">
        <v>333</v>
      </c>
    </row>
    <row r="26" spans="1:17">
      <c r="A26" s="385"/>
      <c r="B26" s="112"/>
      <c r="C26" s="105" t="s">
        <v>0</v>
      </c>
      <c r="D26" s="110">
        <v>670</v>
      </c>
      <c r="E26" s="293">
        <v>3.67364842636254</v>
      </c>
      <c r="F26" s="278">
        <v>50.3</v>
      </c>
      <c r="G26" s="278">
        <v>0.1</v>
      </c>
      <c r="H26" s="278">
        <v>73.099999999999994</v>
      </c>
      <c r="I26" s="275">
        <v>53.4</v>
      </c>
      <c r="J26" s="278">
        <v>0.1</v>
      </c>
      <c r="K26" s="278">
        <v>100</v>
      </c>
      <c r="L26" s="109">
        <v>670</v>
      </c>
    </row>
    <row r="27" spans="1:17">
      <c r="A27" s="111"/>
      <c r="B27" s="384" t="s">
        <v>109</v>
      </c>
      <c r="C27" s="105" t="s">
        <v>2</v>
      </c>
      <c r="D27" s="110">
        <v>1186</v>
      </c>
      <c r="E27" s="293">
        <v>6.5029060203969733</v>
      </c>
      <c r="F27" s="278"/>
      <c r="G27" s="278">
        <v>0</v>
      </c>
      <c r="H27" s="278">
        <v>70.3</v>
      </c>
      <c r="I27" s="275">
        <v>53.2</v>
      </c>
      <c r="J27" s="278">
        <v>0.2</v>
      </c>
      <c r="K27" s="278">
        <v>99.9</v>
      </c>
      <c r="L27" s="109">
        <v>1185</v>
      </c>
    </row>
    <row r="28" spans="1:17" ht="12.75" customHeight="1">
      <c r="A28" s="111"/>
      <c r="B28" s="385"/>
      <c r="C28" s="105" t="s">
        <v>1</v>
      </c>
      <c r="D28" s="110">
        <v>932</v>
      </c>
      <c r="E28" s="293">
        <v>5.1102094527908761</v>
      </c>
      <c r="F28" s="278"/>
      <c r="G28" s="278">
        <v>0.1</v>
      </c>
      <c r="H28" s="278">
        <v>70.900000000000006</v>
      </c>
      <c r="I28" s="275">
        <v>53.4</v>
      </c>
      <c r="J28" s="278">
        <v>0</v>
      </c>
      <c r="K28" s="278">
        <v>100</v>
      </c>
      <c r="L28" s="109">
        <v>932</v>
      </c>
    </row>
    <row r="29" spans="1:17">
      <c r="A29" s="108"/>
      <c r="B29" s="386"/>
      <c r="C29" s="105" t="s">
        <v>0</v>
      </c>
      <c r="D29" s="107">
        <v>2118</v>
      </c>
      <c r="E29" s="293">
        <v>11.613115473187849</v>
      </c>
      <c r="F29" s="288">
        <v>56</v>
      </c>
      <c r="G29" s="288">
        <v>0</v>
      </c>
      <c r="H29" s="288">
        <v>70.599999999999994</v>
      </c>
      <c r="I29" s="286">
        <v>53.3</v>
      </c>
      <c r="J29" s="288">
        <v>0.1</v>
      </c>
      <c r="K29" s="288">
        <v>100</v>
      </c>
      <c r="L29" s="103">
        <v>2117</v>
      </c>
      <c r="M29" s="81"/>
      <c r="N29" s="81"/>
    </row>
    <row r="30" spans="1:17">
      <c r="A30" s="370" t="s">
        <v>62</v>
      </c>
      <c r="B30" s="371"/>
      <c r="C30" s="100" t="s">
        <v>2</v>
      </c>
      <c r="D30" s="106">
        <v>1811</v>
      </c>
      <c r="E30" s="294">
        <v>9.9298168658844173</v>
      </c>
      <c r="F30" s="289"/>
      <c r="G30" s="289">
        <v>0.2</v>
      </c>
      <c r="H30" s="289">
        <v>69.900000000000006</v>
      </c>
      <c r="I30" s="287">
        <v>53</v>
      </c>
      <c r="J30" s="289">
        <v>0.2</v>
      </c>
      <c r="K30" s="289">
        <v>99.9</v>
      </c>
      <c r="L30" s="101">
        <v>1809</v>
      </c>
    </row>
    <row r="31" spans="1:17">
      <c r="A31" s="370"/>
      <c r="B31" s="371"/>
      <c r="C31" s="100" t="s">
        <v>1</v>
      </c>
      <c r="D31" s="106">
        <v>1600</v>
      </c>
      <c r="E31" s="294">
        <v>8.7728917644478557</v>
      </c>
      <c r="F31" s="289"/>
      <c r="G31" s="289">
        <v>0.1</v>
      </c>
      <c r="H31" s="289">
        <v>69.400000000000006</v>
      </c>
      <c r="I31" s="287">
        <v>53.1</v>
      </c>
      <c r="J31" s="289">
        <v>0.3</v>
      </c>
      <c r="K31" s="289">
        <v>100</v>
      </c>
      <c r="L31" s="101">
        <v>1600</v>
      </c>
    </row>
    <row r="32" spans="1:17">
      <c r="A32" s="372"/>
      <c r="B32" s="373"/>
      <c r="C32" s="100" t="s">
        <v>0</v>
      </c>
      <c r="D32" s="106">
        <v>3411</v>
      </c>
      <c r="E32" s="295">
        <v>18.702708630332275</v>
      </c>
      <c r="F32" s="289">
        <v>53.1</v>
      </c>
      <c r="G32" s="289">
        <v>0.1</v>
      </c>
      <c r="H32" s="289">
        <v>69.7</v>
      </c>
      <c r="I32" s="287">
        <v>53.1</v>
      </c>
      <c r="J32" s="289">
        <v>0.2</v>
      </c>
      <c r="K32" s="289">
        <v>99.9</v>
      </c>
      <c r="L32" s="101">
        <v>3409</v>
      </c>
    </row>
    <row r="33" spans="1:14">
      <c r="A33" s="361" t="s">
        <v>47</v>
      </c>
      <c r="B33" s="362"/>
      <c r="C33" s="362"/>
      <c r="D33" s="362"/>
      <c r="E33" s="362"/>
      <c r="F33" s="362"/>
      <c r="G33" s="362"/>
      <c r="H33" s="362"/>
      <c r="I33" s="362"/>
      <c r="J33" s="362"/>
      <c r="K33" s="362"/>
      <c r="L33" s="363"/>
    </row>
    <row r="34" spans="1:14">
      <c r="A34" s="347" t="s">
        <v>110</v>
      </c>
      <c r="B34" s="349"/>
      <c r="C34" s="105" t="s">
        <v>2</v>
      </c>
      <c r="D34" s="104">
        <v>133</v>
      </c>
      <c r="E34" s="288">
        <v>0.72924662791972805</v>
      </c>
      <c r="F34" s="288"/>
      <c r="G34" s="288">
        <v>0</v>
      </c>
      <c r="H34" s="288">
        <v>71.400000000000006</v>
      </c>
      <c r="I34" s="286">
        <v>52.9</v>
      </c>
      <c r="J34" s="288">
        <v>0</v>
      </c>
      <c r="K34" s="288">
        <v>99.2</v>
      </c>
      <c r="L34" s="103">
        <v>132</v>
      </c>
    </row>
    <row r="35" spans="1:14">
      <c r="A35" s="364"/>
      <c r="B35" s="365"/>
      <c r="C35" s="105" t="s">
        <v>1</v>
      </c>
      <c r="D35" s="104">
        <v>187</v>
      </c>
      <c r="E35" s="288">
        <v>1.0253317249698433</v>
      </c>
      <c r="F35" s="288"/>
      <c r="G35" s="288">
        <v>0</v>
      </c>
      <c r="H35" s="288">
        <v>72.7</v>
      </c>
      <c r="I35" s="286">
        <v>53.3</v>
      </c>
      <c r="J35" s="288">
        <v>0</v>
      </c>
      <c r="K35" s="288">
        <v>100</v>
      </c>
      <c r="L35" s="103">
        <v>187</v>
      </c>
    </row>
    <row r="36" spans="1:14">
      <c r="A36" s="368"/>
      <c r="B36" s="369"/>
      <c r="C36" s="105" t="s">
        <v>0</v>
      </c>
      <c r="D36" s="104">
        <v>320</v>
      </c>
      <c r="E36" s="288">
        <v>1.7545783528895711</v>
      </c>
      <c r="F36" s="288">
        <v>41.6</v>
      </c>
      <c r="G36" s="288">
        <v>0</v>
      </c>
      <c r="H36" s="288">
        <v>72.2</v>
      </c>
      <c r="I36" s="286">
        <v>53.1</v>
      </c>
      <c r="J36" s="288">
        <v>0</v>
      </c>
      <c r="K36" s="288">
        <v>99.7</v>
      </c>
      <c r="L36" s="103">
        <v>319</v>
      </c>
    </row>
    <row r="37" spans="1:14">
      <c r="A37" s="374" t="s">
        <v>111</v>
      </c>
      <c r="B37" s="375"/>
      <c r="C37" s="105" t="s">
        <v>2</v>
      </c>
      <c r="D37" s="104">
        <v>94</v>
      </c>
      <c r="E37" s="288">
        <v>0.51540739116131151</v>
      </c>
      <c r="F37" s="288"/>
      <c r="G37" s="288">
        <v>0</v>
      </c>
      <c r="H37" s="288">
        <v>93.6</v>
      </c>
      <c r="I37" s="286">
        <v>58.1</v>
      </c>
      <c r="J37" s="288">
        <v>0</v>
      </c>
      <c r="K37" s="288">
        <v>98.9</v>
      </c>
      <c r="L37" s="103">
        <v>92</v>
      </c>
    </row>
    <row r="38" spans="1:14">
      <c r="A38" s="376"/>
      <c r="B38" s="377"/>
      <c r="C38" s="105" t="s">
        <v>1</v>
      </c>
      <c r="D38" s="104">
        <v>158</v>
      </c>
      <c r="E38" s="288">
        <v>0.8663230617392258</v>
      </c>
      <c r="F38" s="288"/>
      <c r="G38" s="288">
        <v>0</v>
      </c>
      <c r="H38" s="288">
        <v>87.3</v>
      </c>
      <c r="I38" s="286">
        <v>57.6</v>
      </c>
      <c r="J38" s="288">
        <v>0</v>
      </c>
      <c r="K38" s="288">
        <v>100</v>
      </c>
      <c r="L38" s="103">
        <v>158</v>
      </c>
    </row>
    <row r="39" spans="1:14">
      <c r="A39" s="378"/>
      <c r="B39" s="379"/>
      <c r="C39" s="105" t="s">
        <v>0</v>
      </c>
      <c r="D39" s="104">
        <v>252</v>
      </c>
      <c r="E39" s="288">
        <v>1.3817304529005374</v>
      </c>
      <c r="F39" s="288">
        <v>37.299999999999997</v>
      </c>
      <c r="G39" s="288">
        <v>0</v>
      </c>
      <c r="H39" s="288">
        <v>89.7</v>
      </c>
      <c r="I39" s="286">
        <v>57.8</v>
      </c>
      <c r="J39" s="288">
        <v>0</v>
      </c>
      <c r="K39" s="288">
        <v>99.6</v>
      </c>
      <c r="L39" s="103">
        <v>250</v>
      </c>
      <c r="N39" s="81"/>
    </row>
    <row r="40" spans="1:14">
      <c r="A40" s="374" t="s">
        <v>112</v>
      </c>
      <c r="B40" s="375"/>
      <c r="C40" s="105" t="s">
        <v>2</v>
      </c>
      <c r="D40" s="104">
        <v>142</v>
      </c>
      <c r="E40" s="288">
        <v>0.77859414409474725</v>
      </c>
      <c r="F40" s="288"/>
      <c r="G40" s="288">
        <v>0</v>
      </c>
      <c r="H40" s="288">
        <v>77.5</v>
      </c>
      <c r="I40" s="286">
        <v>54.4</v>
      </c>
      <c r="J40" s="288">
        <v>0</v>
      </c>
      <c r="K40" s="288">
        <v>100</v>
      </c>
      <c r="L40" s="103">
        <v>142</v>
      </c>
    </row>
    <row r="41" spans="1:14">
      <c r="A41" s="376"/>
      <c r="B41" s="377"/>
      <c r="C41" s="105" t="s">
        <v>1</v>
      </c>
      <c r="D41" s="104">
        <v>199</v>
      </c>
      <c r="E41" s="288">
        <v>1.0911284132032022</v>
      </c>
      <c r="F41" s="288"/>
      <c r="G41" s="288">
        <v>0</v>
      </c>
      <c r="H41" s="288">
        <v>74.400000000000006</v>
      </c>
      <c r="I41" s="286">
        <v>53.8</v>
      </c>
      <c r="J41" s="288">
        <v>0</v>
      </c>
      <c r="K41" s="288">
        <v>100</v>
      </c>
      <c r="L41" s="103">
        <v>198</v>
      </c>
    </row>
    <row r="42" spans="1:14">
      <c r="A42" s="378"/>
      <c r="B42" s="379"/>
      <c r="C42" s="105" t="s">
        <v>0</v>
      </c>
      <c r="D42" s="104">
        <v>341</v>
      </c>
      <c r="E42" s="288">
        <v>1.8697225572979495</v>
      </c>
      <c r="F42" s="288">
        <v>41.6</v>
      </c>
      <c r="G42" s="288">
        <v>0</v>
      </c>
      <c r="H42" s="288">
        <v>75.7</v>
      </c>
      <c r="I42" s="286">
        <v>54.1</v>
      </c>
      <c r="J42" s="288">
        <v>0</v>
      </c>
      <c r="K42" s="288">
        <v>100</v>
      </c>
      <c r="L42" s="103">
        <v>340</v>
      </c>
    </row>
    <row r="43" spans="1:14">
      <c r="A43" s="374" t="s">
        <v>61</v>
      </c>
      <c r="B43" s="375"/>
      <c r="C43" s="105" t="s">
        <v>2</v>
      </c>
      <c r="D43" s="104">
        <v>30</v>
      </c>
      <c r="E43" s="288">
        <v>0.16449172058339731</v>
      </c>
      <c r="F43" s="288"/>
      <c r="G43" s="288">
        <v>3.3</v>
      </c>
      <c r="H43" s="288">
        <v>73.3</v>
      </c>
      <c r="I43" s="286">
        <v>52.6</v>
      </c>
      <c r="J43" s="288">
        <v>0</v>
      </c>
      <c r="K43" s="288">
        <v>100</v>
      </c>
      <c r="L43" s="103">
        <v>30</v>
      </c>
    </row>
    <row r="44" spans="1:14">
      <c r="A44" s="376"/>
      <c r="B44" s="377"/>
      <c r="C44" s="105" t="s">
        <v>1</v>
      </c>
      <c r="D44" s="104">
        <v>34</v>
      </c>
      <c r="E44" s="288">
        <v>0.18642394999451695</v>
      </c>
      <c r="F44" s="288"/>
      <c r="G44" s="288">
        <v>2.9</v>
      </c>
      <c r="H44" s="288">
        <v>73.5</v>
      </c>
      <c r="I44" s="286">
        <v>52.5</v>
      </c>
      <c r="J44" s="288">
        <v>0</v>
      </c>
      <c r="K44" s="288">
        <v>100</v>
      </c>
      <c r="L44" s="103">
        <v>34</v>
      </c>
    </row>
    <row r="45" spans="1:14">
      <c r="A45" s="378"/>
      <c r="B45" s="379"/>
      <c r="C45" s="105" t="s">
        <v>0</v>
      </c>
      <c r="D45" s="104">
        <v>64</v>
      </c>
      <c r="E45" s="288">
        <v>0.35091567057791423</v>
      </c>
      <c r="F45" s="288">
        <v>46.9</v>
      </c>
      <c r="G45" s="288">
        <v>3.1</v>
      </c>
      <c r="H45" s="288">
        <v>73.400000000000006</v>
      </c>
      <c r="I45" s="286">
        <v>52.6</v>
      </c>
      <c r="J45" s="288">
        <v>0</v>
      </c>
      <c r="K45" s="288">
        <v>100</v>
      </c>
      <c r="L45" s="103">
        <v>64</v>
      </c>
    </row>
    <row r="46" spans="1:14">
      <c r="A46" s="387" t="s">
        <v>60</v>
      </c>
      <c r="B46" s="388"/>
      <c r="C46" s="105" t="s">
        <v>2</v>
      </c>
      <c r="D46" s="104">
        <v>175</v>
      </c>
      <c r="E46" s="288">
        <v>0.95953503673648421</v>
      </c>
      <c r="F46" s="288"/>
      <c r="G46" s="288">
        <v>1.1000000000000001</v>
      </c>
      <c r="H46" s="288">
        <v>64.599999999999994</v>
      </c>
      <c r="I46" s="286">
        <v>51.7</v>
      </c>
      <c r="J46" s="288">
        <v>1.1000000000000001</v>
      </c>
      <c r="K46" s="288">
        <v>99.3</v>
      </c>
      <c r="L46" s="103">
        <v>173</v>
      </c>
    </row>
    <row r="47" spans="1:14">
      <c r="A47" s="389"/>
      <c r="B47" s="390"/>
      <c r="C47" s="105" t="s">
        <v>1</v>
      </c>
      <c r="D47" s="104">
        <v>237</v>
      </c>
      <c r="E47" s="288">
        <v>1.2994845926088385</v>
      </c>
      <c r="F47" s="288"/>
      <c r="G47" s="288">
        <v>1.3</v>
      </c>
      <c r="H47" s="288">
        <v>65</v>
      </c>
      <c r="I47" s="286">
        <v>52.3</v>
      </c>
      <c r="J47" s="288">
        <v>0.4</v>
      </c>
      <c r="K47" s="288">
        <v>99.9</v>
      </c>
      <c r="L47" s="103">
        <v>236</v>
      </c>
    </row>
    <row r="48" spans="1:14">
      <c r="A48" s="391"/>
      <c r="B48" s="392"/>
      <c r="C48" s="105" t="s">
        <v>0</v>
      </c>
      <c r="D48" s="104">
        <v>412</v>
      </c>
      <c r="E48" s="288">
        <v>2.2590196293453229</v>
      </c>
      <c r="F48" s="288">
        <v>42.5</v>
      </c>
      <c r="G48" s="288">
        <v>1.2</v>
      </c>
      <c r="H48" s="288">
        <v>64.8</v>
      </c>
      <c r="I48" s="286">
        <v>52</v>
      </c>
      <c r="J48" s="288">
        <v>0.7</v>
      </c>
      <c r="K48" s="288">
        <v>99.6</v>
      </c>
      <c r="L48" s="103">
        <v>408</v>
      </c>
    </row>
    <row r="49" spans="1:12">
      <c r="A49" s="380" t="s">
        <v>59</v>
      </c>
      <c r="B49" s="381"/>
      <c r="C49" s="100" t="s">
        <v>2</v>
      </c>
      <c r="D49" s="102">
        <v>574</v>
      </c>
      <c r="E49" s="289">
        <v>3.1472749204956685</v>
      </c>
      <c r="F49" s="289"/>
      <c r="G49" s="289">
        <v>0.5</v>
      </c>
      <c r="H49" s="289">
        <v>74.599999999999994</v>
      </c>
      <c r="I49" s="287">
        <v>53.7</v>
      </c>
      <c r="J49" s="289">
        <v>0.3</v>
      </c>
      <c r="K49" s="289">
        <v>99.4</v>
      </c>
      <c r="L49" s="101">
        <v>569</v>
      </c>
    </row>
    <row r="50" spans="1:12">
      <c r="A50" s="370"/>
      <c r="B50" s="371"/>
      <c r="C50" s="100" t="s">
        <v>1</v>
      </c>
      <c r="D50" s="102">
        <v>815</v>
      </c>
      <c r="E50" s="289">
        <v>4.4686917425156265</v>
      </c>
      <c r="F50" s="289"/>
      <c r="G50" s="289">
        <v>0.5</v>
      </c>
      <c r="H50" s="289">
        <v>73.7</v>
      </c>
      <c r="I50" s="287">
        <v>54</v>
      </c>
      <c r="J50" s="289">
        <v>0.1</v>
      </c>
      <c r="K50" s="289">
        <v>100</v>
      </c>
      <c r="L50" s="101">
        <v>813</v>
      </c>
    </row>
    <row r="51" spans="1:12" ht="16.5" customHeight="1">
      <c r="A51" s="372"/>
      <c r="B51" s="373"/>
      <c r="C51" s="100" t="s">
        <v>0</v>
      </c>
      <c r="D51" s="99">
        <v>1389</v>
      </c>
      <c r="E51" s="289">
        <v>7.615966663011295</v>
      </c>
      <c r="F51" s="291">
        <v>41.3</v>
      </c>
      <c r="G51" s="291">
        <v>0.5</v>
      </c>
      <c r="H51" s="291">
        <v>74.099999999999994</v>
      </c>
      <c r="I51" s="290">
        <v>53.9</v>
      </c>
      <c r="J51" s="291">
        <v>0.2</v>
      </c>
      <c r="K51" s="291">
        <v>99.7</v>
      </c>
      <c r="L51" s="98">
        <v>1381</v>
      </c>
    </row>
    <row r="52" spans="1:12">
      <c r="A52" s="394" t="s">
        <v>0</v>
      </c>
      <c r="B52" s="395"/>
      <c r="C52" s="395"/>
      <c r="D52" s="395"/>
      <c r="E52" s="395"/>
      <c r="F52" s="395"/>
      <c r="G52" s="395"/>
      <c r="H52" s="395"/>
      <c r="I52" s="395"/>
      <c r="J52" s="395"/>
      <c r="K52" s="395"/>
      <c r="L52" s="396"/>
    </row>
    <row r="53" spans="1:12" ht="12.75" customHeight="1">
      <c r="A53" s="380" t="s">
        <v>113</v>
      </c>
      <c r="B53" s="381"/>
      <c r="C53" s="100" t="s">
        <v>2</v>
      </c>
      <c r="D53" s="102">
        <v>9611</v>
      </c>
      <c r="E53" s="289">
        <v>52.69766421756772</v>
      </c>
      <c r="F53" s="289"/>
      <c r="G53" s="289">
        <v>0.5</v>
      </c>
      <c r="H53" s="289">
        <v>65.5</v>
      </c>
      <c r="I53" s="287">
        <v>52</v>
      </c>
      <c r="J53" s="289">
        <v>0.2</v>
      </c>
      <c r="K53" s="289">
        <v>99.8</v>
      </c>
      <c r="L53" s="101">
        <v>9594</v>
      </c>
    </row>
    <row r="54" spans="1:12">
      <c r="A54" s="370"/>
      <c r="B54" s="371"/>
      <c r="C54" s="100" t="s">
        <v>1</v>
      </c>
      <c r="D54" s="102">
        <v>8627</v>
      </c>
      <c r="E54" s="289">
        <v>47.302335782432287</v>
      </c>
      <c r="F54" s="289"/>
      <c r="G54" s="289">
        <v>0.7</v>
      </c>
      <c r="H54" s="289">
        <v>67.2</v>
      </c>
      <c r="I54" s="287">
        <v>52.5</v>
      </c>
      <c r="J54" s="289">
        <v>0.1</v>
      </c>
      <c r="K54" s="289">
        <v>99.9</v>
      </c>
      <c r="L54" s="101">
        <v>8617</v>
      </c>
    </row>
    <row r="55" spans="1:12">
      <c r="A55" s="372"/>
      <c r="B55" s="373"/>
      <c r="C55" s="100" t="s">
        <v>0</v>
      </c>
      <c r="D55" s="99">
        <v>18238</v>
      </c>
      <c r="E55" s="289">
        <v>100</v>
      </c>
      <c r="F55" s="291">
        <v>52.7</v>
      </c>
      <c r="G55" s="291">
        <v>0.6</v>
      </c>
      <c r="H55" s="291">
        <v>66.3</v>
      </c>
      <c r="I55" s="290">
        <v>52.2</v>
      </c>
      <c r="J55" s="291">
        <v>0.2</v>
      </c>
      <c r="K55" s="291">
        <v>99.9</v>
      </c>
      <c r="L55" s="98">
        <v>18211</v>
      </c>
    </row>
    <row r="56" spans="1:12" s="71" customFormat="1" ht="15" customHeight="1">
      <c r="A56" s="121" t="s">
        <v>97</v>
      </c>
      <c r="L56" s="97"/>
    </row>
    <row r="57" spans="1:12" s="71" customFormat="1" ht="15" customHeight="1">
      <c r="A57" s="343" t="s">
        <v>118</v>
      </c>
      <c r="B57" s="343"/>
      <c r="C57" s="343"/>
      <c r="D57" s="343"/>
      <c r="E57" s="343"/>
      <c r="F57" s="343"/>
      <c r="G57" s="343"/>
      <c r="H57" s="343"/>
      <c r="I57" s="343"/>
      <c r="J57" s="343"/>
      <c r="K57" s="343"/>
      <c r="L57" s="343"/>
    </row>
    <row r="58" spans="1:12" s="71" customFormat="1" ht="28.15" customHeight="1">
      <c r="A58" s="343" t="s">
        <v>152</v>
      </c>
      <c r="B58" s="343"/>
      <c r="C58" s="343"/>
      <c r="D58" s="343"/>
      <c r="E58" s="343"/>
      <c r="F58" s="343"/>
      <c r="G58" s="343"/>
      <c r="H58" s="343"/>
      <c r="I58" s="343"/>
      <c r="J58" s="343"/>
      <c r="K58" s="343"/>
      <c r="L58" s="343"/>
    </row>
    <row r="59" spans="1:12" s="71" customFormat="1" ht="14.45" customHeight="1">
      <c r="A59" s="393" t="s">
        <v>117</v>
      </c>
      <c r="B59" s="393"/>
      <c r="C59" s="393"/>
      <c r="D59" s="393"/>
      <c r="E59" s="393"/>
      <c r="F59" s="393"/>
      <c r="G59" s="393"/>
      <c r="H59" s="393"/>
      <c r="I59" s="393"/>
      <c r="J59" s="393"/>
      <c r="K59" s="393"/>
      <c r="L59" s="393"/>
    </row>
    <row r="60" spans="1:12" s="71" customFormat="1" ht="34.9" customHeight="1">
      <c r="A60" s="343" t="s">
        <v>116</v>
      </c>
      <c r="B60" s="343"/>
      <c r="C60" s="343"/>
      <c r="D60" s="343"/>
      <c r="E60" s="343"/>
      <c r="F60" s="343"/>
      <c r="G60" s="343"/>
      <c r="H60" s="343"/>
      <c r="I60" s="343"/>
      <c r="J60" s="343"/>
      <c r="K60" s="343"/>
      <c r="L60" s="343"/>
    </row>
    <row r="61" spans="1:12" s="71" customFormat="1">
      <c r="A61" s="343" t="s">
        <v>114</v>
      </c>
      <c r="B61" s="343"/>
      <c r="C61" s="343"/>
      <c r="D61" s="343"/>
      <c r="E61" s="343"/>
      <c r="F61" s="343"/>
      <c r="G61" s="343"/>
      <c r="H61" s="343"/>
      <c r="I61" s="343"/>
      <c r="J61" s="343"/>
      <c r="K61" s="343"/>
      <c r="L61" s="343"/>
    </row>
    <row r="62" spans="1:12" s="71" customFormat="1">
      <c r="A62" s="343" t="s">
        <v>115</v>
      </c>
      <c r="B62" s="343"/>
      <c r="C62" s="343"/>
      <c r="D62" s="343"/>
      <c r="E62" s="343"/>
      <c r="F62" s="343"/>
      <c r="G62" s="343"/>
      <c r="H62" s="343"/>
      <c r="I62" s="343"/>
      <c r="J62" s="343"/>
      <c r="K62" s="343"/>
      <c r="L62" s="343"/>
    </row>
    <row r="63" spans="1:12" s="71" customFormat="1" ht="25.9" customHeight="1">
      <c r="A63" s="343" t="s">
        <v>153</v>
      </c>
      <c r="B63" s="343"/>
      <c r="C63" s="343"/>
      <c r="D63" s="343"/>
      <c r="E63" s="343"/>
      <c r="F63" s="343"/>
      <c r="G63" s="343"/>
      <c r="H63" s="343"/>
      <c r="I63" s="343"/>
      <c r="J63" s="343"/>
      <c r="K63" s="343"/>
      <c r="L63" s="343"/>
    </row>
    <row r="64" spans="1:12" s="71" customFormat="1" ht="17.45" customHeight="1">
      <c r="A64" s="343" t="s">
        <v>103</v>
      </c>
      <c r="B64" s="343"/>
      <c r="C64" s="343"/>
      <c r="D64" s="343"/>
      <c r="E64" s="343"/>
      <c r="F64" s="343"/>
      <c r="G64" s="343"/>
      <c r="H64" s="343"/>
      <c r="I64" s="343"/>
      <c r="J64" s="343"/>
      <c r="K64" s="343"/>
      <c r="L64" s="343"/>
    </row>
    <row r="65" s="71" customFormat="1"/>
    <row r="66" s="71" customFormat="1"/>
    <row r="67" s="71" customFormat="1"/>
  </sheetData>
  <mergeCells count="28">
    <mergeCell ref="A61:L61"/>
    <mergeCell ref="A60:L60"/>
    <mergeCell ref="A40:B42"/>
    <mergeCell ref="A62:L62"/>
    <mergeCell ref="A64:L64"/>
    <mergeCell ref="A63:L63"/>
    <mergeCell ref="A43:B45"/>
    <mergeCell ref="A46:B48"/>
    <mergeCell ref="A59:L59"/>
    <mergeCell ref="A49:B51"/>
    <mergeCell ref="A53:B55"/>
    <mergeCell ref="A58:L58"/>
    <mergeCell ref="A52:L52"/>
    <mergeCell ref="A57:L57"/>
    <mergeCell ref="A30:B32"/>
    <mergeCell ref="A37:B39"/>
    <mergeCell ref="A14:B16"/>
    <mergeCell ref="A18:B20"/>
    <mergeCell ref="A33:L33"/>
    <mergeCell ref="A21:A26"/>
    <mergeCell ref="A34:B36"/>
    <mergeCell ref="B27:B29"/>
    <mergeCell ref="A17:L17"/>
    <mergeCell ref="A3:C3"/>
    <mergeCell ref="A4:L4"/>
    <mergeCell ref="A5:B7"/>
    <mergeCell ref="A8:B10"/>
    <mergeCell ref="A11:B13"/>
  </mergeCells>
  <pageMargins left="0.39370078740157483" right="0.39370078740157483"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28" zoomScaleNormal="100" workbookViewId="0"/>
  </sheetViews>
  <sheetFormatPr baseColWidth="10" defaultRowHeight="12.75"/>
  <cols>
    <col min="1" max="1" width="21.85546875" customWidth="1"/>
    <col min="2" max="2" width="9.42578125" customWidth="1"/>
    <col min="3" max="3" width="8.42578125" customWidth="1"/>
    <col min="4" max="4" width="6.5703125" customWidth="1"/>
    <col min="5" max="5" width="7.5703125" customWidth="1"/>
    <col min="6" max="6" width="8.140625" customWidth="1"/>
    <col min="7" max="7" width="6.85546875" customWidth="1"/>
    <col min="8" max="8" width="7.140625" customWidth="1"/>
    <col min="9" max="9" width="7" customWidth="1"/>
    <col min="10" max="10" width="9.42578125" customWidth="1"/>
    <col min="11" max="11" width="7.85546875" customWidth="1"/>
    <col min="12" max="13" width="11.42578125" style="71"/>
  </cols>
  <sheetData>
    <row r="1" spans="1:14" s="71" customFormat="1">
      <c r="A1" s="120" t="s">
        <v>123</v>
      </c>
      <c r="B1" s="72"/>
      <c r="C1" s="118"/>
      <c r="D1" s="72"/>
      <c r="E1" s="72"/>
      <c r="F1" s="72"/>
      <c r="G1" s="72"/>
      <c r="H1" s="72"/>
      <c r="I1" s="72"/>
      <c r="J1" s="72"/>
      <c r="K1" s="72"/>
    </row>
    <row r="2" spans="1:14" s="71" customFormat="1">
      <c r="A2" s="87"/>
      <c r="B2" s="72"/>
      <c r="C2" s="118"/>
      <c r="D2" s="72"/>
      <c r="E2" s="72"/>
      <c r="F2" s="72"/>
      <c r="G2" s="72"/>
      <c r="H2" s="72"/>
      <c r="I2" s="72"/>
      <c r="J2" s="72"/>
      <c r="K2" s="72"/>
    </row>
    <row r="3" spans="1:14" ht="45">
      <c r="A3" s="322"/>
      <c r="B3" s="397"/>
      <c r="C3" s="182" t="s">
        <v>29</v>
      </c>
      <c r="D3" s="182" t="s">
        <v>17</v>
      </c>
      <c r="E3" s="182" t="s">
        <v>131</v>
      </c>
      <c r="F3" s="182" t="s">
        <v>140</v>
      </c>
      <c r="G3" s="182" t="s">
        <v>141</v>
      </c>
      <c r="H3" s="182" t="s">
        <v>16</v>
      </c>
      <c r="I3" s="182" t="s">
        <v>134</v>
      </c>
      <c r="J3" s="182" t="s">
        <v>33</v>
      </c>
      <c r="K3" s="182" t="s">
        <v>15</v>
      </c>
    </row>
    <row r="4" spans="1:14" ht="14.25" customHeight="1">
      <c r="A4" s="361" t="s">
        <v>76</v>
      </c>
      <c r="B4" s="362"/>
      <c r="C4" s="362"/>
      <c r="D4" s="362"/>
      <c r="E4" s="362"/>
      <c r="F4" s="362"/>
      <c r="G4" s="362"/>
      <c r="H4" s="362"/>
      <c r="I4" s="362"/>
      <c r="J4" s="362"/>
      <c r="K4" s="363"/>
      <c r="M4" s="83"/>
    </row>
    <row r="5" spans="1:14">
      <c r="A5" s="403" t="s">
        <v>75</v>
      </c>
      <c r="B5" s="133" t="s">
        <v>2</v>
      </c>
      <c r="C5" s="132">
        <v>9074</v>
      </c>
      <c r="D5" s="312">
        <v>4.3865628278199162</v>
      </c>
      <c r="E5" s="277"/>
      <c r="F5" s="277">
        <v>20.399999999999999</v>
      </c>
      <c r="G5" s="277">
        <v>39.700000000000003</v>
      </c>
      <c r="H5" s="274">
        <v>45.2</v>
      </c>
      <c r="I5" s="277">
        <v>5.6</v>
      </c>
      <c r="J5" s="277">
        <v>97.8</v>
      </c>
      <c r="K5" s="131">
        <v>8835</v>
      </c>
      <c r="L5" s="121"/>
    </row>
    <row r="6" spans="1:14">
      <c r="A6" s="403"/>
      <c r="B6" s="105" t="s">
        <v>1</v>
      </c>
      <c r="C6" s="132">
        <v>2931</v>
      </c>
      <c r="D6" s="313">
        <v>1.4169071686511101</v>
      </c>
      <c r="E6" s="277"/>
      <c r="F6" s="277">
        <v>13.9</v>
      </c>
      <c r="G6" s="277">
        <v>52.8</v>
      </c>
      <c r="H6" s="274">
        <v>48.1</v>
      </c>
      <c r="I6" s="277">
        <v>2.1</v>
      </c>
      <c r="J6" s="277">
        <v>98.6</v>
      </c>
      <c r="K6" s="131">
        <v>2879</v>
      </c>
      <c r="L6" s="121"/>
    </row>
    <row r="7" spans="1:14">
      <c r="A7" s="404"/>
      <c r="B7" s="105" t="s">
        <v>0</v>
      </c>
      <c r="C7" s="132">
        <v>12005</v>
      </c>
      <c r="D7" s="313">
        <v>5.8034699964710255</v>
      </c>
      <c r="E7" s="277">
        <v>75.599999999999994</v>
      </c>
      <c r="F7" s="277">
        <v>18.8</v>
      </c>
      <c r="G7" s="277">
        <v>42.9</v>
      </c>
      <c r="H7" s="274">
        <v>45.9</v>
      </c>
      <c r="I7" s="277">
        <v>4.8</v>
      </c>
      <c r="J7" s="277">
        <v>98</v>
      </c>
      <c r="K7" s="131">
        <v>11714</v>
      </c>
      <c r="L7" s="121"/>
    </row>
    <row r="8" spans="1:14">
      <c r="A8" s="402" t="s">
        <v>74</v>
      </c>
      <c r="B8" s="105" t="s">
        <v>2</v>
      </c>
      <c r="C8" s="110">
        <v>6016</v>
      </c>
      <c r="D8" s="314">
        <v>2.9082611827380003</v>
      </c>
      <c r="E8" s="278"/>
      <c r="F8" s="278">
        <v>10</v>
      </c>
      <c r="G8" s="278">
        <v>51.7</v>
      </c>
      <c r="H8" s="275">
        <v>48.4</v>
      </c>
      <c r="I8" s="278">
        <v>10.8</v>
      </c>
      <c r="J8" s="278">
        <v>96.5</v>
      </c>
      <c r="K8" s="109">
        <v>5769</v>
      </c>
      <c r="L8" s="121"/>
    </row>
    <row r="9" spans="1:14">
      <c r="A9" s="403"/>
      <c r="B9" s="105" t="s">
        <v>1</v>
      </c>
      <c r="C9" s="110">
        <v>813</v>
      </c>
      <c r="D9" s="314">
        <v>0.39302133337200701</v>
      </c>
      <c r="E9" s="278"/>
      <c r="F9" s="278">
        <v>5.7</v>
      </c>
      <c r="G9" s="278">
        <v>63.7</v>
      </c>
      <c r="H9" s="275">
        <v>51.4</v>
      </c>
      <c r="I9" s="278">
        <v>5.9</v>
      </c>
      <c r="J9" s="278">
        <v>97.6</v>
      </c>
      <c r="K9" s="109">
        <v>791</v>
      </c>
      <c r="L9" s="121"/>
    </row>
    <row r="10" spans="1:14">
      <c r="A10" s="404"/>
      <c r="B10" s="105" t="s">
        <v>0</v>
      </c>
      <c r="C10" s="110">
        <v>6829</v>
      </c>
      <c r="D10" s="314">
        <v>3.3012825161100072</v>
      </c>
      <c r="E10" s="278">
        <v>88.1</v>
      </c>
      <c r="F10" s="278">
        <v>9.5</v>
      </c>
      <c r="G10" s="278">
        <v>53.2</v>
      </c>
      <c r="H10" s="275">
        <v>48.8</v>
      </c>
      <c r="I10" s="278">
        <v>10.199999999999999</v>
      </c>
      <c r="J10" s="278">
        <v>96.6</v>
      </c>
      <c r="K10" s="109">
        <v>6561</v>
      </c>
      <c r="L10" s="122"/>
    </row>
    <row r="11" spans="1:14">
      <c r="A11" s="402" t="s">
        <v>73</v>
      </c>
      <c r="B11" s="105" t="s">
        <v>2</v>
      </c>
      <c r="C11" s="132">
        <v>2812</v>
      </c>
      <c r="D11" s="313">
        <v>1.3593800608143711</v>
      </c>
      <c r="E11" s="277"/>
      <c r="F11" s="277">
        <v>42.7</v>
      </c>
      <c r="G11" s="277">
        <v>14.7</v>
      </c>
      <c r="H11" s="274">
        <v>37.799999999999997</v>
      </c>
      <c r="I11" s="277">
        <v>1.9</v>
      </c>
      <c r="J11" s="277">
        <v>94.5</v>
      </c>
      <c r="K11" s="131">
        <v>2658</v>
      </c>
      <c r="L11" s="121"/>
    </row>
    <row r="12" spans="1:14">
      <c r="A12" s="403"/>
      <c r="B12" s="105" t="s">
        <v>1</v>
      </c>
      <c r="C12" s="132">
        <v>830</v>
      </c>
      <c r="D12" s="313">
        <v>0.40123949163439832</v>
      </c>
      <c r="E12" s="277"/>
      <c r="F12" s="277">
        <v>38.9</v>
      </c>
      <c r="G12" s="277">
        <v>15.1</v>
      </c>
      <c r="H12" s="274">
        <v>38.799999999999997</v>
      </c>
      <c r="I12" s="277">
        <v>0.5</v>
      </c>
      <c r="J12" s="277">
        <v>96.4</v>
      </c>
      <c r="K12" s="131">
        <v>800</v>
      </c>
      <c r="L12" s="121"/>
    </row>
    <row r="13" spans="1:14">
      <c r="A13" s="404"/>
      <c r="B13" s="105" t="s">
        <v>0</v>
      </c>
      <c r="C13" s="132">
        <v>3642</v>
      </c>
      <c r="D13" s="313">
        <v>1.7606195524487696</v>
      </c>
      <c r="E13" s="277">
        <v>77.2</v>
      </c>
      <c r="F13" s="277">
        <v>41.8</v>
      </c>
      <c r="G13" s="277">
        <v>14.8</v>
      </c>
      <c r="H13" s="274">
        <v>38</v>
      </c>
      <c r="I13" s="277">
        <v>1.6</v>
      </c>
      <c r="J13" s="277">
        <v>95</v>
      </c>
      <c r="K13" s="131">
        <v>3458</v>
      </c>
      <c r="L13" s="315"/>
    </row>
    <row r="14" spans="1:14">
      <c r="A14" s="296"/>
      <c r="B14" s="100" t="s">
        <v>2</v>
      </c>
      <c r="C14" s="116">
        <v>17902</v>
      </c>
      <c r="D14" s="316">
        <v>8.6542040713722876</v>
      </c>
      <c r="E14" s="279"/>
      <c r="F14" s="279">
        <v>20.399999999999999</v>
      </c>
      <c r="G14" s="279">
        <v>39.799999999999997</v>
      </c>
      <c r="H14" s="276">
        <v>45.1</v>
      </c>
      <c r="I14" s="279">
        <v>6.8</v>
      </c>
      <c r="J14" s="279">
        <v>96.8</v>
      </c>
      <c r="K14" s="115">
        <v>17262</v>
      </c>
      <c r="L14" s="121"/>
    </row>
    <row r="15" spans="1:14">
      <c r="A15" s="399" t="s">
        <v>72</v>
      </c>
      <c r="B15" s="100" t="s">
        <v>1</v>
      </c>
      <c r="C15" s="116">
        <v>4574</v>
      </c>
      <c r="D15" s="316">
        <v>2.2111679936575155</v>
      </c>
      <c r="E15" s="279"/>
      <c r="F15" s="279">
        <v>17</v>
      </c>
      <c r="G15" s="279">
        <v>47.9</v>
      </c>
      <c r="H15" s="276">
        <v>47</v>
      </c>
      <c r="I15" s="279">
        <v>2.5</v>
      </c>
      <c r="J15" s="279">
        <v>98</v>
      </c>
      <c r="K15" s="115">
        <v>4471</v>
      </c>
      <c r="L15" s="117"/>
      <c r="N15" s="130"/>
    </row>
    <row r="16" spans="1:14">
      <c r="A16" s="401"/>
      <c r="B16" s="100" t="s">
        <v>0</v>
      </c>
      <c r="C16" s="116">
        <v>22476</v>
      </c>
      <c r="D16" s="317">
        <v>10.865372065029803</v>
      </c>
      <c r="E16" s="279">
        <v>79.599999999999994</v>
      </c>
      <c r="F16" s="279">
        <v>19.7</v>
      </c>
      <c r="G16" s="279">
        <v>41.4</v>
      </c>
      <c r="H16" s="276">
        <v>45.5</v>
      </c>
      <c r="I16" s="279">
        <v>5.9</v>
      </c>
      <c r="J16" s="279">
        <v>97.1</v>
      </c>
      <c r="K16" s="115">
        <v>21733</v>
      </c>
      <c r="L16" s="122"/>
    </row>
    <row r="17" spans="1:13">
      <c r="A17" s="361" t="s">
        <v>43</v>
      </c>
      <c r="B17" s="362"/>
      <c r="C17" s="362"/>
      <c r="D17" s="362"/>
      <c r="E17" s="362"/>
      <c r="F17" s="362"/>
      <c r="G17" s="362"/>
      <c r="H17" s="362"/>
      <c r="I17" s="362"/>
      <c r="J17" s="362"/>
      <c r="K17" s="363"/>
      <c r="L17" s="121"/>
    </row>
    <row r="18" spans="1:13">
      <c r="A18" s="402" t="s">
        <v>71</v>
      </c>
      <c r="B18" s="105" t="s">
        <v>2</v>
      </c>
      <c r="C18" s="110">
        <f>33392+6600</f>
        <v>39992</v>
      </c>
      <c r="D18" s="292">
        <v>19.332975601738379</v>
      </c>
      <c r="E18" s="278"/>
      <c r="F18" s="278">
        <v>75.099999999999994</v>
      </c>
      <c r="G18" s="278">
        <v>4.2</v>
      </c>
      <c r="H18" s="275">
        <v>29.9</v>
      </c>
      <c r="I18" s="278">
        <v>0</v>
      </c>
      <c r="J18" s="278">
        <v>78.599999999999994</v>
      </c>
      <c r="K18" s="109">
        <f>26234+4500</f>
        <v>30734</v>
      </c>
      <c r="L18" s="121"/>
    </row>
    <row r="19" spans="1:13">
      <c r="A19" s="403"/>
      <c r="B19" s="105" t="s">
        <v>1</v>
      </c>
      <c r="C19" s="110">
        <f>21572+1400</f>
        <v>22972</v>
      </c>
      <c r="D19" s="293">
        <v>11.105148917861925</v>
      </c>
      <c r="E19" s="278"/>
      <c r="F19" s="278">
        <v>85.2</v>
      </c>
      <c r="G19" s="278">
        <v>2.9</v>
      </c>
      <c r="H19" s="275">
        <v>28</v>
      </c>
      <c r="I19" s="278">
        <v>0</v>
      </c>
      <c r="J19" s="278">
        <v>78.900000000000006</v>
      </c>
      <c r="K19" s="109">
        <f>17017+1100</f>
        <v>18117</v>
      </c>
      <c r="L19" s="121"/>
    </row>
    <row r="20" spans="1:13" ht="12.75" customHeight="1">
      <c r="A20" s="404"/>
      <c r="B20" s="105" t="s">
        <v>0</v>
      </c>
      <c r="C20" s="110">
        <f>54964+8000</f>
        <v>62964</v>
      </c>
      <c r="D20" s="293">
        <v>30.438124519600308</v>
      </c>
      <c r="E20" s="278">
        <v>60.8</v>
      </c>
      <c r="F20" s="278">
        <v>79.099999999999994</v>
      </c>
      <c r="G20" s="278">
        <v>3.7</v>
      </c>
      <c r="H20" s="275">
        <v>29.1</v>
      </c>
      <c r="I20" s="278">
        <v>0</v>
      </c>
      <c r="J20" s="278">
        <v>78.7</v>
      </c>
      <c r="K20" s="109">
        <f>43251+5600</f>
        <v>48851</v>
      </c>
      <c r="L20" s="121"/>
    </row>
    <row r="21" spans="1:13">
      <c r="A21" s="402" t="s">
        <v>70</v>
      </c>
      <c r="B21" s="105" t="s">
        <v>2</v>
      </c>
      <c r="C21" s="110">
        <v>112317</v>
      </c>
      <c r="D21" s="293">
        <v>54.296404797470743</v>
      </c>
      <c r="E21" s="278"/>
      <c r="F21" s="278">
        <v>16.3</v>
      </c>
      <c r="G21" s="278">
        <v>36.799999999999997</v>
      </c>
      <c r="H21" s="275">
        <v>45.2</v>
      </c>
      <c r="I21" s="278">
        <v>0.1</v>
      </c>
      <c r="J21" s="278">
        <v>62.9</v>
      </c>
      <c r="K21" s="109">
        <v>70652</v>
      </c>
      <c r="L21" s="121"/>
    </row>
    <row r="22" spans="1:13">
      <c r="A22" s="403"/>
      <c r="B22" s="105" t="s">
        <v>1</v>
      </c>
      <c r="C22" s="110">
        <v>9102</v>
      </c>
      <c r="D22" s="293">
        <v>4.4000986178991486</v>
      </c>
      <c r="E22" s="278"/>
      <c r="F22" s="278">
        <v>25.9</v>
      </c>
      <c r="G22" s="278">
        <v>34.299999999999997</v>
      </c>
      <c r="H22" s="275">
        <v>43.5</v>
      </c>
      <c r="I22" s="278">
        <v>0.1</v>
      </c>
      <c r="J22" s="278">
        <v>64.400000000000006</v>
      </c>
      <c r="K22" s="109">
        <v>5864</v>
      </c>
      <c r="L22" s="121"/>
    </row>
    <row r="23" spans="1:13" ht="12.75" customHeight="1">
      <c r="A23" s="404"/>
      <c r="B23" s="105" t="s">
        <v>0</v>
      </c>
      <c r="C23" s="110">
        <v>121419</v>
      </c>
      <c r="D23" s="293">
        <v>58.696503415369897</v>
      </c>
      <c r="E23" s="278">
        <v>92.5</v>
      </c>
      <c r="F23" s="278">
        <v>17.100000000000001</v>
      </c>
      <c r="G23" s="278">
        <v>36.6</v>
      </c>
      <c r="H23" s="275">
        <v>45.1</v>
      </c>
      <c r="I23" s="278">
        <v>0.1</v>
      </c>
      <c r="J23" s="278">
        <v>63</v>
      </c>
      <c r="K23" s="109">
        <v>76515</v>
      </c>
      <c r="L23" s="121"/>
    </row>
    <row r="24" spans="1:13">
      <c r="A24" s="398" t="s">
        <v>69</v>
      </c>
      <c r="B24" s="100" t="s">
        <v>2</v>
      </c>
      <c r="C24" s="129">
        <f>145709+6600</f>
        <v>152309</v>
      </c>
      <c r="D24" s="294">
        <v>73.629380399209126</v>
      </c>
      <c r="E24" s="281"/>
      <c r="F24" s="281">
        <v>29.8</v>
      </c>
      <c r="G24" s="281">
        <v>29.3</v>
      </c>
      <c r="H24" s="280">
        <v>41.7</v>
      </c>
      <c r="I24" s="281">
        <v>0.1</v>
      </c>
      <c r="J24" s="281">
        <v>66.5</v>
      </c>
      <c r="K24" s="125">
        <f>96885+4500</f>
        <v>101385</v>
      </c>
      <c r="L24" s="121"/>
    </row>
    <row r="25" spans="1:13">
      <c r="A25" s="399"/>
      <c r="B25" s="100" t="s">
        <v>1</v>
      </c>
      <c r="C25" s="129">
        <f>30674+1400</f>
        <v>32074</v>
      </c>
      <c r="D25" s="294">
        <v>15.505247535761074</v>
      </c>
      <c r="E25" s="281"/>
      <c r="F25" s="281">
        <v>67.599999999999994</v>
      </c>
      <c r="G25" s="281">
        <v>12.2</v>
      </c>
      <c r="H25" s="280">
        <v>32.6</v>
      </c>
      <c r="I25" s="281">
        <v>0</v>
      </c>
      <c r="J25" s="281">
        <v>74.599999999999994</v>
      </c>
      <c r="K25" s="125">
        <f>22881+1100</f>
        <v>23981</v>
      </c>
      <c r="L25" s="121"/>
    </row>
    <row r="26" spans="1:13" ht="12.75" customHeight="1">
      <c r="A26" s="401"/>
      <c r="B26" s="100" t="s">
        <v>0</v>
      </c>
      <c r="C26" s="129">
        <f>176383+8000</f>
        <v>184383</v>
      </c>
      <c r="D26" s="295">
        <v>89.134627934970197</v>
      </c>
      <c r="E26" s="281">
        <v>82.6</v>
      </c>
      <c r="F26" s="281">
        <v>36.4</v>
      </c>
      <c r="G26" s="281">
        <v>26.4</v>
      </c>
      <c r="H26" s="280">
        <v>40.1</v>
      </c>
      <c r="I26" s="281">
        <v>0.1</v>
      </c>
      <c r="J26" s="281">
        <v>67.900000000000006</v>
      </c>
      <c r="K26" s="125">
        <f>119766+5600</f>
        <v>125366</v>
      </c>
      <c r="L26" s="122"/>
    </row>
    <row r="27" spans="1:13" ht="15.75" customHeight="1">
      <c r="A27" s="361" t="s">
        <v>0</v>
      </c>
      <c r="B27" s="362"/>
      <c r="C27" s="362"/>
      <c r="D27" s="362"/>
      <c r="E27" s="362"/>
      <c r="F27" s="362"/>
      <c r="G27" s="362"/>
      <c r="H27" s="362"/>
      <c r="I27" s="362"/>
      <c r="J27" s="362"/>
      <c r="K27" s="363"/>
      <c r="L27" s="121"/>
    </row>
    <row r="28" spans="1:13" ht="12.75" customHeight="1">
      <c r="A28" s="127" t="s">
        <v>5</v>
      </c>
      <c r="B28" s="100" t="s">
        <v>2</v>
      </c>
      <c r="C28" s="129">
        <v>15090</v>
      </c>
      <c r="D28" s="318">
        <v>7.2948240105579165</v>
      </c>
      <c r="E28" s="281"/>
      <c r="F28" s="281">
        <v>16.3</v>
      </c>
      <c r="G28" s="281">
        <v>44.5</v>
      </c>
      <c r="H28" s="280">
        <v>46.5</v>
      </c>
      <c r="I28" s="281">
        <v>7.7</v>
      </c>
      <c r="J28" s="281">
        <v>97.3</v>
      </c>
      <c r="K28" s="125">
        <v>14604</v>
      </c>
      <c r="L28" s="121"/>
    </row>
    <row r="29" spans="1:13">
      <c r="A29" s="126"/>
      <c r="B29" s="100" t="s">
        <v>1</v>
      </c>
      <c r="C29" s="129">
        <v>3744</v>
      </c>
      <c r="D29" s="294">
        <v>1.8099285020231171</v>
      </c>
      <c r="E29" s="281"/>
      <c r="F29" s="281">
        <v>12.1</v>
      </c>
      <c r="G29" s="281">
        <v>55.2</v>
      </c>
      <c r="H29" s="280">
        <v>48.8</v>
      </c>
      <c r="I29" s="281">
        <v>3</v>
      </c>
      <c r="J29" s="281">
        <v>98.4</v>
      </c>
      <c r="K29" s="125">
        <v>3670</v>
      </c>
      <c r="L29" s="121"/>
    </row>
    <row r="30" spans="1:13">
      <c r="A30" s="128"/>
      <c r="B30" s="100" t="s">
        <v>0</v>
      </c>
      <c r="C30" s="129">
        <v>18834</v>
      </c>
      <c r="D30" s="294">
        <v>9.1047525125810331</v>
      </c>
      <c r="E30" s="281">
        <v>80.099999999999994</v>
      </c>
      <c r="F30" s="281">
        <v>15.5</v>
      </c>
      <c r="G30" s="281">
        <v>46.6</v>
      </c>
      <c r="H30" s="280">
        <v>46.9</v>
      </c>
      <c r="I30" s="281">
        <v>6.7</v>
      </c>
      <c r="J30" s="281">
        <v>97.5</v>
      </c>
      <c r="K30" s="125">
        <v>18275</v>
      </c>
      <c r="L30" s="121"/>
      <c r="M30" s="121"/>
    </row>
    <row r="31" spans="1:13" ht="12.75" customHeight="1">
      <c r="A31" s="127" t="s">
        <v>4</v>
      </c>
      <c r="B31" s="100" t="s">
        <v>2</v>
      </c>
      <c r="C31" s="129">
        <f>148521+6600</f>
        <v>155121</v>
      </c>
      <c r="D31" s="294">
        <v>74.988760460023499</v>
      </c>
      <c r="E31" s="281"/>
      <c r="F31" s="281">
        <v>30</v>
      </c>
      <c r="G31" s="281">
        <v>29.1</v>
      </c>
      <c r="H31" s="280">
        <v>41.6</v>
      </c>
      <c r="I31" s="281">
        <v>0.1</v>
      </c>
      <c r="J31" s="281">
        <v>67</v>
      </c>
      <c r="K31" s="125">
        <f>99543+4500</f>
        <v>104043</v>
      </c>
      <c r="L31" s="121"/>
    </row>
    <row r="32" spans="1:13">
      <c r="A32" s="126"/>
      <c r="B32" s="100" t="s">
        <v>1</v>
      </c>
      <c r="C32" s="129">
        <f>31504+1400</f>
        <v>32904</v>
      </c>
      <c r="D32" s="294">
        <v>15.906487027395471</v>
      </c>
      <c r="E32" s="281"/>
      <c r="F32" s="281">
        <v>66.900000000000006</v>
      </c>
      <c r="G32" s="281">
        <v>12.3</v>
      </c>
      <c r="H32" s="280">
        <v>32.700000000000003</v>
      </c>
      <c r="I32" s="281">
        <v>0</v>
      </c>
      <c r="J32" s="281">
        <v>75.2</v>
      </c>
      <c r="K32" s="125">
        <f>23681+1100</f>
        <v>24781</v>
      </c>
      <c r="L32" s="121"/>
    </row>
    <row r="33" spans="1:14">
      <c r="A33" s="126"/>
      <c r="B33" s="100" t="s">
        <v>0</v>
      </c>
      <c r="C33" s="319">
        <f>180025+8000</f>
        <v>188025</v>
      </c>
      <c r="D33" s="295">
        <v>90.895247487418956</v>
      </c>
      <c r="E33" s="283">
        <v>82.5</v>
      </c>
      <c r="F33" s="283">
        <v>36.5</v>
      </c>
      <c r="G33" s="283">
        <v>26.1</v>
      </c>
      <c r="H33" s="282">
        <v>40.1</v>
      </c>
      <c r="I33" s="283">
        <v>0.1</v>
      </c>
      <c r="J33" s="283">
        <v>68.400000000000006</v>
      </c>
      <c r="K33" s="320">
        <f>123225+5600</f>
        <v>128825</v>
      </c>
      <c r="L33" s="121"/>
    </row>
    <row r="34" spans="1:14">
      <c r="A34" s="398" t="s">
        <v>68</v>
      </c>
      <c r="B34" s="100" t="s">
        <v>2</v>
      </c>
      <c r="C34" s="129">
        <f>163611+6600</f>
        <v>170211</v>
      </c>
      <c r="D34" s="294">
        <v>82.283584470581403</v>
      </c>
      <c r="E34" s="281"/>
      <c r="F34" s="281">
        <v>28.8</v>
      </c>
      <c r="G34" s="281">
        <v>30.5</v>
      </c>
      <c r="H34" s="280">
        <v>42.1</v>
      </c>
      <c r="I34" s="281">
        <v>0.8</v>
      </c>
      <c r="J34" s="281">
        <v>69.8</v>
      </c>
      <c r="K34" s="125">
        <f>114147+4500</f>
        <v>118647</v>
      </c>
      <c r="L34" s="121"/>
    </row>
    <row r="35" spans="1:14">
      <c r="A35" s="399"/>
      <c r="B35" s="100" t="s">
        <v>1</v>
      </c>
      <c r="C35" s="129">
        <f>35248+1400</f>
        <v>36648</v>
      </c>
      <c r="D35" s="294">
        <v>17.71641552941859</v>
      </c>
      <c r="E35" s="281"/>
      <c r="F35" s="281">
        <v>61.1</v>
      </c>
      <c r="G35" s="281">
        <v>16.899999999999999</v>
      </c>
      <c r="H35" s="280">
        <v>34.4</v>
      </c>
      <c r="I35" s="281">
        <v>0.3</v>
      </c>
      <c r="J35" s="281">
        <v>77.599999999999994</v>
      </c>
      <c r="K35" s="125">
        <f>27352+1100</f>
        <v>28452</v>
      </c>
      <c r="L35" s="121"/>
    </row>
    <row r="36" spans="1:14" ht="15">
      <c r="A36" s="400"/>
      <c r="B36" s="100" t="s">
        <v>0</v>
      </c>
      <c r="C36" s="319">
        <f>198859+8000</f>
        <v>206859</v>
      </c>
      <c r="D36" s="295">
        <v>100</v>
      </c>
      <c r="E36" s="283">
        <v>82.3</v>
      </c>
      <c r="F36" s="283">
        <v>34.5</v>
      </c>
      <c r="G36" s="283">
        <v>28.1</v>
      </c>
      <c r="H36" s="282">
        <v>40.700000000000003</v>
      </c>
      <c r="I36" s="283">
        <v>0.7</v>
      </c>
      <c r="J36" s="283">
        <v>71.2</v>
      </c>
      <c r="K36" s="320">
        <f>141499+5600</f>
        <v>147099</v>
      </c>
      <c r="L36" s="97"/>
      <c r="M36" s="81"/>
      <c r="N36" s="124"/>
    </row>
    <row r="37" spans="1:14" ht="13.5" customHeight="1">
      <c r="A37" s="405" t="s">
        <v>97</v>
      </c>
      <c r="B37" s="405"/>
      <c r="C37" s="405"/>
      <c r="D37" s="405"/>
      <c r="E37" s="405"/>
      <c r="F37" s="405"/>
      <c r="G37" s="405"/>
      <c r="H37" s="405"/>
      <c r="I37" s="405"/>
      <c r="J37" s="405"/>
      <c r="K37" s="405"/>
      <c r="L37" s="97"/>
      <c r="M37" s="81"/>
      <c r="N37" s="124"/>
    </row>
    <row r="38" spans="1:14" s="71" customFormat="1" ht="74.25" customHeight="1">
      <c r="A38" s="343" t="s">
        <v>146</v>
      </c>
      <c r="B38" s="343"/>
      <c r="C38" s="343"/>
      <c r="D38" s="343"/>
      <c r="E38" s="343"/>
      <c r="F38" s="343"/>
      <c r="G38" s="343"/>
      <c r="H38" s="343"/>
      <c r="I38" s="343"/>
      <c r="J38" s="343"/>
      <c r="K38" s="343"/>
      <c r="L38" s="343"/>
    </row>
    <row r="39" spans="1:14" s="71" customFormat="1">
      <c r="A39" s="123" t="s">
        <v>151</v>
      </c>
      <c r="B39" s="121"/>
      <c r="C39" s="122"/>
      <c r="D39" s="121"/>
      <c r="E39" s="121"/>
      <c r="F39" s="121"/>
      <c r="G39" s="121"/>
      <c r="H39" s="121"/>
      <c r="I39" s="121"/>
      <c r="K39" s="81"/>
      <c r="M39" s="83"/>
      <c r="N39" s="86"/>
    </row>
    <row r="40" spans="1:14" s="71" customFormat="1">
      <c r="A40" s="4" t="s">
        <v>103</v>
      </c>
      <c r="N40" s="86"/>
    </row>
  </sheetData>
  <mergeCells count="14">
    <mergeCell ref="A3:B3"/>
    <mergeCell ref="A38:L38"/>
    <mergeCell ref="A4:K4"/>
    <mergeCell ref="A34:A36"/>
    <mergeCell ref="A27:K27"/>
    <mergeCell ref="A15:A16"/>
    <mergeCell ref="A17:K17"/>
    <mergeCell ref="A18:A20"/>
    <mergeCell ref="A37:K37"/>
    <mergeCell ref="A24:A26"/>
    <mergeCell ref="A21:A23"/>
    <mergeCell ref="A5:A7"/>
    <mergeCell ref="A8:A10"/>
    <mergeCell ref="A11:A13"/>
  </mergeCells>
  <pageMargins left="0.39370078740157483" right="0.39370078740157483"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topLeftCell="A67" zoomScaleNormal="100" workbookViewId="0"/>
  </sheetViews>
  <sheetFormatPr baseColWidth="10" defaultColWidth="11.42578125" defaultRowHeight="12.75"/>
  <cols>
    <col min="1" max="1" width="9" style="1" customWidth="1"/>
    <col min="2" max="2" width="23.42578125" style="1" customWidth="1"/>
    <col min="3" max="3" width="9" style="1" customWidth="1"/>
    <col min="4" max="4" width="6.85546875" style="1" customWidth="1"/>
    <col min="5" max="5" width="6.28515625" style="1" customWidth="1"/>
    <col min="6" max="6" width="7.85546875" style="1" customWidth="1"/>
    <col min="7" max="7" width="8.7109375" style="1" customWidth="1"/>
    <col min="8" max="8" width="8" style="1" customWidth="1"/>
    <col min="9" max="9" width="7.140625" style="1" customWidth="1"/>
    <col min="10" max="10" width="7.42578125" style="1" customWidth="1"/>
    <col min="11" max="11" width="8.5703125" style="1" customWidth="1"/>
    <col min="12" max="12" width="6.85546875" style="1" customWidth="1"/>
    <col min="13" max="13" width="11.42578125" style="1"/>
    <col min="14" max="14" width="6.42578125" style="1" customWidth="1"/>
    <col min="15" max="16384" width="11.42578125" style="1"/>
  </cols>
  <sheetData>
    <row r="1" spans="1:16">
      <c r="A1" s="27" t="s">
        <v>125</v>
      </c>
      <c r="B1" s="58"/>
      <c r="C1" s="58"/>
      <c r="D1" s="57"/>
      <c r="E1" s="59"/>
      <c r="F1" s="58"/>
      <c r="G1" s="58"/>
      <c r="H1" s="58"/>
      <c r="I1" s="58"/>
      <c r="J1" s="58"/>
      <c r="K1" s="58"/>
      <c r="L1" s="57"/>
      <c r="M1" s="2"/>
    </row>
    <row r="2" spans="1:16" ht="45">
      <c r="A2" s="438"/>
      <c r="B2" s="439"/>
      <c r="C2" s="440"/>
      <c r="D2" s="206" t="s">
        <v>29</v>
      </c>
      <c r="E2" s="206" t="s">
        <v>17</v>
      </c>
      <c r="F2" s="206" t="s">
        <v>131</v>
      </c>
      <c r="G2" s="206" t="s">
        <v>132</v>
      </c>
      <c r="H2" s="206" t="s">
        <v>133</v>
      </c>
      <c r="I2" s="206" t="s">
        <v>16</v>
      </c>
      <c r="J2" s="206" t="s">
        <v>134</v>
      </c>
      <c r="K2" s="206" t="s">
        <v>33</v>
      </c>
      <c r="L2" s="206" t="s">
        <v>15</v>
      </c>
      <c r="M2" s="2"/>
    </row>
    <row r="3" spans="1:16">
      <c r="A3" s="374" t="s">
        <v>32</v>
      </c>
      <c r="B3" s="375"/>
      <c r="C3" s="20" t="s">
        <v>2</v>
      </c>
      <c r="D3" s="22">
        <v>48343</v>
      </c>
      <c r="E3" s="245">
        <f>D3/$D$11*100</f>
        <v>73.867004858967704</v>
      </c>
      <c r="F3" s="245"/>
      <c r="G3" s="245">
        <v>8.1</v>
      </c>
      <c r="H3" s="245">
        <v>53.6</v>
      </c>
      <c r="I3" s="239">
        <v>49.1</v>
      </c>
      <c r="J3" s="245">
        <v>16.5</v>
      </c>
      <c r="K3" s="245">
        <v>96.2</v>
      </c>
      <c r="L3" s="21">
        <v>45922</v>
      </c>
      <c r="M3" s="2"/>
    </row>
    <row r="4" spans="1:16" ht="12.75" customHeight="1">
      <c r="A4" s="376"/>
      <c r="B4" s="377"/>
      <c r="C4" s="20" t="s">
        <v>1</v>
      </c>
      <c r="D4" s="19">
        <v>7904</v>
      </c>
      <c r="E4" s="234">
        <f t="shared" ref="E4:E11" si="0">D4/$D$11*100</f>
        <v>12.077132292271491</v>
      </c>
      <c r="F4" s="234"/>
      <c r="G4" s="234">
        <v>8.9</v>
      </c>
      <c r="H4" s="234">
        <v>51.5</v>
      </c>
      <c r="I4" s="229">
        <v>48.7</v>
      </c>
      <c r="J4" s="234">
        <v>3.7</v>
      </c>
      <c r="K4" s="234">
        <v>99</v>
      </c>
      <c r="L4" s="18">
        <v>7722</v>
      </c>
      <c r="M4" s="2"/>
    </row>
    <row r="5" spans="1:16" ht="13.5" thickBot="1">
      <c r="A5" s="378"/>
      <c r="B5" s="379"/>
      <c r="C5" s="20" t="s">
        <v>0</v>
      </c>
      <c r="D5" s="70">
        <v>56247</v>
      </c>
      <c r="E5" s="248">
        <f t="shared" si="0"/>
        <v>85.94413715123919</v>
      </c>
      <c r="F5" s="248">
        <v>85.9</v>
      </c>
      <c r="G5" s="248">
        <v>8.1999999999999993</v>
      </c>
      <c r="H5" s="248">
        <v>53.3</v>
      </c>
      <c r="I5" s="240">
        <v>49</v>
      </c>
      <c r="J5" s="248">
        <v>14.7</v>
      </c>
      <c r="K5" s="248">
        <v>96.6</v>
      </c>
      <c r="L5" s="69">
        <v>53645</v>
      </c>
      <c r="M5" s="2"/>
    </row>
    <row r="6" spans="1:16">
      <c r="A6" s="444" t="s">
        <v>31</v>
      </c>
      <c r="B6" s="445"/>
      <c r="C6" s="68" t="s">
        <v>2</v>
      </c>
      <c r="D6" s="67">
        <v>7818</v>
      </c>
      <c r="E6" s="260">
        <f t="shared" si="0"/>
        <v>11.945726247593436</v>
      </c>
      <c r="F6" s="260"/>
      <c r="G6" s="260">
        <v>26.8</v>
      </c>
      <c r="H6" s="260">
        <v>31.4</v>
      </c>
      <c r="I6" s="258">
        <v>42.9</v>
      </c>
      <c r="J6" s="260">
        <v>1.5</v>
      </c>
      <c r="K6" s="260">
        <v>91.8</v>
      </c>
      <c r="L6" s="66">
        <v>7179</v>
      </c>
      <c r="M6" s="2"/>
    </row>
    <row r="7" spans="1:16" ht="12.75" customHeight="1">
      <c r="A7" s="376"/>
      <c r="B7" s="377"/>
      <c r="C7" s="20" t="s">
        <v>1</v>
      </c>
      <c r="D7" s="19">
        <v>1381</v>
      </c>
      <c r="E7" s="234">
        <f t="shared" si="0"/>
        <v>2.1101366011673743</v>
      </c>
      <c r="F7" s="234"/>
      <c r="G7" s="234">
        <v>35.6</v>
      </c>
      <c r="H7" s="234">
        <v>28.5</v>
      </c>
      <c r="I7" s="229">
        <v>41.1</v>
      </c>
      <c r="J7" s="234">
        <v>0.4</v>
      </c>
      <c r="K7" s="234">
        <v>96.9</v>
      </c>
      <c r="L7" s="18">
        <v>1338</v>
      </c>
      <c r="M7" s="2"/>
    </row>
    <row r="8" spans="1:16" ht="13.5" thickBot="1">
      <c r="A8" s="446"/>
      <c r="B8" s="447"/>
      <c r="C8" s="65" t="s">
        <v>0</v>
      </c>
      <c r="D8" s="64">
        <v>9199</v>
      </c>
      <c r="E8" s="261">
        <f t="shared" si="0"/>
        <v>14.05586284876081</v>
      </c>
      <c r="F8" s="261">
        <v>85</v>
      </c>
      <c r="G8" s="261">
        <v>28.1</v>
      </c>
      <c r="H8" s="261">
        <v>31</v>
      </c>
      <c r="I8" s="259">
        <v>42.6</v>
      </c>
      <c r="J8" s="261">
        <v>1.3</v>
      </c>
      <c r="K8" s="261">
        <v>92.6</v>
      </c>
      <c r="L8" s="63">
        <v>8517</v>
      </c>
      <c r="M8" s="3"/>
      <c r="O8" s="6"/>
    </row>
    <row r="9" spans="1:16">
      <c r="A9" s="448" t="s">
        <v>30</v>
      </c>
      <c r="B9" s="449"/>
      <c r="C9" s="62" t="s">
        <v>2</v>
      </c>
      <c r="D9" s="61">
        <v>56161</v>
      </c>
      <c r="E9" s="256">
        <f t="shared" si="0"/>
        <v>85.812731106561131</v>
      </c>
      <c r="F9" s="256"/>
      <c r="G9" s="256">
        <v>10.7</v>
      </c>
      <c r="H9" s="256">
        <v>50.5</v>
      </c>
      <c r="I9" s="244">
        <v>48.2</v>
      </c>
      <c r="J9" s="256">
        <v>14.4</v>
      </c>
      <c r="K9" s="256">
        <v>95.6</v>
      </c>
      <c r="L9" s="60">
        <v>53102</v>
      </c>
      <c r="M9" s="2"/>
      <c r="O9" s="6"/>
    </row>
    <row r="10" spans="1:16">
      <c r="A10" s="450"/>
      <c r="B10" s="451"/>
      <c r="C10" s="10" t="s">
        <v>1</v>
      </c>
      <c r="D10" s="13">
        <v>9285</v>
      </c>
      <c r="E10" s="235">
        <f t="shared" si="0"/>
        <v>14.187268893438866</v>
      </c>
      <c r="F10" s="235"/>
      <c r="G10" s="235">
        <v>12.8</v>
      </c>
      <c r="H10" s="235">
        <v>48.1</v>
      </c>
      <c r="I10" s="230">
        <v>47.5</v>
      </c>
      <c r="J10" s="235">
        <v>3.2</v>
      </c>
      <c r="K10" s="235">
        <v>98.6</v>
      </c>
      <c r="L10" s="12">
        <v>9061</v>
      </c>
      <c r="M10" s="2"/>
      <c r="O10" s="6"/>
    </row>
    <row r="11" spans="1:16">
      <c r="A11" s="394"/>
      <c r="B11" s="396"/>
      <c r="C11" s="10" t="s">
        <v>0</v>
      </c>
      <c r="D11" s="9">
        <v>65446</v>
      </c>
      <c r="E11" s="238">
        <f t="shared" si="0"/>
        <v>100</v>
      </c>
      <c r="F11" s="238">
        <v>85.8</v>
      </c>
      <c r="G11" s="238">
        <v>11</v>
      </c>
      <c r="H11" s="238">
        <v>50.1</v>
      </c>
      <c r="I11" s="233">
        <v>48.1</v>
      </c>
      <c r="J11" s="238">
        <v>12.9</v>
      </c>
      <c r="K11" s="238">
        <v>96</v>
      </c>
      <c r="L11" s="8">
        <v>62162</v>
      </c>
      <c r="M11" s="29"/>
      <c r="O11" s="6"/>
      <c r="P11" s="6"/>
    </row>
    <row r="12" spans="1:16" s="158" customFormat="1">
      <c r="A12" s="435" t="s">
        <v>97</v>
      </c>
      <c r="B12" s="435"/>
      <c r="C12" s="435"/>
      <c r="D12" s="435"/>
      <c r="E12" s="435"/>
      <c r="F12" s="435"/>
      <c r="G12" s="435"/>
      <c r="H12" s="435"/>
      <c r="I12" s="435"/>
      <c r="J12" s="435"/>
      <c r="K12" s="435"/>
      <c r="L12" s="435"/>
      <c r="M12" s="157"/>
      <c r="O12" s="159"/>
      <c r="P12" s="159"/>
    </row>
    <row r="13" spans="1:16" s="2" customFormat="1" ht="25.5" customHeight="1">
      <c r="A13" s="406" t="s">
        <v>148</v>
      </c>
      <c r="B13" s="407"/>
      <c r="C13" s="407"/>
      <c r="D13" s="407"/>
      <c r="E13" s="407"/>
      <c r="F13" s="407"/>
      <c r="G13" s="407"/>
      <c r="H13" s="407"/>
      <c r="I13" s="407"/>
      <c r="J13" s="407"/>
      <c r="K13" s="407"/>
      <c r="L13" s="407"/>
      <c r="N13" s="5"/>
    </row>
    <row r="14" spans="1:16" s="2" customFormat="1">
      <c r="A14" s="4" t="s">
        <v>98</v>
      </c>
      <c r="B14" s="58"/>
      <c r="C14" s="58"/>
      <c r="D14" s="57"/>
      <c r="E14" s="59"/>
      <c r="F14" s="58"/>
      <c r="G14" s="58"/>
      <c r="H14" s="58"/>
      <c r="I14" s="58"/>
      <c r="J14" s="58"/>
      <c r="K14" s="58"/>
      <c r="L14" s="57"/>
    </row>
    <row r="15" spans="1:16" s="2" customFormat="1">
      <c r="A15" s="27"/>
      <c r="B15" s="58"/>
      <c r="C15" s="58"/>
      <c r="D15" s="57"/>
      <c r="E15" s="59"/>
      <c r="F15" s="58"/>
      <c r="G15" s="58"/>
      <c r="H15" s="58"/>
      <c r="I15" s="58"/>
      <c r="J15" s="58"/>
      <c r="K15" s="58"/>
      <c r="L15" s="57"/>
    </row>
    <row r="16" spans="1:16" s="2" customFormat="1">
      <c r="A16" s="27" t="s">
        <v>126</v>
      </c>
      <c r="B16" s="58"/>
      <c r="C16" s="58"/>
      <c r="D16" s="57"/>
      <c r="E16" s="59"/>
      <c r="F16" s="58"/>
      <c r="G16" s="58"/>
      <c r="H16" s="58"/>
      <c r="I16" s="58"/>
      <c r="J16" s="58"/>
      <c r="K16" s="58"/>
      <c r="L16" s="57"/>
    </row>
    <row r="17" spans="1:15" ht="45">
      <c r="A17" s="438"/>
      <c r="B17" s="439"/>
      <c r="C17" s="440"/>
      <c r="D17" s="206" t="s">
        <v>29</v>
      </c>
      <c r="E17" s="206" t="s">
        <v>17</v>
      </c>
      <c r="F17" s="206" t="s">
        <v>131</v>
      </c>
      <c r="G17" s="206" t="s">
        <v>132</v>
      </c>
      <c r="H17" s="206" t="s">
        <v>133</v>
      </c>
      <c r="I17" s="206" t="s">
        <v>16</v>
      </c>
      <c r="J17" s="206" t="s">
        <v>134</v>
      </c>
      <c r="K17" s="206" t="s">
        <v>33</v>
      </c>
      <c r="L17" s="206" t="s">
        <v>15</v>
      </c>
      <c r="M17" s="2"/>
    </row>
    <row r="18" spans="1:15" ht="15.75" customHeight="1">
      <c r="A18" s="432" t="s">
        <v>28</v>
      </c>
      <c r="B18" s="433"/>
      <c r="C18" s="433"/>
      <c r="D18" s="433"/>
      <c r="E18" s="433"/>
      <c r="F18" s="433"/>
      <c r="G18" s="433"/>
      <c r="H18" s="433"/>
      <c r="I18" s="433"/>
      <c r="J18" s="433"/>
      <c r="K18" s="433"/>
      <c r="L18" s="434"/>
      <c r="M18" s="2"/>
    </row>
    <row r="19" spans="1:15" ht="12.75" customHeight="1">
      <c r="A19" s="425" t="s">
        <v>27</v>
      </c>
      <c r="B19" s="424" t="s">
        <v>26</v>
      </c>
      <c r="C19" s="20" t="s">
        <v>1</v>
      </c>
      <c r="D19" s="19">
        <v>5765</v>
      </c>
      <c r="E19" s="234">
        <f>D19/$D$11*100</f>
        <v>8.8087889252207923</v>
      </c>
      <c r="F19" s="234"/>
      <c r="G19" s="234">
        <v>5.5</v>
      </c>
      <c r="H19" s="234">
        <v>53.1</v>
      </c>
      <c r="I19" s="229">
        <v>49.3</v>
      </c>
      <c r="J19" s="234">
        <v>4.0999999999999996</v>
      </c>
      <c r="K19" s="234">
        <v>99</v>
      </c>
      <c r="L19" s="18">
        <v>5655</v>
      </c>
      <c r="M19" s="2"/>
    </row>
    <row r="20" spans="1:15" ht="14.25" customHeight="1">
      <c r="A20" s="426"/>
      <c r="B20" s="421"/>
      <c r="C20" s="20" t="s">
        <v>2</v>
      </c>
      <c r="D20" s="19">
        <v>2990</v>
      </c>
      <c r="E20" s="234">
        <f t="shared" ref="E20:E46" si="1">D20/$D$11*100</f>
        <v>4.5686520184579651</v>
      </c>
      <c r="F20" s="234"/>
      <c r="G20" s="234">
        <v>6.6</v>
      </c>
      <c r="H20" s="234">
        <v>54.1</v>
      </c>
      <c r="I20" s="229">
        <v>49.4</v>
      </c>
      <c r="J20" s="234">
        <v>1.5</v>
      </c>
      <c r="K20" s="234">
        <v>99.5</v>
      </c>
      <c r="L20" s="18">
        <v>2945</v>
      </c>
      <c r="M20" s="2"/>
    </row>
    <row r="21" spans="1:15" ht="13.5" customHeight="1">
      <c r="A21" s="427"/>
      <c r="B21" s="423"/>
      <c r="C21" s="20" t="s">
        <v>0</v>
      </c>
      <c r="D21" s="19">
        <v>8755</v>
      </c>
      <c r="E21" s="234">
        <f t="shared" si="1"/>
        <v>13.377440943678758</v>
      </c>
      <c r="F21" s="234">
        <v>65.8</v>
      </c>
      <c r="G21" s="234">
        <v>5.9</v>
      </c>
      <c r="H21" s="234">
        <v>53.5</v>
      </c>
      <c r="I21" s="229">
        <v>49.4</v>
      </c>
      <c r="J21" s="234">
        <v>3.2</v>
      </c>
      <c r="K21" s="234">
        <v>99.2</v>
      </c>
      <c r="L21" s="18">
        <v>8599</v>
      </c>
      <c r="M21" s="53"/>
      <c r="O21" s="6"/>
    </row>
    <row r="22" spans="1:15" ht="12.75" customHeight="1">
      <c r="A22" s="452" t="s">
        <v>25</v>
      </c>
      <c r="B22" s="455" t="s">
        <v>24</v>
      </c>
      <c r="C22" s="20" t="s">
        <v>1</v>
      </c>
      <c r="D22" s="19">
        <v>13075</v>
      </c>
      <c r="E22" s="234">
        <f t="shared" si="1"/>
        <v>19.978302722855485</v>
      </c>
      <c r="F22" s="234"/>
      <c r="G22" s="234">
        <v>8.3000000000000007</v>
      </c>
      <c r="H22" s="234">
        <v>50.7</v>
      </c>
      <c r="I22" s="229">
        <v>48.5</v>
      </c>
      <c r="J22" s="234">
        <v>13.2</v>
      </c>
      <c r="K22" s="234">
        <v>97.2</v>
      </c>
      <c r="L22" s="18">
        <v>12572</v>
      </c>
      <c r="M22" s="2"/>
    </row>
    <row r="23" spans="1:15">
      <c r="A23" s="453"/>
      <c r="B23" s="456"/>
      <c r="C23" s="20" t="s">
        <v>2</v>
      </c>
      <c r="D23" s="19">
        <v>2334</v>
      </c>
      <c r="E23" s="234">
        <f t="shared" si="1"/>
        <v>3.5662989334718698</v>
      </c>
      <c r="F23" s="234"/>
      <c r="G23" s="234">
        <v>9.3000000000000007</v>
      </c>
      <c r="H23" s="234">
        <v>49.9</v>
      </c>
      <c r="I23" s="229">
        <v>48.4</v>
      </c>
      <c r="J23" s="234">
        <v>3.9</v>
      </c>
      <c r="K23" s="234">
        <v>99.1</v>
      </c>
      <c r="L23" s="18">
        <v>2279</v>
      </c>
      <c r="M23" s="2"/>
    </row>
    <row r="24" spans="1:15">
      <c r="A24" s="454"/>
      <c r="B24" s="457"/>
      <c r="C24" s="20" t="s">
        <v>0</v>
      </c>
      <c r="D24" s="19">
        <v>15409</v>
      </c>
      <c r="E24" s="234">
        <f t="shared" si="1"/>
        <v>23.544601656327355</v>
      </c>
      <c r="F24" s="234">
        <v>84.9</v>
      </c>
      <c r="G24" s="234">
        <v>8.5</v>
      </c>
      <c r="H24" s="234">
        <v>50.6</v>
      </c>
      <c r="I24" s="229">
        <v>48.5</v>
      </c>
      <c r="J24" s="234">
        <v>11.8</v>
      </c>
      <c r="K24" s="234">
        <v>97.5</v>
      </c>
      <c r="L24" s="18">
        <v>14851</v>
      </c>
      <c r="M24" s="53"/>
    </row>
    <row r="25" spans="1:15" ht="12.75" customHeight="1">
      <c r="A25" s="452" t="s">
        <v>23</v>
      </c>
      <c r="B25" s="458" t="s">
        <v>22</v>
      </c>
      <c r="C25" s="20" t="s">
        <v>1</v>
      </c>
      <c r="D25" s="19">
        <v>18312</v>
      </c>
      <c r="E25" s="234">
        <f t="shared" si="1"/>
        <v>27.980319652843566</v>
      </c>
      <c r="F25" s="234"/>
      <c r="G25" s="234">
        <v>8.3000000000000007</v>
      </c>
      <c r="H25" s="234">
        <v>57.6</v>
      </c>
      <c r="I25" s="229">
        <v>49.6</v>
      </c>
      <c r="J25" s="234">
        <v>15.6</v>
      </c>
      <c r="K25" s="234">
        <v>96.2</v>
      </c>
      <c r="L25" s="18">
        <v>17376</v>
      </c>
      <c r="M25" s="2"/>
    </row>
    <row r="26" spans="1:15">
      <c r="A26" s="453"/>
      <c r="B26" s="456"/>
      <c r="C26" s="20" t="s">
        <v>2</v>
      </c>
      <c r="D26" s="19">
        <v>2026</v>
      </c>
      <c r="E26" s="234">
        <f t="shared" si="1"/>
        <v>3.0956819362527885</v>
      </c>
      <c r="F26" s="234"/>
      <c r="G26" s="234">
        <v>12.2</v>
      </c>
      <c r="H26" s="234">
        <v>48.2</v>
      </c>
      <c r="I26" s="229">
        <v>47.5</v>
      </c>
      <c r="J26" s="234">
        <v>5.8</v>
      </c>
      <c r="K26" s="234">
        <v>98.2</v>
      </c>
      <c r="L26" s="18">
        <v>1968</v>
      </c>
      <c r="M26" s="2"/>
    </row>
    <row r="27" spans="1:15">
      <c r="A27" s="454"/>
      <c r="B27" s="457"/>
      <c r="C27" s="56" t="s">
        <v>0</v>
      </c>
      <c r="D27" s="55">
        <v>20338</v>
      </c>
      <c r="E27" s="263">
        <f t="shared" si="1"/>
        <v>31.076001589096354</v>
      </c>
      <c r="F27" s="263">
        <v>90</v>
      </c>
      <c r="G27" s="263">
        <v>8.6999999999999993</v>
      </c>
      <c r="H27" s="263">
        <v>56.6</v>
      </c>
      <c r="I27" s="262">
        <v>49.4</v>
      </c>
      <c r="J27" s="263">
        <v>14.7</v>
      </c>
      <c r="K27" s="263">
        <v>96.4</v>
      </c>
      <c r="L27" s="54">
        <v>19344</v>
      </c>
      <c r="M27" s="53"/>
      <c r="N27" s="52"/>
      <c r="O27" s="51"/>
    </row>
    <row r="28" spans="1:15" ht="12.75" customHeight="1">
      <c r="A28" s="408" t="s">
        <v>5</v>
      </c>
      <c r="B28" s="409"/>
      <c r="C28" s="10" t="s">
        <v>1</v>
      </c>
      <c r="D28" s="15">
        <v>37152</v>
      </c>
      <c r="E28" s="237">
        <f t="shared" si="1"/>
        <v>56.767411300919846</v>
      </c>
      <c r="F28" s="237"/>
      <c r="G28" s="237">
        <v>7.9</v>
      </c>
      <c r="H28" s="237">
        <v>54.5</v>
      </c>
      <c r="I28" s="232">
        <v>49.2</v>
      </c>
      <c r="J28" s="237">
        <v>13</v>
      </c>
      <c r="K28" s="237">
        <v>97</v>
      </c>
      <c r="L28" s="14">
        <v>35603</v>
      </c>
      <c r="M28" s="2"/>
      <c r="N28" s="50"/>
    </row>
    <row r="29" spans="1:15">
      <c r="A29" s="410"/>
      <c r="B29" s="411"/>
      <c r="C29" s="10" t="s">
        <v>2</v>
      </c>
      <c r="D29" s="13">
        <v>7350</v>
      </c>
      <c r="E29" s="235">
        <f t="shared" si="1"/>
        <v>11.230632888182623</v>
      </c>
      <c r="F29" s="235"/>
      <c r="G29" s="235">
        <v>9</v>
      </c>
      <c r="H29" s="235">
        <v>51.2</v>
      </c>
      <c r="I29" s="230">
        <v>48.6</v>
      </c>
      <c r="J29" s="235">
        <v>3.5</v>
      </c>
      <c r="K29" s="235">
        <v>99</v>
      </c>
      <c r="L29" s="12">
        <v>7191</v>
      </c>
      <c r="M29" s="2"/>
      <c r="N29" s="7"/>
    </row>
    <row r="30" spans="1:15">
      <c r="A30" s="412"/>
      <c r="B30" s="413"/>
      <c r="C30" s="10" t="s">
        <v>0</v>
      </c>
      <c r="D30" s="9">
        <v>44502</v>
      </c>
      <c r="E30" s="238">
        <f t="shared" si="1"/>
        <v>67.998044189102473</v>
      </c>
      <c r="F30" s="238">
        <v>83.5</v>
      </c>
      <c r="G30" s="238">
        <v>8.1</v>
      </c>
      <c r="H30" s="238">
        <v>53.9</v>
      </c>
      <c r="I30" s="233">
        <v>49.1</v>
      </c>
      <c r="J30" s="238">
        <v>11.4</v>
      </c>
      <c r="K30" s="238">
        <v>97.3</v>
      </c>
      <c r="L30" s="8">
        <v>42794</v>
      </c>
      <c r="M30" s="3"/>
      <c r="N30" s="7"/>
    </row>
    <row r="31" spans="1:15" ht="12.75" customHeight="1">
      <c r="A31" s="408" t="s">
        <v>4</v>
      </c>
      <c r="B31" s="409"/>
      <c r="C31" s="10" t="s">
        <v>1</v>
      </c>
      <c r="D31" s="48">
        <v>6139</v>
      </c>
      <c r="E31" s="251">
        <f t="shared" si="1"/>
        <v>9.3802524218439629</v>
      </c>
      <c r="F31" s="251"/>
      <c r="G31" s="251">
        <v>26.1</v>
      </c>
      <c r="H31" s="251">
        <v>32.6</v>
      </c>
      <c r="I31" s="242">
        <v>43.1</v>
      </c>
      <c r="J31" s="251">
        <v>0.9</v>
      </c>
      <c r="K31" s="251">
        <v>94</v>
      </c>
      <c r="L31" s="47">
        <v>5772</v>
      </c>
      <c r="M31" s="2"/>
      <c r="N31" s="49"/>
    </row>
    <row r="32" spans="1:15">
      <c r="A32" s="410"/>
      <c r="B32" s="411"/>
      <c r="C32" s="10" t="s">
        <v>2</v>
      </c>
      <c r="D32" s="13">
        <v>1116</v>
      </c>
      <c r="E32" s="235">
        <f t="shared" si="1"/>
        <v>1.7052226262873209</v>
      </c>
      <c r="F32" s="235"/>
      <c r="G32" s="235">
        <v>37.9</v>
      </c>
      <c r="H32" s="235">
        <v>26.5</v>
      </c>
      <c r="I32" s="230">
        <v>40.200000000000003</v>
      </c>
      <c r="J32" s="235">
        <v>0.4</v>
      </c>
      <c r="K32" s="235">
        <v>97.7</v>
      </c>
      <c r="L32" s="12">
        <v>1090</v>
      </c>
      <c r="M32" s="2"/>
    </row>
    <row r="33" spans="1:16">
      <c r="A33" s="412"/>
      <c r="B33" s="413"/>
      <c r="C33" s="10" t="s">
        <v>0</v>
      </c>
      <c r="D33" s="13">
        <v>7255</v>
      </c>
      <c r="E33" s="235">
        <f t="shared" si="1"/>
        <v>11.085475048131284</v>
      </c>
      <c r="F33" s="235">
        <v>84.6</v>
      </c>
      <c r="G33" s="235">
        <v>27.9</v>
      </c>
      <c r="H33" s="235">
        <v>31.6</v>
      </c>
      <c r="I33" s="230">
        <v>42.6</v>
      </c>
      <c r="J33" s="235">
        <v>0.9</v>
      </c>
      <c r="K33" s="235">
        <v>94.6</v>
      </c>
      <c r="L33" s="12">
        <v>6862</v>
      </c>
      <c r="M33" s="2"/>
      <c r="N33" s="6"/>
    </row>
    <row r="34" spans="1:16" ht="12.75" customHeight="1">
      <c r="A34" s="408" t="s">
        <v>21</v>
      </c>
      <c r="B34" s="409"/>
      <c r="C34" s="10" t="s">
        <v>1</v>
      </c>
      <c r="D34" s="48">
        <v>43291</v>
      </c>
      <c r="E34" s="251">
        <f t="shared" si="1"/>
        <v>66.147663722763809</v>
      </c>
      <c r="F34" s="251"/>
      <c r="G34" s="251">
        <v>10.4</v>
      </c>
      <c r="H34" s="251">
        <v>51.4</v>
      </c>
      <c r="I34" s="242">
        <v>48.3</v>
      </c>
      <c r="J34" s="251">
        <v>11.3</v>
      </c>
      <c r="K34" s="251">
        <v>96.6</v>
      </c>
      <c r="L34" s="47">
        <v>41375</v>
      </c>
      <c r="M34" s="2"/>
    </row>
    <row r="35" spans="1:16">
      <c r="A35" s="410"/>
      <c r="B35" s="411"/>
      <c r="C35" s="10" t="s">
        <v>2</v>
      </c>
      <c r="D35" s="13">
        <v>8466</v>
      </c>
      <c r="E35" s="235">
        <f t="shared" si="1"/>
        <v>12.935855514469944</v>
      </c>
      <c r="F35" s="235"/>
      <c r="G35" s="235">
        <v>12.8</v>
      </c>
      <c r="H35" s="235">
        <v>47.9</v>
      </c>
      <c r="I35" s="230">
        <v>47.5</v>
      </c>
      <c r="J35" s="235">
        <v>3</v>
      </c>
      <c r="K35" s="235">
        <v>98.9</v>
      </c>
      <c r="L35" s="12">
        <v>8281</v>
      </c>
      <c r="M35" s="2"/>
    </row>
    <row r="36" spans="1:16">
      <c r="A36" s="412"/>
      <c r="B36" s="413"/>
      <c r="C36" s="10" t="s">
        <v>0</v>
      </c>
      <c r="D36" s="13">
        <v>51757</v>
      </c>
      <c r="E36" s="235">
        <f t="shared" si="1"/>
        <v>79.083519237233745</v>
      </c>
      <c r="F36" s="235">
        <v>83.6</v>
      </c>
      <c r="G36" s="235">
        <v>10.8</v>
      </c>
      <c r="H36" s="235">
        <v>50.8</v>
      </c>
      <c r="I36" s="230">
        <v>48.2</v>
      </c>
      <c r="J36" s="235">
        <v>9.9</v>
      </c>
      <c r="K36" s="235">
        <v>96.9</v>
      </c>
      <c r="L36" s="12">
        <v>49656</v>
      </c>
      <c r="M36" s="3"/>
      <c r="N36" s="6"/>
      <c r="O36" s="6"/>
    </row>
    <row r="37" spans="1:16" ht="12.75" customHeight="1">
      <c r="A37" s="412" t="s">
        <v>20</v>
      </c>
      <c r="B37" s="419"/>
      <c r="C37" s="419"/>
      <c r="D37" s="419"/>
      <c r="E37" s="419"/>
      <c r="F37" s="419"/>
      <c r="G37" s="419"/>
      <c r="H37" s="419"/>
      <c r="I37" s="419"/>
      <c r="J37" s="419"/>
      <c r="K37" s="419"/>
      <c r="L37" s="413"/>
      <c r="M37" s="2"/>
    </row>
    <row r="38" spans="1:16" ht="12.75" customHeight="1">
      <c r="A38" s="374" t="s">
        <v>19</v>
      </c>
      <c r="B38" s="375"/>
      <c r="C38" s="40" t="s">
        <v>1</v>
      </c>
      <c r="D38" s="46">
        <v>49</v>
      </c>
      <c r="E38" s="269">
        <f t="shared" si="1"/>
        <v>7.4870885921217489E-2</v>
      </c>
      <c r="F38" s="269"/>
      <c r="G38" s="269">
        <v>0</v>
      </c>
      <c r="H38" s="269">
        <v>100</v>
      </c>
      <c r="I38" s="264">
        <v>57.3</v>
      </c>
      <c r="J38" s="269">
        <v>6.1</v>
      </c>
      <c r="K38" s="269">
        <v>94.9</v>
      </c>
      <c r="L38" s="45">
        <v>45</v>
      </c>
      <c r="M38" s="2"/>
    </row>
    <row r="39" spans="1:16">
      <c r="A39" s="376"/>
      <c r="B39" s="377"/>
      <c r="C39" s="39" t="s">
        <v>2</v>
      </c>
      <c r="D39" s="44">
        <v>73</v>
      </c>
      <c r="E39" s="270">
        <f t="shared" si="1"/>
        <v>0.11154234024997708</v>
      </c>
      <c r="F39" s="270"/>
      <c r="G39" s="270">
        <v>0</v>
      </c>
      <c r="H39" s="270">
        <v>82.2</v>
      </c>
      <c r="I39" s="265">
        <v>55.3</v>
      </c>
      <c r="J39" s="270">
        <v>2.7</v>
      </c>
      <c r="K39" s="270">
        <v>97.9</v>
      </c>
      <c r="L39" s="43">
        <v>66</v>
      </c>
      <c r="M39" s="2"/>
    </row>
    <row r="40" spans="1:16">
      <c r="A40" s="436"/>
      <c r="B40" s="437"/>
      <c r="C40" s="39" t="s">
        <v>0</v>
      </c>
      <c r="D40" s="42">
        <v>122</v>
      </c>
      <c r="E40" s="271">
        <f t="shared" si="1"/>
        <v>0.18641322617119457</v>
      </c>
      <c r="F40" s="271">
        <v>40.200000000000003</v>
      </c>
      <c r="G40" s="271">
        <v>0</v>
      </c>
      <c r="H40" s="271">
        <v>89.3</v>
      </c>
      <c r="I40" s="266">
        <v>56.1</v>
      </c>
      <c r="J40" s="271">
        <v>4.0999999999999996</v>
      </c>
      <c r="K40" s="271">
        <v>96.7</v>
      </c>
      <c r="L40" s="41">
        <v>110</v>
      </c>
      <c r="M40" s="2"/>
    </row>
    <row r="41" spans="1:16" ht="12.75" customHeight="1">
      <c r="A41" s="408" t="s">
        <v>4</v>
      </c>
      <c r="B41" s="409"/>
      <c r="C41" s="40" t="s">
        <v>1</v>
      </c>
      <c r="D41" s="38">
        <v>129</v>
      </c>
      <c r="E41" s="272">
        <f t="shared" si="1"/>
        <v>0.19710906701708278</v>
      </c>
      <c r="F41" s="272"/>
      <c r="G41" s="272">
        <v>24.8</v>
      </c>
      <c r="H41" s="272">
        <v>38.799999999999997</v>
      </c>
      <c r="I41" s="267">
        <v>44.4</v>
      </c>
      <c r="J41" s="272">
        <v>0</v>
      </c>
      <c r="K41" s="272">
        <v>88.9</v>
      </c>
      <c r="L41" s="38">
        <v>115</v>
      </c>
      <c r="M41" s="2"/>
    </row>
    <row r="42" spans="1:16">
      <c r="A42" s="410"/>
      <c r="B42" s="411"/>
      <c r="C42" s="39" t="s">
        <v>2</v>
      </c>
      <c r="D42" s="38">
        <v>153</v>
      </c>
      <c r="E42" s="272">
        <f t="shared" si="1"/>
        <v>0.23378052134584237</v>
      </c>
      <c r="F42" s="272"/>
      <c r="G42" s="272">
        <v>25.5</v>
      </c>
      <c r="H42" s="272">
        <v>32.700000000000003</v>
      </c>
      <c r="I42" s="267">
        <v>43.5</v>
      </c>
      <c r="J42" s="272">
        <v>0</v>
      </c>
      <c r="K42" s="272">
        <v>97.9</v>
      </c>
      <c r="L42" s="38">
        <v>150</v>
      </c>
      <c r="M42" s="2"/>
    </row>
    <row r="43" spans="1:16">
      <c r="A43" s="412"/>
      <c r="B43" s="413"/>
      <c r="C43" s="39" t="s">
        <v>0</v>
      </c>
      <c r="D43" s="38">
        <v>282</v>
      </c>
      <c r="E43" s="272">
        <f t="shared" si="1"/>
        <v>0.43088958836292512</v>
      </c>
      <c r="F43" s="272">
        <v>45.7</v>
      </c>
      <c r="G43" s="272">
        <v>25.2</v>
      </c>
      <c r="H43" s="272">
        <v>35.5</v>
      </c>
      <c r="I43" s="267">
        <v>43.9</v>
      </c>
      <c r="J43" s="272">
        <v>0</v>
      </c>
      <c r="K43" s="272">
        <v>93.8</v>
      </c>
      <c r="L43" s="38">
        <v>264</v>
      </c>
      <c r="M43" s="2"/>
    </row>
    <row r="44" spans="1:16" ht="12.75" customHeight="1">
      <c r="A44" s="459" t="s">
        <v>18</v>
      </c>
      <c r="B44" s="460"/>
      <c r="C44" s="37" t="s">
        <v>1</v>
      </c>
      <c r="D44" s="36">
        <v>178</v>
      </c>
      <c r="E44" s="250">
        <f t="shared" si="1"/>
        <v>0.2719799529383003</v>
      </c>
      <c r="F44" s="250"/>
      <c r="G44" s="250">
        <v>18</v>
      </c>
      <c r="H44" s="250">
        <v>55.6</v>
      </c>
      <c r="I44" s="241">
        <v>48</v>
      </c>
      <c r="J44" s="250">
        <v>1.7</v>
      </c>
      <c r="K44" s="250">
        <v>90.5</v>
      </c>
      <c r="L44" s="35">
        <v>159</v>
      </c>
      <c r="M44" s="2"/>
    </row>
    <row r="45" spans="1:16">
      <c r="A45" s="450"/>
      <c r="B45" s="451"/>
      <c r="C45" s="32" t="s">
        <v>2</v>
      </c>
      <c r="D45" s="34">
        <v>226</v>
      </c>
      <c r="E45" s="253">
        <f t="shared" si="1"/>
        <v>0.34532286159581949</v>
      </c>
      <c r="F45" s="253"/>
      <c r="G45" s="253">
        <v>17.3</v>
      </c>
      <c r="H45" s="253">
        <v>48.7</v>
      </c>
      <c r="I45" s="243">
        <v>47.3</v>
      </c>
      <c r="J45" s="253">
        <v>0.9</v>
      </c>
      <c r="K45" s="253">
        <v>97.9</v>
      </c>
      <c r="L45" s="33">
        <v>215</v>
      </c>
      <c r="M45" s="2"/>
      <c r="P45" s="6"/>
    </row>
    <row r="46" spans="1:16">
      <c r="A46" s="461"/>
      <c r="B46" s="462"/>
      <c r="C46" s="32" t="s">
        <v>0</v>
      </c>
      <c r="D46" s="31">
        <v>404</v>
      </c>
      <c r="E46" s="273">
        <f t="shared" si="1"/>
        <v>0.61730281453411973</v>
      </c>
      <c r="F46" s="273">
        <v>44.1</v>
      </c>
      <c r="G46" s="273">
        <v>17.600000000000001</v>
      </c>
      <c r="H46" s="273">
        <v>51.7</v>
      </c>
      <c r="I46" s="268">
        <v>47.6</v>
      </c>
      <c r="J46" s="273">
        <v>1.2</v>
      </c>
      <c r="K46" s="273">
        <v>94.6</v>
      </c>
      <c r="L46" s="30">
        <v>375</v>
      </c>
      <c r="M46" s="29"/>
    </row>
    <row r="47" spans="1:16" s="158" customFormat="1">
      <c r="A47" s="435" t="s">
        <v>97</v>
      </c>
      <c r="B47" s="435"/>
      <c r="C47" s="435"/>
      <c r="D47" s="435"/>
      <c r="E47" s="435"/>
      <c r="F47" s="435"/>
      <c r="G47" s="435"/>
      <c r="H47" s="435"/>
      <c r="I47" s="435"/>
      <c r="J47" s="435"/>
      <c r="K47" s="435"/>
      <c r="L47" s="435"/>
      <c r="M47" s="157"/>
    </row>
    <row r="48" spans="1:16" s="2" customFormat="1" ht="25.5" customHeight="1">
      <c r="A48" s="406" t="s">
        <v>148</v>
      </c>
      <c r="B48" s="407"/>
      <c r="C48" s="407"/>
      <c r="D48" s="407"/>
      <c r="E48" s="407"/>
      <c r="F48" s="407"/>
      <c r="G48" s="407"/>
      <c r="H48" s="407"/>
      <c r="I48" s="407"/>
      <c r="J48" s="407"/>
      <c r="K48" s="407"/>
      <c r="L48" s="407"/>
      <c r="N48" s="5"/>
    </row>
    <row r="49" spans="1:13" s="2" customFormat="1">
      <c r="A49" s="4" t="s">
        <v>103</v>
      </c>
      <c r="B49" s="28"/>
      <c r="C49" s="28"/>
      <c r="D49" s="28"/>
      <c r="E49" s="28"/>
      <c r="F49" s="28"/>
      <c r="G49" s="28"/>
      <c r="H49" s="28"/>
      <c r="I49" s="28"/>
      <c r="J49" s="28"/>
      <c r="K49" s="28"/>
      <c r="L49" s="28"/>
    </row>
    <row r="50" spans="1:13" s="2" customFormat="1">
      <c r="B50" s="28"/>
      <c r="C50" s="28"/>
      <c r="D50" s="28"/>
      <c r="E50" s="28"/>
      <c r="F50" s="28"/>
      <c r="G50" s="28"/>
      <c r="H50" s="28"/>
      <c r="I50" s="28"/>
      <c r="J50" s="28"/>
      <c r="K50" s="28"/>
      <c r="L50" s="28"/>
    </row>
    <row r="51" spans="1:13" s="2" customFormat="1">
      <c r="A51" s="27" t="s">
        <v>127</v>
      </c>
      <c r="B51" s="26"/>
      <c r="C51" s="25"/>
      <c r="D51" s="23"/>
      <c r="E51" s="24"/>
      <c r="F51" s="24"/>
      <c r="G51" s="24"/>
      <c r="H51" s="24"/>
      <c r="I51" s="24"/>
      <c r="J51" s="24"/>
      <c r="K51" s="24"/>
      <c r="L51" s="23"/>
    </row>
    <row r="52" spans="1:13" ht="45">
      <c r="A52" s="441"/>
      <c r="B52" s="442"/>
      <c r="C52" s="443"/>
      <c r="D52" s="206" t="s">
        <v>29</v>
      </c>
      <c r="E52" s="206" t="s">
        <v>17</v>
      </c>
      <c r="F52" s="206" t="s">
        <v>131</v>
      </c>
      <c r="G52" s="206" t="s">
        <v>132</v>
      </c>
      <c r="H52" s="206" t="s">
        <v>133</v>
      </c>
      <c r="I52" s="206" t="s">
        <v>16</v>
      </c>
      <c r="J52" s="206" t="s">
        <v>134</v>
      </c>
      <c r="K52" s="206" t="s">
        <v>33</v>
      </c>
      <c r="L52" s="206" t="s">
        <v>15</v>
      </c>
      <c r="M52" s="2"/>
    </row>
    <row r="53" spans="1:13">
      <c r="A53" s="361" t="s">
        <v>14</v>
      </c>
      <c r="B53" s="362"/>
      <c r="C53" s="362"/>
      <c r="D53" s="362"/>
      <c r="E53" s="362"/>
      <c r="F53" s="362"/>
      <c r="G53" s="362"/>
      <c r="H53" s="362"/>
      <c r="I53" s="362"/>
      <c r="J53" s="362"/>
      <c r="K53" s="362"/>
      <c r="L53" s="363"/>
      <c r="M53" s="2"/>
    </row>
    <row r="54" spans="1:13">
      <c r="A54" s="420" t="s">
        <v>13</v>
      </c>
      <c r="B54" s="420" t="s">
        <v>12</v>
      </c>
      <c r="C54" s="20" t="s">
        <v>2</v>
      </c>
      <c r="D54" s="22">
        <v>758</v>
      </c>
      <c r="E54" s="245">
        <f t="shared" ref="E54:E80" si="2">D54/$D$11*100</f>
        <v>1.1582067658833235</v>
      </c>
      <c r="F54" s="245"/>
      <c r="G54" s="245">
        <v>1.3</v>
      </c>
      <c r="H54" s="245">
        <v>80.5</v>
      </c>
      <c r="I54" s="239">
        <v>55.8</v>
      </c>
      <c r="J54" s="245">
        <v>34</v>
      </c>
      <c r="K54" s="245">
        <v>92.6</v>
      </c>
      <c r="L54" s="21">
        <v>699</v>
      </c>
      <c r="M54" s="2"/>
    </row>
    <row r="55" spans="1:13" ht="12.75" customHeight="1">
      <c r="A55" s="421"/>
      <c r="B55" s="421"/>
      <c r="C55" s="20" t="s">
        <v>1</v>
      </c>
      <c r="D55" s="19">
        <v>31</v>
      </c>
      <c r="E55" s="234">
        <f t="shared" si="2"/>
        <v>4.73672951746478E-2</v>
      </c>
      <c r="F55" s="234"/>
      <c r="G55" s="234">
        <v>9.6999999999999993</v>
      </c>
      <c r="H55" s="234">
        <v>67.7</v>
      </c>
      <c r="I55" s="229">
        <v>53.1</v>
      </c>
      <c r="J55" s="234">
        <v>16.100000000000001</v>
      </c>
      <c r="K55" s="234">
        <v>97.4</v>
      </c>
      <c r="L55" s="18">
        <v>30</v>
      </c>
      <c r="M55" s="2"/>
    </row>
    <row r="56" spans="1:13">
      <c r="A56" s="421"/>
      <c r="B56" s="423"/>
      <c r="C56" s="20" t="s">
        <v>0</v>
      </c>
      <c r="D56" s="19">
        <v>789</v>
      </c>
      <c r="E56" s="234">
        <f t="shared" si="2"/>
        <v>1.2055740610579715</v>
      </c>
      <c r="F56" s="234">
        <v>96.1</v>
      </c>
      <c r="G56" s="234">
        <v>1.6</v>
      </c>
      <c r="H56" s="234">
        <v>80</v>
      </c>
      <c r="I56" s="229">
        <v>55.7</v>
      </c>
      <c r="J56" s="234">
        <v>33.299999999999997</v>
      </c>
      <c r="K56" s="234">
        <v>92.7</v>
      </c>
      <c r="L56" s="18">
        <v>729</v>
      </c>
      <c r="M56" s="2"/>
    </row>
    <row r="57" spans="1:13">
      <c r="A57" s="421"/>
      <c r="B57" s="424" t="s">
        <v>11</v>
      </c>
      <c r="C57" s="20" t="s">
        <v>2</v>
      </c>
      <c r="D57" s="19">
        <v>7317</v>
      </c>
      <c r="E57" s="234">
        <f t="shared" si="2"/>
        <v>11.180209638480578</v>
      </c>
      <c r="F57" s="234"/>
      <c r="G57" s="234">
        <v>8</v>
      </c>
      <c r="H57" s="234">
        <v>50.4</v>
      </c>
      <c r="I57" s="229">
        <v>49</v>
      </c>
      <c r="J57" s="234">
        <v>28.7</v>
      </c>
      <c r="K57" s="234">
        <v>93.2</v>
      </c>
      <c r="L57" s="18">
        <v>6715</v>
      </c>
      <c r="M57" s="2"/>
    </row>
    <row r="58" spans="1:13" ht="12.75" customHeight="1">
      <c r="A58" s="421"/>
      <c r="B58" s="421"/>
      <c r="C58" s="20" t="s">
        <v>1</v>
      </c>
      <c r="D58" s="19">
        <v>303</v>
      </c>
      <c r="E58" s="234">
        <f t="shared" si="2"/>
        <v>0.46297711090058974</v>
      </c>
      <c r="F58" s="234"/>
      <c r="G58" s="234">
        <v>6.3</v>
      </c>
      <c r="H58" s="234">
        <v>57.4</v>
      </c>
      <c r="I58" s="229">
        <v>49.9</v>
      </c>
      <c r="J58" s="234">
        <v>8.6</v>
      </c>
      <c r="K58" s="234">
        <v>97.3</v>
      </c>
      <c r="L58" s="18">
        <v>290</v>
      </c>
      <c r="M58" s="2"/>
    </row>
    <row r="59" spans="1:13">
      <c r="A59" s="421"/>
      <c r="B59" s="423"/>
      <c r="C59" s="20" t="s">
        <v>0</v>
      </c>
      <c r="D59" s="19">
        <v>7620</v>
      </c>
      <c r="E59" s="234">
        <f t="shared" si="2"/>
        <v>11.643186749381169</v>
      </c>
      <c r="F59" s="234">
        <v>96</v>
      </c>
      <c r="G59" s="234">
        <v>7.9</v>
      </c>
      <c r="H59" s="234">
        <v>50.7</v>
      </c>
      <c r="I59" s="229">
        <v>49</v>
      </c>
      <c r="J59" s="234">
        <v>27.9</v>
      </c>
      <c r="K59" s="234">
        <v>93.3</v>
      </c>
      <c r="L59" s="18">
        <v>7005</v>
      </c>
      <c r="M59" s="2"/>
    </row>
    <row r="60" spans="1:13">
      <c r="A60" s="421"/>
      <c r="B60" s="430" t="s">
        <v>10</v>
      </c>
      <c r="C60" s="20" t="s">
        <v>2</v>
      </c>
      <c r="D60" s="19">
        <v>2675</v>
      </c>
      <c r="E60" s="234">
        <f t="shared" si="2"/>
        <v>4.0873391803929957</v>
      </c>
      <c r="F60" s="234"/>
      <c r="G60" s="234">
        <v>15.6</v>
      </c>
      <c r="H60" s="234">
        <v>38.799999999999997</v>
      </c>
      <c r="I60" s="229">
        <v>45.7</v>
      </c>
      <c r="J60" s="234">
        <v>28.8</v>
      </c>
      <c r="K60" s="234">
        <v>93.8</v>
      </c>
      <c r="L60" s="18">
        <v>2486</v>
      </c>
      <c r="M60" s="2"/>
    </row>
    <row r="61" spans="1:13">
      <c r="A61" s="421"/>
      <c r="B61" s="421"/>
      <c r="C61" s="20" t="s">
        <v>1</v>
      </c>
      <c r="D61" s="19">
        <v>125</v>
      </c>
      <c r="E61" s="234">
        <f t="shared" si="2"/>
        <v>0.19099715796228953</v>
      </c>
      <c r="F61" s="234"/>
      <c r="G61" s="234">
        <v>12</v>
      </c>
      <c r="H61" s="234">
        <v>32.799999999999997</v>
      </c>
      <c r="I61" s="229">
        <v>45.3</v>
      </c>
      <c r="J61" s="234">
        <v>7.2</v>
      </c>
      <c r="K61" s="234">
        <v>98.9</v>
      </c>
      <c r="L61" s="18">
        <v>124</v>
      </c>
      <c r="M61" s="2"/>
    </row>
    <row r="62" spans="1:13">
      <c r="A62" s="421"/>
      <c r="B62" s="431"/>
      <c r="C62" s="20" t="s">
        <v>0</v>
      </c>
      <c r="D62" s="19">
        <v>2800</v>
      </c>
      <c r="E62" s="234">
        <f t="shared" si="2"/>
        <v>4.2783363383552855</v>
      </c>
      <c r="F62" s="234">
        <v>95.5</v>
      </c>
      <c r="G62" s="234">
        <v>15.4</v>
      </c>
      <c r="H62" s="234">
        <v>38.6</v>
      </c>
      <c r="I62" s="229">
        <v>45.7</v>
      </c>
      <c r="J62" s="234">
        <v>27.9</v>
      </c>
      <c r="K62" s="234">
        <v>94</v>
      </c>
      <c r="L62" s="18">
        <v>2609</v>
      </c>
      <c r="M62" s="2"/>
    </row>
    <row r="63" spans="1:13">
      <c r="A63" s="421"/>
      <c r="B63" s="424" t="s">
        <v>9</v>
      </c>
      <c r="C63" s="20" t="s">
        <v>2</v>
      </c>
      <c r="D63" s="19">
        <v>352</v>
      </c>
      <c r="E63" s="234">
        <f t="shared" si="2"/>
        <v>0.53784799682180728</v>
      </c>
      <c r="F63" s="234"/>
      <c r="G63" s="234">
        <v>1.4</v>
      </c>
      <c r="H63" s="234">
        <v>71</v>
      </c>
      <c r="I63" s="229">
        <v>53.7</v>
      </c>
      <c r="J63" s="234">
        <v>9.1</v>
      </c>
      <c r="K63" s="234">
        <v>97.9</v>
      </c>
      <c r="L63" s="18">
        <v>338</v>
      </c>
      <c r="M63" s="2"/>
    </row>
    <row r="64" spans="1:13">
      <c r="A64" s="421"/>
      <c r="B64" s="421"/>
      <c r="C64" s="20" t="s">
        <v>1</v>
      </c>
      <c r="D64" s="19">
        <v>22</v>
      </c>
      <c r="E64" s="234">
        <f t="shared" si="2"/>
        <v>3.3615499801362955E-2</v>
      </c>
      <c r="F64" s="234"/>
      <c r="G64" s="234">
        <v>0</v>
      </c>
      <c r="H64" s="234">
        <v>54.5</v>
      </c>
      <c r="I64" s="229">
        <v>51.4</v>
      </c>
      <c r="J64" s="234">
        <v>0</v>
      </c>
      <c r="K64" s="234">
        <v>100</v>
      </c>
      <c r="L64" s="18">
        <v>22</v>
      </c>
      <c r="M64" s="2"/>
    </row>
    <row r="65" spans="1:17">
      <c r="A65" s="421"/>
      <c r="B65" s="423"/>
      <c r="C65" s="20" t="s">
        <v>0</v>
      </c>
      <c r="D65" s="19">
        <v>374</v>
      </c>
      <c r="E65" s="234">
        <f t="shared" si="2"/>
        <v>0.57146349662317031</v>
      </c>
      <c r="F65" s="234">
        <v>94.1</v>
      </c>
      <c r="G65" s="234">
        <v>1.3</v>
      </c>
      <c r="H65" s="234">
        <v>70.099999999999994</v>
      </c>
      <c r="I65" s="229">
        <v>53.5</v>
      </c>
      <c r="J65" s="234">
        <v>8.6</v>
      </c>
      <c r="K65" s="234">
        <v>98.1</v>
      </c>
      <c r="L65" s="18">
        <v>360</v>
      </c>
      <c r="M65" s="2"/>
    </row>
    <row r="66" spans="1:17">
      <c r="A66" s="421"/>
      <c r="B66" s="428" t="s">
        <v>8</v>
      </c>
      <c r="C66" s="10" t="s">
        <v>2</v>
      </c>
      <c r="D66" s="13">
        <v>11102</v>
      </c>
      <c r="E66" s="235">
        <f t="shared" si="2"/>
        <v>16.963603581578706</v>
      </c>
      <c r="F66" s="235"/>
      <c r="G66" s="235">
        <v>9.1999999999999993</v>
      </c>
      <c r="H66" s="235">
        <v>50.3</v>
      </c>
      <c r="I66" s="230">
        <v>48.8</v>
      </c>
      <c r="J66" s="235">
        <v>28.5</v>
      </c>
      <c r="K66" s="235">
        <v>93.4</v>
      </c>
      <c r="L66" s="12">
        <v>10237</v>
      </c>
      <c r="M66" s="2"/>
    </row>
    <row r="67" spans="1:17" ht="12.75" customHeight="1">
      <c r="A67" s="421"/>
      <c r="B67" s="426"/>
      <c r="C67" s="10" t="s">
        <v>1</v>
      </c>
      <c r="D67" s="13">
        <v>481</v>
      </c>
      <c r="E67" s="235">
        <f t="shared" si="2"/>
        <v>0.73495706383889003</v>
      </c>
      <c r="F67" s="235"/>
      <c r="G67" s="235">
        <v>7.7</v>
      </c>
      <c r="H67" s="235">
        <v>51.6</v>
      </c>
      <c r="I67" s="230">
        <v>49</v>
      </c>
      <c r="J67" s="235">
        <v>8.3000000000000007</v>
      </c>
      <c r="K67" s="235">
        <v>97.9</v>
      </c>
      <c r="L67" s="12">
        <v>466</v>
      </c>
      <c r="M67" s="2"/>
      <c r="N67" s="17"/>
      <c r="O67" s="11"/>
      <c r="P67" s="11"/>
      <c r="Q67" s="11"/>
    </row>
    <row r="68" spans="1:17">
      <c r="A68" s="422"/>
      <c r="B68" s="429"/>
      <c r="C68" s="10" t="s">
        <v>0</v>
      </c>
      <c r="D68" s="13">
        <v>11583</v>
      </c>
      <c r="E68" s="235">
        <f t="shared" si="2"/>
        <v>17.698560645417597</v>
      </c>
      <c r="F68" s="235">
        <v>95.8</v>
      </c>
      <c r="G68" s="235">
        <v>9.1</v>
      </c>
      <c r="H68" s="235">
        <v>50.4</v>
      </c>
      <c r="I68" s="230">
        <v>48.8</v>
      </c>
      <c r="J68" s="235">
        <v>27.6</v>
      </c>
      <c r="K68" s="235">
        <v>93.6</v>
      </c>
      <c r="L68" s="12">
        <v>10703</v>
      </c>
      <c r="M68" s="3"/>
      <c r="N68" s="16"/>
      <c r="O68" s="11"/>
      <c r="P68" s="11"/>
      <c r="Q68" s="11"/>
    </row>
    <row r="69" spans="1:17">
      <c r="A69" s="414" t="s">
        <v>7</v>
      </c>
      <c r="B69" s="416" t="s">
        <v>6</v>
      </c>
      <c r="C69" s="10" t="s">
        <v>2</v>
      </c>
      <c r="D69" s="13">
        <v>40</v>
      </c>
      <c r="E69" s="235">
        <f t="shared" si="2"/>
        <v>6.1119090547932645E-2</v>
      </c>
      <c r="F69" s="235"/>
      <c r="G69" s="235">
        <v>0</v>
      </c>
      <c r="H69" s="235">
        <v>50</v>
      </c>
      <c r="I69" s="230">
        <v>50.2</v>
      </c>
      <c r="J69" s="235">
        <v>25</v>
      </c>
      <c r="K69" s="235">
        <v>96.4</v>
      </c>
      <c r="L69" s="12">
        <v>38</v>
      </c>
      <c r="M69" s="2"/>
      <c r="N69" s="6"/>
    </row>
    <row r="70" spans="1:17" ht="12.75" customHeight="1">
      <c r="A70" s="414"/>
      <c r="B70" s="417"/>
      <c r="C70" s="10" t="s">
        <v>1</v>
      </c>
      <c r="D70" s="13">
        <v>0</v>
      </c>
      <c r="E70" s="235">
        <f t="shared" si="2"/>
        <v>0</v>
      </c>
      <c r="F70" s="235"/>
      <c r="G70" s="235"/>
      <c r="H70" s="235"/>
      <c r="I70" s="230"/>
      <c r="J70" s="235"/>
      <c r="K70" s="235"/>
      <c r="L70" s="12"/>
      <c r="M70" s="2"/>
    </row>
    <row r="71" spans="1:17">
      <c r="A71" s="415"/>
      <c r="B71" s="418"/>
      <c r="C71" s="10" t="s">
        <v>0</v>
      </c>
      <c r="D71" s="13">
        <v>40</v>
      </c>
      <c r="E71" s="235">
        <f t="shared" si="2"/>
        <v>6.1119090547932645E-2</v>
      </c>
      <c r="F71" s="235">
        <v>100</v>
      </c>
      <c r="G71" s="235">
        <v>0</v>
      </c>
      <c r="H71" s="235">
        <v>50</v>
      </c>
      <c r="I71" s="230">
        <v>50.2</v>
      </c>
      <c r="J71" s="235">
        <v>25</v>
      </c>
      <c r="K71" s="235">
        <v>96.4</v>
      </c>
      <c r="L71" s="12">
        <v>38</v>
      </c>
      <c r="M71" s="2"/>
    </row>
    <row r="72" spans="1:17">
      <c r="A72" s="408" t="s">
        <v>5</v>
      </c>
      <c r="B72" s="409"/>
      <c r="C72" s="10" t="s">
        <v>2</v>
      </c>
      <c r="D72" s="9">
        <v>11142</v>
      </c>
      <c r="E72" s="238">
        <f t="shared" si="2"/>
        <v>17.024722672126639</v>
      </c>
      <c r="F72" s="238"/>
      <c r="G72" s="238">
        <v>9.1</v>
      </c>
      <c r="H72" s="238">
        <v>50.3</v>
      </c>
      <c r="I72" s="233">
        <v>48.8</v>
      </c>
      <c r="J72" s="238">
        <v>28.5</v>
      </c>
      <c r="K72" s="238">
        <v>93.4</v>
      </c>
      <c r="L72" s="8">
        <v>10274</v>
      </c>
      <c r="M72" s="2"/>
    </row>
    <row r="73" spans="1:17" ht="12.75" customHeight="1">
      <c r="A73" s="410"/>
      <c r="B73" s="411"/>
      <c r="C73" s="10" t="s">
        <v>1</v>
      </c>
      <c r="D73" s="15">
        <v>481</v>
      </c>
      <c r="E73" s="237">
        <f t="shared" si="2"/>
        <v>0.73495706383889003</v>
      </c>
      <c r="F73" s="237"/>
      <c r="G73" s="237">
        <v>7.7</v>
      </c>
      <c r="H73" s="237">
        <v>51.6</v>
      </c>
      <c r="I73" s="232">
        <v>49</v>
      </c>
      <c r="J73" s="237">
        <v>8.3000000000000007</v>
      </c>
      <c r="K73" s="237">
        <v>97.9</v>
      </c>
      <c r="L73" s="14">
        <v>466</v>
      </c>
      <c r="M73" s="2"/>
    </row>
    <row r="74" spans="1:17">
      <c r="A74" s="412"/>
      <c r="B74" s="413"/>
      <c r="C74" s="10" t="s">
        <v>0</v>
      </c>
      <c r="D74" s="13">
        <v>11623</v>
      </c>
      <c r="E74" s="235">
        <f t="shared" si="2"/>
        <v>17.759679735965527</v>
      </c>
      <c r="F74" s="235">
        <v>95.9</v>
      </c>
      <c r="G74" s="235">
        <v>9.1</v>
      </c>
      <c r="H74" s="235">
        <v>50.4</v>
      </c>
      <c r="I74" s="230">
        <v>48.8</v>
      </c>
      <c r="J74" s="235">
        <v>27.6</v>
      </c>
      <c r="K74" s="235">
        <v>93.6</v>
      </c>
      <c r="L74" s="12">
        <v>10740</v>
      </c>
      <c r="M74" s="3"/>
    </row>
    <row r="75" spans="1:17">
      <c r="A75" s="408" t="s">
        <v>4</v>
      </c>
      <c r="B75" s="409"/>
      <c r="C75" s="10" t="s">
        <v>2</v>
      </c>
      <c r="D75" s="9">
        <v>1550</v>
      </c>
      <c r="E75" s="238">
        <f t="shared" si="2"/>
        <v>2.3683647587323899</v>
      </c>
      <c r="F75" s="238"/>
      <c r="G75" s="238">
        <v>29.9</v>
      </c>
      <c r="H75" s="238">
        <v>26.3</v>
      </c>
      <c r="I75" s="233">
        <v>41.8</v>
      </c>
      <c r="J75" s="238">
        <v>3.7</v>
      </c>
      <c r="K75" s="238">
        <v>83.4</v>
      </c>
      <c r="L75" s="8">
        <v>1293</v>
      </c>
      <c r="M75" s="2"/>
    </row>
    <row r="76" spans="1:17" ht="12.75" customHeight="1">
      <c r="A76" s="410"/>
      <c r="B76" s="411"/>
      <c r="C76" s="10" t="s">
        <v>1</v>
      </c>
      <c r="D76" s="15">
        <v>112</v>
      </c>
      <c r="E76" s="237">
        <f t="shared" si="2"/>
        <v>0.17113345353421142</v>
      </c>
      <c r="F76" s="237"/>
      <c r="G76" s="237">
        <v>25.9</v>
      </c>
      <c r="H76" s="237">
        <v>42.9</v>
      </c>
      <c r="I76" s="232">
        <v>46.6</v>
      </c>
      <c r="J76" s="237">
        <v>0.9</v>
      </c>
      <c r="K76" s="237">
        <v>87.7</v>
      </c>
      <c r="L76" s="14">
        <v>98</v>
      </c>
      <c r="M76" s="2"/>
    </row>
    <row r="77" spans="1:17">
      <c r="A77" s="412"/>
      <c r="B77" s="413"/>
      <c r="C77" s="10" t="s">
        <v>0</v>
      </c>
      <c r="D77" s="13">
        <v>1662</v>
      </c>
      <c r="E77" s="235">
        <f t="shared" si="2"/>
        <v>2.5394982122666017</v>
      </c>
      <c r="F77" s="235">
        <v>93.3</v>
      </c>
      <c r="G77" s="235">
        <v>29.7</v>
      </c>
      <c r="H77" s="235">
        <v>27.4</v>
      </c>
      <c r="I77" s="230">
        <v>42.2</v>
      </c>
      <c r="J77" s="235">
        <v>3.5</v>
      </c>
      <c r="K77" s="235">
        <v>83.7</v>
      </c>
      <c r="L77" s="12">
        <v>1391</v>
      </c>
      <c r="M77" s="2"/>
      <c r="O77" s="160"/>
    </row>
    <row r="78" spans="1:17" ht="12.75" customHeight="1">
      <c r="A78" s="408" t="s">
        <v>3</v>
      </c>
      <c r="B78" s="409"/>
      <c r="C78" s="10" t="s">
        <v>2</v>
      </c>
      <c r="D78" s="9">
        <v>12692</v>
      </c>
      <c r="E78" s="238">
        <f t="shared" si="2"/>
        <v>19.39308743085903</v>
      </c>
      <c r="F78" s="238"/>
      <c r="G78" s="238">
        <v>11.7</v>
      </c>
      <c r="H78" s="238">
        <v>47.4</v>
      </c>
      <c r="I78" s="233">
        <v>48</v>
      </c>
      <c r="J78" s="238">
        <v>25.4</v>
      </c>
      <c r="K78" s="238">
        <v>92.2</v>
      </c>
      <c r="L78" s="8">
        <v>11567</v>
      </c>
      <c r="M78" s="2"/>
    </row>
    <row r="79" spans="1:17" ht="12.75" customHeight="1">
      <c r="A79" s="410"/>
      <c r="B79" s="411"/>
      <c r="C79" s="10" t="s">
        <v>1</v>
      </c>
      <c r="D79" s="15">
        <v>593</v>
      </c>
      <c r="E79" s="237">
        <f t="shared" si="2"/>
        <v>0.90609051737310153</v>
      </c>
      <c r="F79" s="237"/>
      <c r="G79" s="237">
        <v>11.1</v>
      </c>
      <c r="H79" s="237">
        <v>49.9</v>
      </c>
      <c r="I79" s="232">
        <v>48.5</v>
      </c>
      <c r="J79" s="237">
        <v>6.9</v>
      </c>
      <c r="K79" s="237">
        <v>95.9</v>
      </c>
      <c r="L79" s="14">
        <v>564</v>
      </c>
      <c r="M79" s="2"/>
      <c r="O79" s="11"/>
    </row>
    <row r="80" spans="1:17">
      <c r="A80" s="412"/>
      <c r="B80" s="413"/>
      <c r="C80" s="10" t="s">
        <v>0</v>
      </c>
      <c r="D80" s="13">
        <v>13285</v>
      </c>
      <c r="E80" s="235">
        <f t="shared" si="2"/>
        <v>20.299177948232131</v>
      </c>
      <c r="F80" s="235">
        <v>95.5</v>
      </c>
      <c r="G80" s="235">
        <v>11.6</v>
      </c>
      <c r="H80" s="235">
        <v>47.5</v>
      </c>
      <c r="I80" s="230">
        <v>48</v>
      </c>
      <c r="J80" s="235">
        <v>24.6</v>
      </c>
      <c r="K80" s="235">
        <v>92.4</v>
      </c>
      <c r="L80" s="12">
        <v>12131</v>
      </c>
      <c r="N80" s="6"/>
      <c r="O80" s="7"/>
      <c r="P80" s="6"/>
    </row>
    <row r="81" spans="1:13" s="158" customFormat="1">
      <c r="A81" s="435" t="s">
        <v>97</v>
      </c>
      <c r="B81" s="435"/>
      <c r="C81" s="435"/>
      <c r="D81" s="435"/>
      <c r="E81" s="435"/>
      <c r="F81" s="435"/>
      <c r="G81" s="435"/>
      <c r="H81" s="435"/>
      <c r="I81" s="435"/>
      <c r="J81" s="435"/>
      <c r="K81" s="435"/>
      <c r="L81" s="435"/>
      <c r="M81" s="157"/>
    </row>
    <row r="82" spans="1:13" s="2" customFormat="1" ht="29.45" customHeight="1">
      <c r="A82" s="406" t="s">
        <v>148</v>
      </c>
      <c r="B82" s="407"/>
      <c r="C82" s="407"/>
      <c r="D82" s="407"/>
      <c r="E82" s="407"/>
      <c r="F82" s="407"/>
      <c r="G82" s="407"/>
      <c r="H82" s="407"/>
      <c r="I82" s="407"/>
      <c r="J82" s="407"/>
      <c r="K82" s="407"/>
      <c r="L82" s="407"/>
    </row>
    <row r="83" spans="1:13" s="2" customFormat="1">
      <c r="A83" s="4" t="s">
        <v>98</v>
      </c>
      <c r="D83" s="3"/>
    </row>
    <row r="84" spans="1:13" s="2" customFormat="1"/>
    <row r="85" spans="1:13" s="2" customFormat="1"/>
    <row r="86" spans="1:13" s="2" customFormat="1">
      <c r="E86" s="53"/>
    </row>
    <row r="87" spans="1:13" s="2" customFormat="1"/>
    <row r="88" spans="1:13" s="2" customFormat="1"/>
    <row r="89" spans="1:13" s="2" customFormat="1"/>
  </sheetData>
  <mergeCells count="38">
    <mergeCell ref="A2:C2"/>
    <mergeCell ref="A17:C17"/>
    <mergeCell ref="A52:C52"/>
    <mergeCell ref="A47:L47"/>
    <mergeCell ref="A12:L12"/>
    <mergeCell ref="A3:B5"/>
    <mergeCell ref="A6:B8"/>
    <mergeCell ref="A9:B11"/>
    <mergeCell ref="A41:B43"/>
    <mergeCell ref="A28:B30"/>
    <mergeCell ref="A22:A24"/>
    <mergeCell ref="B22:B24"/>
    <mergeCell ref="A25:A27"/>
    <mergeCell ref="B25:B27"/>
    <mergeCell ref="A44:B46"/>
    <mergeCell ref="B19:B21"/>
    <mergeCell ref="A81:L81"/>
    <mergeCell ref="A82:L82"/>
    <mergeCell ref="A38:B40"/>
    <mergeCell ref="A34:B36"/>
    <mergeCell ref="A31:B33"/>
    <mergeCell ref="B63:B65"/>
    <mergeCell ref="A48:L48"/>
    <mergeCell ref="A13:L13"/>
    <mergeCell ref="A78:B80"/>
    <mergeCell ref="A69:A71"/>
    <mergeCell ref="B69:B71"/>
    <mergeCell ref="A72:B74"/>
    <mergeCell ref="A75:B77"/>
    <mergeCell ref="A37:L37"/>
    <mergeCell ref="A54:A68"/>
    <mergeCell ref="B54:B56"/>
    <mergeCell ref="B57:B59"/>
    <mergeCell ref="A19:A21"/>
    <mergeCell ref="B66:B68"/>
    <mergeCell ref="A53:L53"/>
    <mergeCell ref="B60:B62"/>
    <mergeCell ref="A18:L18"/>
  </mergeCells>
  <pageMargins left="0.25" right="0.25"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A19" zoomScaleNormal="100" workbookViewId="0">
      <selection sqref="A1:F1"/>
    </sheetView>
  </sheetViews>
  <sheetFormatPr baseColWidth="10" defaultRowHeight="12.75"/>
  <cols>
    <col min="1" max="1" width="9" bestFit="1" customWidth="1"/>
    <col min="2" max="2" width="15.85546875" customWidth="1"/>
    <col min="5" max="5" width="9.140625" bestFit="1" customWidth="1"/>
    <col min="6" max="6" width="9" bestFit="1" customWidth="1"/>
    <col min="7" max="7" width="9.140625" customWidth="1"/>
    <col min="8" max="8" width="9.5703125" customWidth="1"/>
    <col min="9" max="9" width="5.42578125" bestFit="1" customWidth="1"/>
    <col min="10" max="10" width="12.7109375" customWidth="1"/>
  </cols>
  <sheetData>
    <row r="1" spans="1:8" s="71" customFormat="1" ht="27" customHeight="1">
      <c r="A1" s="463" t="s">
        <v>124</v>
      </c>
      <c r="B1" s="463"/>
      <c r="C1" s="463"/>
      <c r="D1" s="463"/>
      <c r="E1" s="463"/>
      <c r="F1" s="463"/>
    </row>
    <row r="2" spans="1:8" s="71" customFormat="1" ht="27" customHeight="1">
      <c r="B2" s="74"/>
    </row>
    <row r="3" spans="1:8" s="71" customFormat="1" ht="27" customHeight="1"/>
    <row r="4" spans="1:8" s="71" customFormat="1" ht="27" customHeight="1"/>
    <row r="5" spans="1:8" s="71" customFormat="1" ht="27" customHeight="1"/>
    <row r="6" spans="1:8" s="71" customFormat="1"/>
    <row r="7" spans="1:8" s="71" customFormat="1">
      <c r="H7" s="83"/>
    </row>
    <row r="8" spans="1:8" s="71" customFormat="1"/>
    <row r="9" spans="1:8" s="71" customFormat="1"/>
    <row r="10" spans="1:8" s="71" customFormat="1"/>
    <row r="11" spans="1:8" s="71" customFormat="1"/>
    <row r="12" spans="1:8" s="71" customFormat="1"/>
    <row r="13" spans="1:8" s="71" customFormat="1"/>
    <row r="14" spans="1:8" s="71" customFormat="1"/>
    <row r="15" spans="1:8" s="71" customFormat="1"/>
    <row r="16" spans="1:8" s="71" customFormat="1"/>
    <row r="17" spans="1:11" s="71" customFormat="1"/>
    <row r="18" spans="1:11" s="71" customFormat="1"/>
    <row r="19" spans="1:11" s="71" customFormat="1"/>
    <row r="20" spans="1:11" s="71" customFormat="1"/>
    <row r="21" spans="1:11" s="71" customFormat="1"/>
    <row r="22" spans="1:11" s="71" customFormat="1"/>
    <row r="23" spans="1:11" s="71" customFormat="1"/>
    <row r="24" spans="1:11" s="71" customFormat="1"/>
    <row r="25" spans="1:11" s="71" customFormat="1">
      <c r="A25" s="121" t="s">
        <v>97</v>
      </c>
      <c r="F25" s="150"/>
    </row>
    <row r="26" spans="1:11" s="71" customFormat="1" ht="39" customHeight="1">
      <c r="A26" s="343" t="s">
        <v>104</v>
      </c>
      <c r="B26" s="343"/>
      <c r="C26" s="343"/>
      <c r="D26" s="343"/>
      <c r="E26" s="343"/>
      <c r="F26" s="343"/>
      <c r="G26" s="149"/>
      <c r="H26" s="149"/>
      <c r="I26" s="149"/>
      <c r="J26" s="149"/>
    </row>
    <row r="27" spans="1:11" s="71" customFormat="1" ht="36" customHeight="1">
      <c r="A27" s="343" t="s">
        <v>149</v>
      </c>
      <c r="B27" s="343"/>
      <c r="C27" s="343"/>
      <c r="D27" s="343"/>
      <c r="E27" s="343"/>
      <c r="F27" s="343"/>
      <c r="K27" s="83"/>
    </row>
    <row r="28" spans="1:11" s="71" customFormat="1">
      <c r="A28" s="4" t="s">
        <v>105</v>
      </c>
      <c r="B28" s="72"/>
      <c r="C28" s="72"/>
      <c r="D28" s="72"/>
      <c r="E28" s="72"/>
      <c r="F28" s="72"/>
    </row>
    <row r="29" spans="1:11">
      <c r="A29" s="148"/>
      <c r="B29" s="148"/>
      <c r="C29" s="148"/>
      <c r="D29" s="148"/>
      <c r="E29" s="148"/>
      <c r="F29" s="148"/>
    </row>
    <row r="30" spans="1:11">
      <c r="A30" s="141"/>
      <c r="B30" s="147"/>
      <c r="C30" s="146" t="s">
        <v>13</v>
      </c>
      <c r="D30" s="146" t="s">
        <v>7</v>
      </c>
      <c r="E30" s="147" t="s">
        <v>78</v>
      </c>
      <c r="F30" s="146" t="s">
        <v>13</v>
      </c>
      <c r="G30" s="146" t="s">
        <v>7</v>
      </c>
      <c r="H30" s="145" t="s">
        <v>78</v>
      </c>
    </row>
    <row r="31" spans="1:11">
      <c r="A31" s="141" t="s">
        <v>51</v>
      </c>
      <c r="B31" s="138" t="s">
        <v>28</v>
      </c>
      <c r="C31" s="137">
        <v>8755</v>
      </c>
      <c r="D31" s="137">
        <v>15409</v>
      </c>
      <c r="E31" s="137">
        <v>20338</v>
      </c>
      <c r="F31" s="136">
        <f>C31/SUM($C31:$E31)</f>
        <v>0.19673273111320841</v>
      </c>
      <c r="G31" s="136">
        <f>D31/SUM($C31:$E31)</f>
        <v>0.3462541009392836</v>
      </c>
      <c r="H31" s="136">
        <f>E31/SUM($C31:$E31)</f>
        <v>0.45701316794750796</v>
      </c>
    </row>
    <row r="32" spans="1:11">
      <c r="A32" s="139"/>
      <c r="B32" s="140" t="s">
        <v>77</v>
      </c>
      <c r="C32" s="137">
        <v>11583</v>
      </c>
      <c r="D32" s="137">
        <v>40</v>
      </c>
      <c r="E32" s="137">
        <v>0</v>
      </c>
      <c r="F32" s="136">
        <f t="shared" ref="F32:H32" si="0">C32/SUM($C32:$E32)</f>
        <v>0.99655854770713237</v>
      </c>
      <c r="G32" s="136">
        <f t="shared" si="0"/>
        <v>3.4414522928675902E-3</v>
      </c>
      <c r="H32" s="136">
        <f t="shared" si="0"/>
        <v>0</v>
      </c>
    </row>
    <row r="33" spans="1:8">
      <c r="A33" s="144" t="s">
        <v>52</v>
      </c>
      <c r="B33" s="143"/>
      <c r="C33" s="142">
        <v>1945</v>
      </c>
      <c r="D33" s="142">
        <v>1961</v>
      </c>
      <c r="E33" s="142">
        <v>5556</v>
      </c>
      <c r="F33" s="136">
        <f>C33/SUM($C33:$E33)</f>
        <v>0.20555907841893892</v>
      </c>
      <c r="G33" s="136">
        <f>D33/SUM($C33:$E33)</f>
        <v>0.20725005284295075</v>
      </c>
      <c r="H33" s="136">
        <f>E33/SUM($C33:$E33)</f>
        <v>0.58719086873811033</v>
      </c>
    </row>
  </sheetData>
  <mergeCells count="3">
    <mergeCell ref="A26:F26"/>
    <mergeCell ref="A27:F27"/>
    <mergeCell ref="A1:F1"/>
  </mergeCells>
  <pageMargins left="0.78740157499999996" right="0.78740157499999996" top="0.984251969" bottom="0.984251969" header="0.4921259845" footer="0.492125984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opLeftCell="A13" zoomScaleNormal="100" workbookViewId="0"/>
  </sheetViews>
  <sheetFormatPr baseColWidth="10" defaultRowHeight="12.75"/>
  <cols>
    <col min="1" max="1" width="9.5703125" customWidth="1"/>
    <col min="2" max="2" width="10.5703125" customWidth="1"/>
    <col min="3" max="3" width="11.42578125" style="151"/>
    <col min="4" max="4" width="7.85546875" customWidth="1"/>
    <col min="5" max="5" width="6.7109375" customWidth="1"/>
    <col min="6" max="6" width="7.85546875" customWidth="1"/>
    <col min="7" max="12" width="8.140625" customWidth="1"/>
    <col min="14" max="14" width="7.5703125" customWidth="1"/>
    <col min="15" max="15" width="11.42578125" style="71"/>
  </cols>
  <sheetData>
    <row r="1" spans="1:17" s="71" customFormat="1">
      <c r="A1" s="120" t="s">
        <v>128</v>
      </c>
      <c r="C1" s="152"/>
      <c r="K1" s="83"/>
    </row>
    <row r="2" spans="1:17" s="71" customFormat="1">
      <c r="C2" s="152"/>
    </row>
    <row r="3" spans="1:17" ht="45">
      <c r="A3" s="464"/>
      <c r="B3" s="465"/>
      <c r="C3" s="184" t="s">
        <v>88</v>
      </c>
      <c r="D3" s="206" t="s">
        <v>29</v>
      </c>
      <c r="E3" s="206" t="s">
        <v>17</v>
      </c>
      <c r="F3" s="206" t="s">
        <v>131</v>
      </c>
      <c r="G3" s="206" t="s">
        <v>132</v>
      </c>
      <c r="H3" s="206" t="s">
        <v>133</v>
      </c>
      <c r="I3" s="206" t="s">
        <v>16</v>
      </c>
      <c r="J3" s="206" t="s">
        <v>134</v>
      </c>
      <c r="K3" s="183" t="s">
        <v>142</v>
      </c>
      <c r="L3" s="183" t="s">
        <v>143</v>
      </c>
      <c r="M3" s="183" t="s">
        <v>144</v>
      </c>
      <c r="N3" s="183" t="s">
        <v>15</v>
      </c>
    </row>
    <row r="4" spans="1:17">
      <c r="A4" s="347" t="s">
        <v>87</v>
      </c>
      <c r="B4" s="384" t="s">
        <v>85</v>
      </c>
      <c r="C4" s="154" t="s">
        <v>81</v>
      </c>
      <c r="D4" s="185">
        <v>6982</v>
      </c>
      <c r="E4" s="245">
        <f>D4/$D$27*100</f>
        <v>65.082028337061899</v>
      </c>
      <c r="F4" s="245"/>
      <c r="G4" s="245">
        <v>29.4</v>
      </c>
      <c r="H4" s="245">
        <v>28.4</v>
      </c>
      <c r="I4" s="239">
        <v>42</v>
      </c>
      <c r="J4" s="245">
        <v>1.1000000000000001</v>
      </c>
      <c r="K4" s="245">
        <v>18.63</v>
      </c>
      <c r="L4" s="246">
        <v>80.290000000000006</v>
      </c>
      <c r="M4" s="245">
        <v>91.7</v>
      </c>
      <c r="N4" s="186">
        <v>6400</v>
      </c>
      <c r="P4" s="130"/>
      <c r="Q4" s="130"/>
    </row>
    <row r="5" spans="1:17">
      <c r="A5" s="364"/>
      <c r="B5" s="385"/>
      <c r="C5" s="154" t="s">
        <v>80</v>
      </c>
      <c r="D5" s="187">
        <v>836</v>
      </c>
      <c r="E5" s="234">
        <f t="shared" ref="E5:E27" si="0">D5/$D$27*100</f>
        <v>7.7926920208799402</v>
      </c>
      <c r="F5" s="234"/>
      <c r="G5" s="234">
        <v>5.6</v>
      </c>
      <c r="H5" s="234">
        <v>57.1</v>
      </c>
      <c r="I5" s="229">
        <v>50.4</v>
      </c>
      <c r="J5" s="234">
        <v>4.8</v>
      </c>
      <c r="K5" s="234">
        <v>12.44</v>
      </c>
      <c r="L5" s="247">
        <v>82.78</v>
      </c>
      <c r="M5" s="234">
        <v>93.3</v>
      </c>
      <c r="N5" s="188">
        <v>780</v>
      </c>
      <c r="P5" s="130"/>
      <c r="Q5" s="130"/>
    </row>
    <row r="6" spans="1:17">
      <c r="A6" s="364"/>
      <c r="B6" s="469"/>
      <c r="C6" s="154" t="s">
        <v>0</v>
      </c>
      <c r="D6" s="187">
        <v>7818</v>
      </c>
      <c r="E6" s="234">
        <f t="shared" si="0"/>
        <v>72.87472035794184</v>
      </c>
      <c r="F6" s="234"/>
      <c r="G6" s="234">
        <v>26.8</v>
      </c>
      <c r="H6" s="234">
        <v>31.4</v>
      </c>
      <c r="I6" s="229">
        <v>42.9</v>
      </c>
      <c r="J6" s="234">
        <v>1.5</v>
      </c>
      <c r="K6" s="234">
        <v>17.97</v>
      </c>
      <c r="L6" s="247">
        <v>80.56</v>
      </c>
      <c r="M6" s="234">
        <v>91.8</v>
      </c>
      <c r="N6" s="188">
        <v>7179</v>
      </c>
      <c r="P6" s="130"/>
      <c r="Q6" s="130"/>
    </row>
    <row r="7" spans="1:17">
      <c r="A7" s="364"/>
      <c r="B7" s="384" t="s">
        <v>84</v>
      </c>
      <c r="C7" s="154" t="s">
        <v>81</v>
      </c>
      <c r="D7" s="187">
        <v>1070</v>
      </c>
      <c r="E7" s="234">
        <f t="shared" si="0"/>
        <v>9.9739000745712154</v>
      </c>
      <c r="F7" s="234"/>
      <c r="G7" s="234">
        <v>42.5</v>
      </c>
      <c r="H7" s="234">
        <v>23.9</v>
      </c>
      <c r="I7" s="229">
        <v>39.299999999999997</v>
      </c>
      <c r="J7" s="234">
        <v>0.3</v>
      </c>
      <c r="K7" s="234">
        <v>8.2200000000000006</v>
      </c>
      <c r="L7" s="247">
        <v>91.5</v>
      </c>
      <c r="M7" s="234">
        <v>96.7</v>
      </c>
      <c r="N7" s="188">
        <v>1034</v>
      </c>
      <c r="P7" s="130"/>
      <c r="Q7" s="130"/>
    </row>
    <row r="8" spans="1:17">
      <c r="A8" s="364"/>
      <c r="B8" s="385"/>
      <c r="C8" s="154" t="s">
        <v>80</v>
      </c>
      <c r="D8" s="187">
        <v>309</v>
      </c>
      <c r="E8" s="234">
        <f t="shared" si="0"/>
        <v>2.8803131991051454</v>
      </c>
      <c r="F8" s="234"/>
      <c r="G8" s="234">
        <v>11.3</v>
      </c>
      <c r="H8" s="234">
        <v>44.3</v>
      </c>
      <c r="I8" s="229">
        <v>47.3</v>
      </c>
      <c r="J8" s="234">
        <v>0.6</v>
      </c>
      <c r="K8" s="234">
        <v>2.91</v>
      </c>
      <c r="L8" s="247">
        <v>96.44</v>
      </c>
      <c r="M8" s="234">
        <v>98.3</v>
      </c>
      <c r="N8" s="188">
        <v>304</v>
      </c>
      <c r="P8" s="130"/>
      <c r="Q8" s="130"/>
    </row>
    <row r="9" spans="1:17">
      <c r="A9" s="364"/>
      <c r="B9" s="469"/>
      <c r="C9" s="154" t="s">
        <v>0</v>
      </c>
      <c r="D9" s="189">
        <v>1381</v>
      </c>
      <c r="E9" s="248">
        <f t="shared" si="0"/>
        <v>12.872856077554065</v>
      </c>
      <c r="F9" s="248"/>
      <c r="G9" s="248">
        <v>35.6</v>
      </c>
      <c r="H9" s="248">
        <v>28.5</v>
      </c>
      <c r="I9" s="240">
        <v>41.1</v>
      </c>
      <c r="J9" s="248">
        <v>0.4</v>
      </c>
      <c r="K9" s="248">
        <v>7.02</v>
      </c>
      <c r="L9" s="249">
        <v>92.61</v>
      </c>
      <c r="M9" s="248">
        <v>96.9</v>
      </c>
      <c r="N9" s="190">
        <v>1338</v>
      </c>
      <c r="P9" s="130"/>
      <c r="Q9" s="130"/>
    </row>
    <row r="10" spans="1:17">
      <c r="A10" s="364"/>
      <c r="B10" s="384" t="s">
        <v>83</v>
      </c>
      <c r="C10" s="153" t="s">
        <v>81</v>
      </c>
      <c r="D10" s="191">
        <v>8052</v>
      </c>
      <c r="E10" s="250">
        <f t="shared" si="0"/>
        <v>75.055928411633104</v>
      </c>
      <c r="F10" s="251">
        <v>86.7</v>
      </c>
      <c r="G10" s="250">
        <v>31.1</v>
      </c>
      <c r="H10" s="251">
        <v>27.8</v>
      </c>
      <c r="I10" s="242">
        <v>41.6</v>
      </c>
      <c r="J10" s="251">
        <v>1</v>
      </c>
      <c r="K10" s="251">
        <v>17.25</v>
      </c>
      <c r="L10" s="252">
        <v>81.78</v>
      </c>
      <c r="M10" s="251">
        <v>92.3</v>
      </c>
      <c r="N10" s="192">
        <v>7434</v>
      </c>
      <c r="P10" s="130"/>
      <c r="Q10" s="130"/>
    </row>
    <row r="11" spans="1:17">
      <c r="A11" s="364"/>
      <c r="B11" s="385"/>
      <c r="C11" s="153" t="s">
        <v>80</v>
      </c>
      <c r="D11" s="191">
        <v>1145</v>
      </c>
      <c r="E11" s="250">
        <f t="shared" si="0"/>
        <v>10.673005219985086</v>
      </c>
      <c r="F11" s="251">
        <v>73</v>
      </c>
      <c r="G11" s="250">
        <v>7.2</v>
      </c>
      <c r="H11" s="251">
        <v>53.6</v>
      </c>
      <c r="I11" s="242">
        <v>49.6</v>
      </c>
      <c r="J11" s="251">
        <v>3.7</v>
      </c>
      <c r="K11" s="251">
        <v>9.8699999999999992</v>
      </c>
      <c r="L11" s="252">
        <v>86.46</v>
      </c>
      <c r="M11" s="251">
        <v>94.6</v>
      </c>
      <c r="N11" s="192">
        <v>1084</v>
      </c>
      <c r="P11" s="130"/>
      <c r="Q11" s="130"/>
    </row>
    <row r="12" spans="1:17">
      <c r="A12" s="364"/>
      <c r="B12" s="385"/>
      <c r="C12" s="153" t="s">
        <v>79</v>
      </c>
      <c r="D12" s="191">
        <v>2</v>
      </c>
      <c r="E12" s="250">
        <f t="shared" si="0"/>
        <v>1.8642803877703205E-2</v>
      </c>
      <c r="F12" s="251">
        <v>0</v>
      </c>
      <c r="G12" s="250">
        <v>50</v>
      </c>
      <c r="H12" s="251">
        <v>50</v>
      </c>
      <c r="I12" s="242">
        <v>48.5</v>
      </c>
      <c r="J12" s="251">
        <v>0</v>
      </c>
      <c r="K12" s="251">
        <v>0</v>
      </c>
      <c r="L12" s="252">
        <v>100</v>
      </c>
      <c r="M12" s="251">
        <v>0</v>
      </c>
      <c r="N12" s="192">
        <v>0</v>
      </c>
      <c r="P12" s="130"/>
      <c r="Q12" s="130"/>
    </row>
    <row r="13" spans="1:17">
      <c r="A13" s="467"/>
      <c r="B13" s="469"/>
      <c r="C13" s="153" t="s">
        <v>0</v>
      </c>
      <c r="D13" s="193">
        <v>9199</v>
      </c>
      <c r="E13" s="253">
        <f t="shared" si="0"/>
        <v>85.747576435495901</v>
      </c>
      <c r="F13" s="235">
        <v>85</v>
      </c>
      <c r="G13" s="253">
        <v>28.1</v>
      </c>
      <c r="H13" s="235">
        <v>31</v>
      </c>
      <c r="I13" s="230">
        <v>42.6</v>
      </c>
      <c r="J13" s="235">
        <v>1.3</v>
      </c>
      <c r="K13" s="235">
        <v>16.329999999999998</v>
      </c>
      <c r="L13" s="254">
        <v>82.37</v>
      </c>
      <c r="M13" s="251">
        <v>92.6</v>
      </c>
      <c r="N13" s="192">
        <v>8517</v>
      </c>
      <c r="P13" s="130"/>
      <c r="Q13" s="130"/>
    </row>
    <row r="14" spans="1:17" ht="15" customHeight="1">
      <c r="A14" s="468" t="s">
        <v>86</v>
      </c>
      <c r="B14" s="384" t="s">
        <v>85</v>
      </c>
      <c r="C14" s="154" t="s">
        <v>81</v>
      </c>
      <c r="D14" s="185">
        <v>741</v>
      </c>
      <c r="E14" s="245">
        <f t="shared" si="0"/>
        <v>6.907158836689038</v>
      </c>
      <c r="F14" s="245"/>
      <c r="G14" s="245">
        <v>41.7</v>
      </c>
      <c r="H14" s="245">
        <v>27.3</v>
      </c>
      <c r="I14" s="239">
        <v>39.299999999999997</v>
      </c>
      <c r="J14" s="245">
        <v>0.4</v>
      </c>
      <c r="K14" s="245">
        <v>22.81</v>
      </c>
      <c r="L14" s="246">
        <v>76.790000000000006</v>
      </c>
      <c r="M14" s="245">
        <v>88</v>
      </c>
      <c r="N14" s="186">
        <v>652</v>
      </c>
      <c r="O14" s="97"/>
      <c r="P14" s="130"/>
      <c r="Q14" s="130"/>
    </row>
    <row r="15" spans="1:17" ht="15">
      <c r="A15" s="385"/>
      <c r="B15" s="385"/>
      <c r="C15" s="154" t="s">
        <v>80</v>
      </c>
      <c r="D15" s="187">
        <v>89</v>
      </c>
      <c r="E15" s="234">
        <f t="shared" si="0"/>
        <v>0.82960477255779264</v>
      </c>
      <c r="F15" s="234"/>
      <c r="G15" s="234">
        <v>9</v>
      </c>
      <c r="H15" s="234">
        <v>66.3</v>
      </c>
      <c r="I15" s="229">
        <v>50.9</v>
      </c>
      <c r="J15" s="234">
        <v>3.4</v>
      </c>
      <c r="K15" s="234">
        <v>28.09</v>
      </c>
      <c r="L15" s="247">
        <v>68.540000000000006</v>
      </c>
      <c r="M15" s="234">
        <v>83.2</v>
      </c>
      <c r="N15" s="188">
        <v>74</v>
      </c>
      <c r="O15" s="97"/>
      <c r="P15" s="130"/>
      <c r="Q15" s="130"/>
    </row>
    <row r="16" spans="1:17" ht="15">
      <c r="A16" s="385"/>
      <c r="B16" s="469"/>
      <c r="C16" s="154" t="s">
        <v>0</v>
      </c>
      <c r="D16" s="187">
        <v>831</v>
      </c>
      <c r="E16" s="234">
        <f t="shared" si="0"/>
        <v>7.7460850111856825</v>
      </c>
      <c r="F16" s="234"/>
      <c r="G16" s="234">
        <v>38.299999999999997</v>
      </c>
      <c r="H16" s="234">
        <v>31.4</v>
      </c>
      <c r="I16" s="229">
        <v>40.5</v>
      </c>
      <c r="J16" s="234">
        <v>0.7</v>
      </c>
      <c r="K16" s="234">
        <v>23.35</v>
      </c>
      <c r="L16" s="247">
        <v>75.930000000000007</v>
      </c>
      <c r="M16" s="234">
        <v>87.4</v>
      </c>
      <c r="N16" s="188">
        <v>727</v>
      </c>
      <c r="O16" s="97"/>
      <c r="P16" s="130"/>
      <c r="Q16" s="130"/>
    </row>
    <row r="17" spans="1:17" s="155" customFormat="1">
      <c r="A17" s="385"/>
      <c r="B17" s="384" t="s">
        <v>84</v>
      </c>
      <c r="C17" s="154" t="s">
        <v>81</v>
      </c>
      <c r="D17" s="187">
        <v>577</v>
      </c>
      <c r="E17" s="234">
        <f t="shared" si="0"/>
        <v>5.3784489187173756</v>
      </c>
      <c r="F17" s="234"/>
      <c r="G17" s="234">
        <v>52.7</v>
      </c>
      <c r="H17" s="234">
        <v>18.899999999999999</v>
      </c>
      <c r="I17" s="229">
        <v>36.299999999999997</v>
      </c>
      <c r="J17" s="234">
        <v>0.2</v>
      </c>
      <c r="K17" s="234">
        <v>8.67</v>
      </c>
      <c r="L17" s="247">
        <v>91.16</v>
      </c>
      <c r="M17" s="234">
        <v>96.4</v>
      </c>
      <c r="N17" s="188">
        <v>556</v>
      </c>
      <c r="O17" s="71"/>
      <c r="P17" s="130"/>
      <c r="Q17" s="130"/>
    </row>
    <row r="18" spans="1:17">
      <c r="A18" s="385"/>
      <c r="B18" s="385"/>
      <c r="C18" s="154" t="s">
        <v>80</v>
      </c>
      <c r="D18" s="187">
        <v>120</v>
      </c>
      <c r="E18" s="234">
        <f t="shared" si="0"/>
        <v>1.1185682326621924</v>
      </c>
      <c r="F18" s="234"/>
      <c r="G18" s="234">
        <v>10</v>
      </c>
      <c r="H18" s="234">
        <v>50</v>
      </c>
      <c r="I18" s="229">
        <v>47.5</v>
      </c>
      <c r="J18" s="234">
        <v>2.5</v>
      </c>
      <c r="K18" s="234">
        <v>2.5</v>
      </c>
      <c r="L18" s="247">
        <v>95</v>
      </c>
      <c r="M18" s="234">
        <v>98.3</v>
      </c>
      <c r="N18" s="188">
        <v>118</v>
      </c>
      <c r="P18" s="130"/>
      <c r="Q18" s="130"/>
    </row>
    <row r="19" spans="1:17">
      <c r="A19" s="385"/>
      <c r="B19" s="469"/>
      <c r="C19" s="154" t="s">
        <v>0</v>
      </c>
      <c r="D19" s="189">
        <v>698</v>
      </c>
      <c r="E19" s="248">
        <f t="shared" si="0"/>
        <v>6.506338553318419</v>
      </c>
      <c r="F19" s="248"/>
      <c r="G19" s="248">
        <v>45.4</v>
      </c>
      <c r="H19" s="248">
        <v>24.2</v>
      </c>
      <c r="I19" s="240">
        <v>38.200000000000003</v>
      </c>
      <c r="J19" s="248">
        <v>0.6</v>
      </c>
      <c r="K19" s="248">
        <v>7.59</v>
      </c>
      <c r="L19" s="249">
        <v>91.83</v>
      </c>
      <c r="M19" s="248">
        <v>96.5</v>
      </c>
      <c r="N19" s="190">
        <v>674</v>
      </c>
      <c r="P19" s="130"/>
      <c r="Q19" s="130"/>
    </row>
    <row r="20" spans="1:17">
      <c r="A20" s="385"/>
      <c r="B20" s="384" t="s">
        <v>83</v>
      </c>
      <c r="C20" s="153" t="s">
        <v>81</v>
      </c>
      <c r="D20" s="191">
        <v>1318</v>
      </c>
      <c r="E20" s="250">
        <f t="shared" si="0"/>
        <v>12.285607755406414</v>
      </c>
      <c r="F20" s="251">
        <v>56.2</v>
      </c>
      <c r="G20" s="250">
        <v>46.5</v>
      </c>
      <c r="H20" s="251">
        <v>23.6</v>
      </c>
      <c r="I20" s="242">
        <v>38</v>
      </c>
      <c r="J20" s="251">
        <v>0.3</v>
      </c>
      <c r="K20" s="251">
        <v>16.62</v>
      </c>
      <c r="L20" s="252">
        <v>83.08</v>
      </c>
      <c r="M20" s="251">
        <v>91.7</v>
      </c>
      <c r="N20" s="192">
        <v>1208</v>
      </c>
      <c r="P20" s="130"/>
      <c r="Q20" s="130"/>
    </row>
    <row r="21" spans="1:17">
      <c r="A21" s="385"/>
      <c r="B21" s="385"/>
      <c r="C21" s="153" t="s">
        <v>80</v>
      </c>
      <c r="D21" s="191">
        <v>209</v>
      </c>
      <c r="E21" s="250">
        <f t="shared" si="0"/>
        <v>1.948173005219985</v>
      </c>
      <c r="F21" s="251">
        <v>42.6</v>
      </c>
      <c r="G21" s="250">
        <v>9.6</v>
      </c>
      <c r="H21" s="251">
        <v>56.9</v>
      </c>
      <c r="I21" s="242">
        <v>49</v>
      </c>
      <c r="J21" s="251">
        <v>2.9</v>
      </c>
      <c r="K21" s="251">
        <v>13.4</v>
      </c>
      <c r="L21" s="252">
        <v>83.73</v>
      </c>
      <c r="M21" s="251">
        <v>91.9</v>
      </c>
      <c r="N21" s="192">
        <v>192</v>
      </c>
      <c r="P21" s="130"/>
      <c r="Q21" s="130"/>
    </row>
    <row r="22" spans="1:17">
      <c r="A22" s="385"/>
      <c r="B22" s="385"/>
      <c r="C22" s="153" t="s">
        <v>79</v>
      </c>
      <c r="D22" s="194">
        <v>2</v>
      </c>
      <c r="E22" s="255">
        <f t="shared" si="0"/>
        <v>1.8642803877703205E-2</v>
      </c>
      <c r="F22" s="256">
        <v>50</v>
      </c>
      <c r="G22" s="255">
        <v>100</v>
      </c>
      <c r="H22" s="256">
        <v>0</v>
      </c>
      <c r="I22" s="244">
        <v>22</v>
      </c>
      <c r="J22" s="256">
        <v>0</v>
      </c>
      <c r="K22" s="256">
        <v>0</v>
      </c>
      <c r="L22" s="257">
        <v>100</v>
      </c>
      <c r="M22" s="256">
        <v>0</v>
      </c>
      <c r="N22" s="195">
        <v>0</v>
      </c>
      <c r="P22" s="130"/>
      <c r="Q22" s="130"/>
    </row>
    <row r="23" spans="1:17">
      <c r="A23" s="385"/>
      <c r="B23" s="385"/>
      <c r="C23" s="153" t="s">
        <v>0</v>
      </c>
      <c r="D23" s="193">
        <v>1529</v>
      </c>
      <c r="E23" s="253">
        <f t="shared" si="0"/>
        <v>14.252423564504102</v>
      </c>
      <c r="F23" s="235">
        <v>54.3</v>
      </c>
      <c r="G23" s="253">
        <v>41.5</v>
      </c>
      <c r="H23" s="235">
        <v>28.1</v>
      </c>
      <c r="I23" s="230">
        <v>39.5</v>
      </c>
      <c r="J23" s="235">
        <v>0.7</v>
      </c>
      <c r="K23" s="235">
        <v>16.149999999999999</v>
      </c>
      <c r="L23" s="254">
        <v>83.19</v>
      </c>
      <c r="M23" s="251">
        <v>91.6</v>
      </c>
      <c r="N23" s="192">
        <v>1400</v>
      </c>
      <c r="P23" s="130"/>
      <c r="Q23" s="130"/>
    </row>
    <row r="24" spans="1:17" ht="12.75" customHeight="1">
      <c r="A24" s="347" t="s">
        <v>82</v>
      </c>
      <c r="B24" s="349"/>
      <c r="C24" s="153" t="s">
        <v>81</v>
      </c>
      <c r="D24" s="191">
        <v>9370</v>
      </c>
      <c r="E24" s="250">
        <f t="shared" si="0"/>
        <v>87.341536167039521</v>
      </c>
      <c r="F24" s="251">
        <v>82.4</v>
      </c>
      <c r="G24" s="250">
        <v>33.299999999999997</v>
      </c>
      <c r="H24" s="251">
        <v>27.2</v>
      </c>
      <c r="I24" s="242">
        <v>41.1</v>
      </c>
      <c r="J24" s="251">
        <v>0.9</v>
      </c>
      <c r="K24" s="251">
        <v>17.16</v>
      </c>
      <c r="L24" s="252">
        <v>81.96</v>
      </c>
      <c r="M24" s="251">
        <v>92.2</v>
      </c>
      <c r="N24" s="192">
        <v>8642</v>
      </c>
      <c r="P24" s="130"/>
      <c r="Q24" s="130"/>
    </row>
    <row r="25" spans="1:17">
      <c r="A25" s="364"/>
      <c r="B25" s="365"/>
      <c r="C25" s="153" t="s">
        <v>80</v>
      </c>
      <c r="D25" s="191">
        <v>1354</v>
      </c>
      <c r="E25" s="250">
        <f t="shared" si="0"/>
        <v>12.621178225205071</v>
      </c>
      <c r="F25" s="251">
        <v>68.3</v>
      </c>
      <c r="G25" s="250">
        <v>7.5</v>
      </c>
      <c r="H25" s="251">
        <v>54.1</v>
      </c>
      <c r="I25" s="242">
        <v>49.5</v>
      </c>
      <c r="J25" s="251">
        <v>3.5</v>
      </c>
      <c r="K25" s="251">
        <v>10.41</v>
      </c>
      <c r="L25" s="252">
        <v>86.04</v>
      </c>
      <c r="M25" s="251">
        <v>94.2</v>
      </c>
      <c r="N25" s="192">
        <v>1276</v>
      </c>
      <c r="P25" s="130"/>
      <c r="Q25" s="130"/>
    </row>
    <row r="26" spans="1:17">
      <c r="A26" s="364"/>
      <c r="B26" s="365"/>
      <c r="C26" s="153" t="s">
        <v>79</v>
      </c>
      <c r="D26" s="191">
        <v>4</v>
      </c>
      <c r="E26" s="250">
        <f t="shared" si="0"/>
        <v>3.7285607755406409E-2</v>
      </c>
      <c r="F26" s="251">
        <v>25</v>
      </c>
      <c r="G26" s="250">
        <v>75</v>
      </c>
      <c r="H26" s="251">
        <v>25</v>
      </c>
      <c r="I26" s="242">
        <v>35.299999999999997</v>
      </c>
      <c r="J26" s="251">
        <v>0</v>
      </c>
      <c r="K26" s="251">
        <v>0</v>
      </c>
      <c r="L26" s="252">
        <v>100</v>
      </c>
      <c r="M26" s="251">
        <v>0</v>
      </c>
      <c r="N26" s="192">
        <v>0</v>
      </c>
      <c r="P26" s="130"/>
      <c r="Q26" s="130"/>
    </row>
    <row r="27" spans="1:17">
      <c r="A27" s="366"/>
      <c r="B27" s="367"/>
      <c r="C27" s="153" t="s">
        <v>0</v>
      </c>
      <c r="D27" s="193">
        <v>10728</v>
      </c>
      <c r="E27" s="253">
        <f t="shared" si="0"/>
        <v>100</v>
      </c>
      <c r="F27" s="235">
        <v>80.599999999999994</v>
      </c>
      <c r="G27" s="253">
        <v>30.1</v>
      </c>
      <c r="H27" s="235">
        <v>30.6</v>
      </c>
      <c r="I27" s="230">
        <v>42.1</v>
      </c>
      <c r="J27" s="235">
        <v>1.2</v>
      </c>
      <c r="K27" s="235">
        <v>16.3</v>
      </c>
      <c r="L27" s="254">
        <v>82.49</v>
      </c>
      <c r="M27" s="251">
        <v>92.4</v>
      </c>
      <c r="N27" s="192">
        <v>9918</v>
      </c>
      <c r="O27" s="134"/>
      <c r="P27" s="130"/>
      <c r="Q27" s="130"/>
    </row>
    <row r="28" spans="1:17">
      <c r="A28" s="121" t="s">
        <v>97</v>
      </c>
      <c r="B28" s="71"/>
      <c r="C28" s="152"/>
      <c r="D28" s="81"/>
      <c r="E28" s="71"/>
      <c r="F28" s="71"/>
      <c r="G28" s="71"/>
      <c r="H28" s="71"/>
      <c r="I28" s="71"/>
      <c r="J28" s="71"/>
      <c r="K28" s="71"/>
      <c r="L28" s="71"/>
      <c r="M28" s="71"/>
      <c r="N28" s="71"/>
    </row>
    <row r="29" spans="1:17" ht="29.45" customHeight="1">
      <c r="A29" s="343" t="s">
        <v>149</v>
      </c>
      <c r="B29" s="343"/>
      <c r="C29" s="343"/>
      <c r="D29" s="343"/>
      <c r="E29" s="343"/>
      <c r="F29" s="343"/>
      <c r="G29" s="343"/>
      <c r="H29" s="343"/>
      <c r="I29" s="343"/>
      <c r="J29" s="343"/>
      <c r="K29" s="343"/>
      <c r="L29" s="343"/>
      <c r="M29" s="343"/>
      <c r="N29" s="343"/>
    </row>
    <row r="30" spans="1:17">
      <c r="A30" s="466" t="s">
        <v>98</v>
      </c>
      <c r="B30" s="466"/>
      <c r="C30" s="466"/>
      <c r="D30" s="466"/>
      <c r="E30" s="466"/>
      <c r="F30" s="466"/>
      <c r="G30" s="466"/>
      <c r="H30" s="466"/>
      <c r="I30" s="466"/>
      <c r="J30" s="466"/>
      <c r="K30" s="466"/>
      <c r="L30" s="466"/>
      <c r="M30" s="466"/>
      <c r="N30" s="466"/>
    </row>
    <row r="31" spans="1:17">
      <c r="A31" s="71"/>
      <c r="B31" s="71"/>
      <c r="C31" s="152"/>
      <c r="D31" s="71"/>
      <c r="E31" s="71"/>
      <c r="F31" s="71"/>
      <c r="G31" s="71"/>
      <c r="H31" s="71"/>
      <c r="I31" s="71"/>
      <c r="J31" s="71"/>
      <c r="K31" s="71"/>
      <c r="L31" s="71"/>
      <c r="M31" s="71"/>
      <c r="N31" s="71"/>
    </row>
    <row r="34" spans="4:4">
      <c r="D34" s="135"/>
    </row>
  </sheetData>
  <mergeCells count="12">
    <mergeCell ref="A3:B3"/>
    <mergeCell ref="A30:N30"/>
    <mergeCell ref="A24:B27"/>
    <mergeCell ref="A4:A13"/>
    <mergeCell ref="A14:A23"/>
    <mergeCell ref="B7:B9"/>
    <mergeCell ref="B17:B19"/>
    <mergeCell ref="B20:B23"/>
    <mergeCell ref="B4:B6"/>
    <mergeCell ref="B14:B16"/>
    <mergeCell ref="B10:B13"/>
    <mergeCell ref="A29:N2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16" zoomScaleNormal="100" workbookViewId="0"/>
  </sheetViews>
  <sheetFormatPr baseColWidth="10" defaultRowHeight="12.75"/>
  <cols>
    <col min="2" max="2" width="17.85546875" customWidth="1"/>
    <col min="3" max="3" width="10.42578125" customWidth="1"/>
    <col min="4" max="4" width="6.85546875" customWidth="1"/>
    <col min="5" max="5" width="6.28515625" customWidth="1"/>
    <col min="6" max="6" width="7.5703125" customWidth="1"/>
    <col min="7" max="7" width="9.42578125" customWidth="1"/>
    <col min="8" max="8" width="8.42578125" customWidth="1"/>
    <col min="9" max="9" width="6.85546875" customWidth="1"/>
    <col min="10" max="10" width="7.42578125" customWidth="1"/>
    <col min="11" max="11" width="9.5703125" customWidth="1"/>
    <col min="12" max="12" width="7" customWidth="1"/>
    <col min="13" max="13" width="11.42578125" style="71"/>
  </cols>
  <sheetData>
    <row r="1" spans="1:14" s="71" customFormat="1">
      <c r="A1" s="120" t="s">
        <v>129</v>
      </c>
      <c r="B1" s="72"/>
      <c r="C1" s="72"/>
      <c r="D1" s="118"/>
      <c r="E1" s="72"/>
      <c r="F1" s="72"/>
      <c r="G1" s="72"/>
      <c r="H1" s="72"/>
      <c r="I1" s="72"/>
      <c r="J1" s="72"/>
      <c r="K1" s="72"/>
      <c r="L1" s="118"/>
      <c r="N1" s="83"/>
    </row>
    <row r="2" spans="1:14" ht="45">
      <c r="A2" s="470"/>
      <c r="B2" s="471"/>
      <c r="C2" s="472"/>
      <c r="D2" s="206" t="s">
        <v>29</v>
      </c>
      <c r="E2" s="206" t="s">
        <v>17</v>
      </c>
      <c r="F2" s="206" t="s">
        <v>131</v>
      </c>
      <c r="G2" s="206" t="s">
        <v>132</v>
      </c>
      <c r="H2" s="206" t="s">
        <v>133</v>
      </c>
      <c r="I2" s="206" t="s">
        <v>16</v>
      </c>
      <c r="J2" s="206" t="s">
        <v>134</v>
      </c>
      <c r="K2" s="206" t="s">
        <v>33</v>
      </c>
      <c r="L2" s="206" t="s">
        <v>15</v>
      </c>
    </row>
    <row r="3" spans="1:14">
      <c r="A3" s="473" t="s">
        <v>13</v>
      </c>
      <c r="B3" s="476" t="s">
        <v>94</v>
      </c>
      <c r="C3" s="105" t="s">
        <v>2</v>
      </c>
      <c r="D3" s="196">
        <v>171</v>
      </c>
      <c r="E3" s="234">
        <f>D3/$D$29*100</f>
        <v>1.5558183968701667</v>
      </c>
      <c r="F3" s="234"/>
      <c r="G3" s="234">
        <v>0</v>
      </c>
      <c r="H3" s="234">
        <v>68.400000000000006</v>
      </c>
      <c r="I3" s="229">
        <v>52.5</v>
      </c>
      <c r="J3" s="234">
        <v>12.3</v>
      </c>
      <c r="K3" s="234">
        <v>96.5</v>
      </c>
      <c r="L3" s="197">
        <v>165</v>
      </c>
    </row>
    <row r="4" spans="1:14">
      <c r="A4" s="474"/>
      <c r="B4" s="477"/>
      <c r="C4" s="105" t="s">
        <v>1</v>
      </c>
      <c r="D4" s="196">
        <v>312</v>
      </c>
      <c r="E4" s="234">
        <f t="shared" ref="E4:E29" si="0">D4/$D$29*100</f>
        <v>2.8386861977981988</v>
      </c>
      <c r="F4" s="234"/>
      <c r="G4" s="234">
        <v>0.6</v>
      </c>
      <c r="H4" s="234">
        <v>63.8</v>
      </c>
      <c r="I4" s="229">
        <v>51.9</v>
      </c>
      <c r="J4" s="234">
        <v>3.8</v>
      </c>
      <c r="K4" s="234">
        <v>98.6</v>
      </c>
      <c r="L4" s="197">
        <v>307</v>
      </c>
    </row>
    <row r="5" spans="1:14">
      <c r="A5" s="474"/>
      <c r="B5" s="478"/>
      <c r="C5" s="105" t="s">
        <v>0</v>
      </c>
      <c r="D5" s="196">
        <v>483</v>
      </c>
      <c r="E5" s="234">
        <f t="shared" si="0"/>
        <v>4.3945045946683647</v>
      </c>
      <c r="F5" s="234">
        <v>35.4</v>
      </c>
      <c r="G5" s="234">
        <v>0.4</v>
      </c>
      <c r="H5" s="234">
        <v>65.400000000000006</v>
      </c>
      <c r="I5" s="229">
        <v>52.1</v>
      </c>
      <c r="J5" s="234">
        <v>6.8</v>
      </c>
      <c r="K5" s="234">
        <v>97.8</v>
      </c>
      <c r="L5" s="197">
        <v>472</v>
      </c>
    </row>
    <row r="6" spans="1:14">
      <c r="A6" s="474"/>
      <c r="B6" s="476" t="s">
        <v>93</v>
      </c>
      <c r="C6" s="105" t="s">
        <v>2</v>
      </c>
      <c r="D6" s="196">
        <v>450</v>
      </c>
      <c r="E6" s="234">
        <f t="shared" si="0"/>
        <v>4.0942589391320174</v>
      </c>
      <c r="F6" s="234"/>
      <c r="G6" s="234">
        <v>7.6</v>
      </c>
      <c r="H6" s="234">
        <v>50.4</v>
      </c>
      <c r="I6" s="229">
        <v>48.5</v>
      </c>
      <c r="J6" s="234">
        <v>22</v>
      </c>
      <c r="K6" s="234">
        <v>95.8</v>
      </c>
      <c r="L6" s="197">
        <v>427</v>
      </c>
    </row>
    <row r="7" spans="1:14">
      <c r="A7" s="474"/>
      <c r="B7" s="477"/>
      <c r="C7" s="105" t="s">
        <v>1</v>
      </c>
      <c r="D7" s="196">
        <v>694</v>
      </c>
      <c r="E7" s="234">
        <f t="shared" si="0"/>
        <v>6.3142571194613781</v>
      </c>
      <c r="F7" s="234"/>
      <c r="G7" s="234">
        <v>7.1</v>
      </c>
      <c r="H7" s="234">
        <v>40.9</v>
      </c>
      <c r="I7" s="229">
        <v>47.2</v>
      </c>
      <c r="J7" s="234">
        <v>7.2</v>
      </c>
      <c r="K7" s="234">
        <v>98.1</v>
      </c>
      <c r="L7" s="197">
        <v>679</v>
      </c>
    </row>
    <row r="8" spans="1:14">
      <c r="A8" s="474"/>
      <c r="B8" s="478"/>
      <c r="C8" s="105" t="s">
        <v>0</v>
      </c>
      <c r="D8" s="196">
        <v>1144</v>
      </c>
      <c r="E8" s="234">
        <f t="shared" si="0"/>
        <v>10.408516058593396</v>
      </c>
      <c r="F8" s="234">
        <v>39.299999999999997</v>
      </c>
      <c r="G8" s="234">
        <v>7.3</v>
      </c>
      <c r="H8" s="234">
        <v>44.7</v>
      </c>
      <c r="I8" s="229">
        <v>47.7</v>
      </c>
      <c r="J8" s="234">
        <v>13</v>
      </c>
      <c r="K8" s="234">
        <v>97.2</v>
      </c>
      <c r="L8" s="197">
        <v>1106</v>
      </c>
    </row>
    <row r="9" spans="1:14">
      <c r="A9" s="474"/>
      <c r="B9" s="476" t="s">
        <v>92</v>
      </c>
      <c r="C9" s="105" t="s">
        <v>2</v>
      </c>
      <c r="D9" s="196">
        <v>107</v>
      </c>
      <c r="E9" s="234">
        <f t="shared" si="0"/>
        <v>0.97352379219361285</v>
      </c>
      <c r="F9" s="234"/>
      <c r="G9" s="234">
        <v>5.6</v>
      </c>
      <c r="H9" s="234">
        <v>57</v>
      </c>
      <c r="I9" s="229">
        <v>49.8</v>
      </c>
      <c r="J9" s="234">
        <v>13.1</v>
      </c>
      <c r="K9" s="234">
        <v>97.8</v>
      </c>
      <c r="L9" s="197">
        <v>105</v>
      </c>
    </row>
    <row r="10" spans="1:14">
      <c r="A10" s="474"/>
      <c r="B10" s="477"/>
      <c r="C10" s="105" t="s">
        <v>1</v>
      </c>
      <c r="D10" s="196">
        <v>211</v>
      </c>
      <c r="E10" s="234">
        <f t="shared" si="0"/>
        <v>1.9197525247930125</v>
      </c>
      <c r="F10" s="234"/>
      <c r="G10" s="234">
        <v>5.7</v>
      </c>
      <c r="H10" s="234">
        <v>45.5</v>
      </c>
      <c r="I10" s="229">
        <v>48.5</v>
      </c>
      <c r="J10" s="234">
        <v>1.9</v>
      </c>
      <c r="K10" s="234">
        <v>99.1</v>
      </c>
      <c r="L10" s="197">
        <v>208</v>
      </c>
    </row>
    <row r="11" spans="1:14">
      <c r="A11" s="474"/>
      <c r="B11" s="478"/>
      <c r="C11" s="105" t="s">
        <v>0</v>
      </c>
      <c r="D11" s="196">
        <v>318</v>
      </c>
      <c r="E11" s="234">
        <f t="shared" si="0"/>
        <v>2.8932763169866251</v>
      </c>
      <c r="F11" s="234">
        <v>33.6</v>
      </c>
      <c r="G11" s="234">
        <v>5.7</v>
      </c>
      <c r="H11" s="234">
        <v>49.4</v>
      </c>
      <c r="I11" s="229">
        <v>48.9</v>
      </c>
      <c r="J11" s="234">
        <v>5.7</v>
      </c>
      <c r="K11" s="234">
        <v>98.7</v>
      </c>
      <c r="L11" s="197">
        <v>313</v>
      </c>
    </row>
    <row r="12" spans="1:14">
      <c r="A12" s="474"/>
      <c r="B12" s="479" t="s">
        <v>8</v>
      </c>
      <c r="C12" s="100" t="s">
        <v>2</v>
      </c>
      <c r="D12" s="198">
        <v>728</v>
      </c>
      <c r="E12" s="235">
        <f t="shared" si="0"/>
        <v>6.6236011281957969</v>
      </c>
      <c r="F12" s="235"/>
      <c r="G12" s="235">
        <v>5.5</v>
      </c>
      <c r="H12" s="235">
        <v>55.6</v>
      </c>
      <c r="I12" s="230">
        <v>49.6</v>
      </c>
      <c r="J12" s="235">
        <v>18.399999999999999</v>
      </c>
      <c r="K12" s="235">
        <v>96.2</v>
      </c>
      <c r="L12" s="199">
        <v>697</v>
      </c>
    </row>
    <row r="13" spans="1:14">
      <c r="A13" s="474"/>
      <c r="B13" s="480"/>
      <c r="C13" s="100" t="s">
        <v>1</v>
      </c>
      <c r="D13" s="198">
        <v>1217</v>
      </c>
      <c r="E13" s="235">
        <f t="shared" si="0"/>
        <v>11.072695842052587</v>
      </c>
      <c r="F13" s="235"/>
      <c r="G13" s="235">
        <v>5.2</v>
      </c>
      <c r="H13" s="235">
        <v>47.6</v>
      </c>
      <c r="I13" s="230">
        <v>48.6</v>
      </c>
      <c r="J13" s="235">
        <v>5.4</v>
      </c>
      <c r="K13" s="235">
        <v>98.4</v>
      </c>
      <c r="L13" s="199">
        <v>1194</v>
      </c>
    </row>
    <row r="14" spans="1:14">
      <c r="A14" s="475"/>
      <c r="B14" s="481"/>
      <c r="C14" s="100" t="s">
        <v>0</v>
      </c>
      <c r="D14" s="198">
        <v>1945</v>
      </c>
      <c r="E14" s="235">
        <f t="shared" si="0"/>
        <v>17.696296970248383</v>
      </c>
      <c r="F14" s="235">
        <v>37.4</v>
      </c>
      <c r="G14" s="235">
        <v>5.3</v>
      </c>
      <c r="H14" s="235">
        <v>50.6</v>
      </c>
      <c r="I14" s="230">
        <v>49</v>
      </c>
      <c r="J14" s="235">
        <v>10.3</v>
      </c>
      <c r="K14" s="235">
        <v>97.6</v>
      </c>
      <c r="L14" s="199">
        <v>1891</v>
      </c>
      <c r="N14" s="156"/>
    </row>
    <row r="15" spans="1:14">
      <c r="A15" s="473" t="s">
        <v>7</v>
      </c>
      <c r="B15" s="476" t="s">
        <v>91</v>
      </c>
      <c r="C15" s="100" t="s">
        <v>2</v>
      </c>
      <c r="D15" s="198">
        <v>864</v>
      </c>
      <c r="E15" s="235">
        <f t="shared" si="0"/>
        <v>7.8609771631334731</v>
      </c>
      <c r="F15" s="235"/>
      <c r="G15" s="235">
        <v>3.8</v>
      </c>
      <c r="H15" s="235">
        <v>61.7</v>
      </c>
      <c r="I15" s="230">
        <v>50.8</v>
      </c>
      <c r="J15" s="235">
        <v>16.600000000000001</v>
      </c>
      <c r="K15" s="235">
        <v>96.3</v>
      </c>
      <c r="L15" s="199">
        <v>825</v>
      </c>
    </row>
    <row r="16" spans="1:14">
      <c r="A16" s="474"/>
      <c r="B16" s="477"/>
      <c r="C16" s="100" t="s">
        <v>1</v>
      </c>
      <c r="D16" s="198">
        <v>1097</v>
      </c>
      <c r="E16" s="235">
        <f t="shared" si="0"/>
        <v>9.9808934582840507</v>
      </c>
      <c r="F16" s="235"/>
      <c r="G16" s="235">
        <v>7.3</v>
      </c>
      <c r="H16" s="235">
        <v>52.1</v>
      </c>
      <c r="I16" s="230">
        <v>48.9</v>
      </c>
      <c r="J16" s="235">
        <v>3.3</v>
      </c>
      <c r="K16" s="235">
        <v>98.7</v>
      </c>
      <c r="L16" s="199">
        <v>1079</v>
      </c>
    </row>
    <row r="17" spans="1:14">
      <c r="A17" s="474"/>
      <c r="B17" s="478"/>
      <c r="C17" s="100" t="s">
        <v>0</v>
      </c>
      <c r="D17" s="198">
        <v>1961</v>
      </c>
      <c r="E17" s="235">
        <f t="shared" si="0"/>
        <v>17.841870621417524</v>
      </c>
      <c r="F17" s="235">
        <v>44.1</v>
      </c>
      <c r="G17" s="235">
        <v>5.8</v>
      </c>
      <c r="H17" s="235">
        <v>56.3</v>
      </c>
      <c r="I17" s="230">
        <v>49.7</v>
      </c>
      <c r="J17" s="235">
        <v>9.1</v>
      </c>
      <c r="K17" s="235">
        <v>97.7</v>
      </c>
      <c r="L17" s="199">
        <v>1904</v>
      </c>
    </row>
    <row r="18" spans="1:14">
      <c r="A18" s="473" t="s">
        <v>78</v>
      </c>
      <c r="B18" s="476" t="s">
        <v>90</v>
      </c>
      <c r="C18" s="100" t="s">
        <v>2</v>
      </c>
      <c r="D18" s="198">
        <v>3526</v>
      </c>
      <c r="E18" s="235">
        <f t="shared" si="0"/>
        <v>32.080793376398873</v>
      </c>
      <c r="F18" s="235"/>
      <c r="G18" s="235">
        <v>9.4</v>
      </c>
      <c r="H18" s="235">
        <v>58.6</v>
      </c>
      <c r="I18" s="230">
        <v>49.6</v>
      </c>
      <c r="J18" s="235">
        <v>19.2</v>
      </c>
      <c r="K18" s="235">
        <v>95.5</v>
      </c>
      <c r="L18" s="199">
        <v>3341</v>
      </c>
    </row>
    <row r="19" spans="1:14">
      <c r="A19" s="474"/>
      <c r="B19" s="477"/>
      <c r="C19" s="100" t="s">
        <v>1</v>
      </c>
      <c r="D19" s="198">
        <v>2030</v>
      </c>
      <c r="E19" s="235">
        <f t="shared" si="0"/>
        <v>18.469656992084431</v>
      </c>
      <c r="F19" s="235"/>
      <c r="G19" s="235">
        <v>10.3</v>
      </c>
      <c r="H19" s="235">
        <v>57.8</v>
      </c>
      <c r="I19" s="230">
        <v>49.2</v>
      </c>
      <c r="J19" s="235">
        <v>4.5999999999999996</v>
      </c>
      <c r="K19" s="235">
        <v>98.4</v>
      </c>
      <c r="L19" s="199">
        <v>1974</v>
      </c>
    </row>
    <row r="20" spans="1:14" ht="15" customHeight="1">
      <c r="A20" s="474"/>
      <c r="B20" s="477"/>
      <c r="C20" s="100" t="s">
        <v>0</v>
      </c>
      <c r="D20" s="200">
        <v>5556</v>
      </c>
      <c r="E20" s="236">
        <f t="shared" si="0"/>
        <v>50.550450368483304</v>
      </c>
      <c r="F20" s="236">
        <v>63.5</v>
      </c>
      <c r="G20" s="236">
        <v>9.6999999999999993</v>
      </c>
      <c r="H20" s="236">
        <v>58.3</v>
      </c>
      <c r="I20" s="231">
        <v>49.4</v>
      </c>
      <c r="J20" s="236">
        <v>13.9</v>
      </c>
      <c r="K20" s="236">
        <v>96.6</v>
      </c>
      <c r="L20" s="201">
        <v>5315</v>
      </c>
    </row>
    <row r="21" spans="1:14" ht="15" customHeight="1">
      <c r="A21" s="408" t="s">
        <v>5</v>
      </c>
      <c r="B21" s="409"/>
      <c r="C21" s="100" t="s">
        <v>2</v>
      </c>
      <c r="D21" s="198">
        <v>5118</v>
      </c>
      <c r="E21" s="235">
        <f t="shared" si="0"/>
        <v>46.565371667728137</v>
      </c>
      <c r="F21" s="235"/>
      <c r="G21" s="235">
        <v>7.9</v>
      </c>
      <c r="H21" s="235">
        <v>58.7</v>
      </c>
      <c r="I21" s="230">
        <v>49.8</v>
      </c>
      <c r="J21" s="235">
        <v>18.600000000000001</v>
      </c>
      <c r="K21" s="235">
        <v>95.8</v>
      </c>
      <c r="L21" s="199">
        <v>4863</v>
      </c>
    </row>
    <row r="22" spans="1:14" ht="15" customHeight="1">
      <c r="A22" s="410"/>
      <c r="B22" s="411"/>
      <c r="C22" s="100" t="s">
        <v>1</v>
      </c>
      <c r="D22" s="198">
        <v>4344</v>
      </c>
      <c r="E22" s="235">
        <f t="shared" si="0"/>
        <v>39.523246292421071</v>
      </c>
      <c r="F22" s="235"/>
      <c r="G22" s="235">
        <v>8.1</v>
      </c>
      <c r="H22" s="235">
        <v>53.5</v>
      </c>
      <c r="I22" s="230">
        <v>49</v>
      </c>
      <c r="J22" s="235">
        <v>4.5</v>
      </c>
      <c r="K22" s="235">
        <v>98.5</v>
      </c>
      <c r="L22" s="199">
        <v>4247</v>
      </c>
    </row>
    <row r="23" spans="1:14" ht="15" customHeight="1">
      <c r="A23" s="412"/>
      <c r="B23" s="413"/>
      <c r="C23" s="100" t="s">
        <v>0</v>
      </c>
      <c r="D23" s="200">
        <v>9462</v>
      </c>
      <c r="E23" s="236">
        <f t="shared" si="0"/>
        <v>86.088617960149222</v>
      </c>
      <c r="F23" s="236">
        <v>54.1</v>
      </c>
      <c r="G23" s="236">
        <v>8</v>
      </c>
      <c r="H23" s="236">
        <v>56.3</v>
      </c>
      <c r="I23" s="231">
        <v>49.4</v>
      </c>
      <c r="J23" s="236">
        <v>12.1</v>
      </c>
      <c r="K23" s="236">
        <v>97</v>
      </c>
      <c r="L23" s="201">
        <v>9110</v>
      </c>
      <c r="M23" s="81"/>
    </row>
    <row r="24" spans="1:14" ht="15" customHeight="1">
      <c r="A24" s="408" t="s">
        <v>4</v>
      </c>
      <c r="B24" s="409"/>
      <c r="C24" s="100" t="s">
        <v>2</v>
      </c>
      <c r="D24" s="198">
        <v>831</v>
      </c>
      <c r="E24" s="235">
        <f t="shared" si="0"/>
        <v>7.5607315075971249</v>
      </c>
      <c r="F24" s="235"/>
      <c r="G24" s="235">
        <v>38.299999999999997</v>
      </c>
      <c r="H24" s="235">
        <v>31.4</v>
      </c>
      <c r="I24" s="230">
        <v>40.5</v>
      </c>
      <c r="J24" s="235">
        <v>0.7</v>
      </c>
      <c r="K24" s="235">
        <v>87.4</v>
      </c>
      <c r="L24" s="199">
        <v>727</v>
      </c>
    </row>
    <row r="25" spans="1:14" ht="15" customHeight="1">
      <c r="A25" s="410"/>
      <c r="B25" s="411"/>
      <c r="C25" s="100" t="s">
        <v>1</v>
      </c>
      <c r="D25" s="198">
        <v>698</v>
      </c>
      <c r="E25" s="235">
        <f t="shared" si="0"/>
        <v>6.3506505322536624</v>
      </c>
      <c r="F25" s="235"/>
      <c r="G25" s="235">
        <v>45.4</v>
      </c>
      <c r="H25" s="235">
        <v>24.2</v>
      </c>
      <c r="I25" s="230">
        <v>38.200000000000003</v>
      </c>
      <c r="J25" s="235">
        <v>0.6</v>
      </c>
      <c r="K25" s="235">
        <v>96.5</v>
      </c>
      <c r="L25" s="199">
        <v>674</v>
      </c>
    </row>
    <row r="26" spans="1:14" ht="15" customHeight="1">
      <c r="A26" s="412"/>
      <c r="B26" s="413"/>
      <c r="C26" s="100" t="s">
        <v>0</v>
      </c>
      <c r="D26" s="200">
        <v>1529</v>
      </c>
      <c r="E26" s="236">
        <f t="shared" si="0"/>
        <v>13.911382039850787</v>
      </c>
      <c r="F26" s="236">
        <v>54.3</v>
      </c>
      <c r="G26" s="236">
        <v>41.5</v>
      </c>
      <c r="H26" s="236">
        <v>28.1</v>
      </c>
      <c r="I26" s="231">
        <v>39.5</v>
      </c>
      <c r="J26" s="236">
        <v>0.7</v>
      </c>
      <c r="K26" s="236">
        <v>91.6</v>
      </c>
      <c r="L26" s="201">
        <v>1400</v>
      </c>
    </row>
    <row r="27" spans="1:14">
      <c r="A27" s="380" t="s">
        <v>89</v>
      </c>
      <c r="B27" s="381"/>
      <c r="C27" s="100" t="s">
        <v>2</v>
      </c>
      <c r="D27" s="202">
        <v>5949</v>
      </c>
      <c r="E27" s="237">
        <f t="shared" si="0"/>
        <v>54.126103175325269</v>
      </c>
      <c r="F27" s="237"/>
      <c r="G27" s="237">
        <v>12.1</v>
      </c>
      <c r="H27" s="237">
        <v>54.9</v>
      </c>
      <c r="I27" s="232">
        <v>48.5</v>
      </c>
      <c r="J27" s="237">
        <v>16.100000000000001</v>
      </c>
      <c r="K27" s="237">
        <v>94.6</v>
      </c>
      <c r="L27" s="203">
        <v>5589</v>
      </c>
    </row>
    <row r="28" spans="1:14">
      <c r="A28" s="370"/>
      <c r="B28" s="371"/>
      <c r="C28" s="100" t="s">
        <v>1</v>
      </c>
      <c r="D28" s="198">
        <v>5042</v>
      </c>
      <c r="E28" s="235">
        <f t="shared" si="0"/>
        <v>45.873896824674731</v>
      </c>
      <c r="F28" s="235"/>
      <c r="G28" s="235">
        <v>13.3</v>
      </c>
      <c r="H28" s="235">
        <v>49.4</v>
      </c>
      <c r="I28" s="230">
        <v>47.5</v>
      </c>
      <c r="J28" s="235">
        <v>3.9</v>
      </c>
      <c r="K28" s="235">
        <v>98.2</v>
      </c>
      <c r="L28" s="199">
        <v>4921</v>
      </c>
    </row>
    <row r="29" spans="1:14">
      <c r="A29" s="382"/>
      <c r="B29" s="383"/>
      <c r="C29" s="100" t="s">
        <v>0</v>
      </c>
      <c r="D29" s="204">
        <v>10991</v>
      </c>
      <c r="E29" s="238">
        <f t="shared" si="0"/>
        <v>100</v>
      </c>
      <c r="F29" s="238">
        <v>54.1</v>
      </c>
      <c r="G29" s="238">
        <v>12.7</v>
      </c>
      <c r="H29" s="238">
        <v>52.4</v>
      </c>
      <c r="I29" s="233">
        <v>48</v>
      </c>
      <c r="J29" s="238">
        <v>10.5</v>
      </c>
      <c r="K29" s="238">
        <v>96.2</v>
      </c>
      <c r="L29" s="205">
        <v>10510</v>
      </c>
      <c r="M29" s="134"/>
    </row>
    <row r="30" spans="1:14" s="71" customFormat="1">
      <c r="A30" s="121" t="s">
        <v>97</v>
      </c>
    </row>
    <row r="31" spans="1:14" s="71" customFormat="1" ht="28.5" customHeight="1">
      <c r="A31" s="406" t="s">
        <v>150</v>
      </c>
      <c r="B31" s="407"/>
      <c r="C31" s="407"/>
      <c r="D31" s="407"/>
      <c r="E31" s="407"/>
      <c r="F31" s="407"/>
      <c r="G31" s="407"/>
      <c r="H31" s="407"/>
      <c r="I31" s="407"/>
      <c r="J31" s="407"/>
      <c r="K31" s="407"/>
      <c r="L31" s="407"/>
      <c r="N31" s="83"/>
    </row>
    <row r="32" spans="1:14" s="71" customFormat="1">
      <c r="A32" s="4" t="s">
        <v>98</v>
      </c>
    </row>
    <row r="33" spans="4:7" s="71" customFormat="1">
      <c r="G33" s="81"/>
    </row>
    <row r="34" spans="4:7" s="71" customFormat="1"/>
    <row r="35" spans="4:7">
      <c r="D35" s="135"/>
    </row>
  </sheetData>
  <mergeCells count="14">
    <mergeCell ref="A31:L31"/>
    <mergeCell ref="A2:C2"/>
    <mergeCell ref="A3:A14"/>
    <mergeCell ref="B3:B5"/>
    <mergeCell ref="B6:B8"/>
    <mergeCell ref="B9:B11"/>
    <mergeCell ref="B12:B14"/>
    <mergeCell ref="A21:B23"/>
    <mergeCell ref="A24:B26"/>
    <mergeCell ref="A27:B29"/>
    <mergeCell ref="A15:A17"/>
    <mergeCell ref="B15:B17"/>
    <mergeCell ref="A18:A20"/>
    <mergeCell ref="B18:B20"/>
  </mergeCell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Tab3.1</vt:lpstr>
      <vt:lpstr>Tab3.2</vt:lpstr>
      <vt:lpstr>Fig3.1</vt:lpstr>
      <vt:lpstr>Tab3.3</vt:lpstr>
      <vt:lpstr>Tab3.4</vt:lpstr>
      <vt:lpstr>Tab3.5_1_2_3</vt:lpstr>
      <vt:lpstr>Fig3.2</vt:lpstr>
      <vt:lpstr>Tab3.6</vt:lpstr>
      <vt:lpstr>Tab3.7</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Chapitre 3 - Effectifs et caractéristiques des personnels non enseignants du secteur public (données)</dc:title>
  <dc:creator>DEPP-MENJ - Ministère de l'Éducation nationale et de la Jeunesse - Direction de l'évaluation; de la prospective et de la performance</dc:creator>
  <cp:lastModifiedBy>Administration centrale</cp:lastModifiedBy>
  <dcterms:created xsi:type="dcterms:W3CDTF">2022-05-03T15:01:55Z</dcterms:created>
  <dcterms:modified xsi:type="dcterms:W3CDTF">2023-10-10T10:05:46Z</dcterms:modified>
</cp:coreProperties>
</file>