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harts/chart11.xml" ContentType="application/vnd.openxmlformats-officedocument.drawingml.chart+xml"/>
  <Override PartName="/xl/drawings/drawing5.xml" ContentType="application/vnd.openxmlformats-officedocument.drawingml.chartshapes+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7.xml" ContentType="application/vnd.openxmlformats-officedocument.drawing+xml"/>
  <Override PartName="/xl/charts/chart41.xml" ContentType="application/vnd.openxmlformats-officedocument.drawingml.chart+xml"/>
  <Override PartName="/xl/drawings/drawing18.xml" ContentType="application/vnd.openxmlformats-officedocument.drawingml.chartshapes+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9.xml" ContentType="application/vnd.openxmlformats-officedocument.drawing+xml"/>
  <Override PartName="/xl/charts/chart43.xml" ContentType="application/vnd.openxmlformats-officedocument.drawingml.chart+xml"/>
  <Override PartName="/xl/charts/style30.xml" ContentType="application/vnd.ms-office.chartstyle+xml"/>
  <Override PartName="/xl/charts/colors30.xml" ContentType="application/vnd.ms-office.chartcolorstyle+xml"/>
  <Override PartName="/xl/charts/chart44.xml" ContentType="application/vnd.openxmlformats-officedocument.drawingml.chart+xml"/>
  <Override PartName="/xl/charts/style31.xml" ContentType="application/vnd.ms-office.chartstyle+xml"/>
  <Override PartName="/xl/charts/colors31.xml" ContentType="application/vnd.ms-office.chartcolorstyle+xml"/>
  <Override PartName="/xl/charts/chart4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0.xml" ContentType="application/vnd.openxmlformats-officedocument.drawingml.chartshapes+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1.xml" ContentType="application/vnd.openxmlformats-officedocument.drawingml.chartshapes+xml"/>
  <Override PartName="/xl/charts/chart4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2.xml" ContentType="application/vnd.openxmlformats-officedocument.drawingml.chartshapes+xml"/>
  <Override PartName="/xl/charts/chart4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49.xml" ContentType="application/vnd.openxmlformats-officedocument.drawingml.chart+xml"/>
  <Override PartName="/xl/charts/style36.xml" ContentType="application/vnd.ms-office.chartstyle+xml"/>
  <Override PartName="/xl/charts/colors36.xml" ContentType="application/vnd.ms-office.chartcolorstyle+xml"/>
  <Override PartName="/xl/charts/chart50.xml" ContentType="application/vnd.openxmlformats-officedocument.drawingml.chart+xml"/>
  <Override PartName="/xl/charts/style37.xml" ContentType="application/vnd.ms-office.chartstyle+xml"/>
  <Override PartName="/xl/charts/colors37.xml" ContentType="application/vnd.ms-office.chartcolorstyle+xml"/>
  <Override PartName="/xl/charts/chart51.xml" ContentType="application/vnd.openxmlformats-officedocument.drawingml.chart+xml"/>
  <Override PartName="/xl/charts/style38.xml" ContentType="application/vnd.ms-office.chartstyle+xml"/>
  <Override PartName="/xl/charts/colors38.xml" ContentType="application/vnd.ms-office.chartcolorstyle+xml"/>
  <Override PartName="/xl/charts/chart5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53.xml" ContentType="application/vnd.openxmlformats-officedocument.drawingml.chart+xml"/>
  <Override PartName="/xl/drawings/drawing27.xml" ContentType="application/vnd.openxmlformats-officedocument.drawingml.chartshapes+xml"/>
  <Override PartName="/xl/charts/chart54.xml" ContentType="application/vnd.openxmlformats-officedocument.drawingml.chart+xml"/>
  <Override PartName="/xl/drawings/drawing28.xml" ContentType="application/vnd.openxmlformats-officedocument.drawingml.chartshapes+xml"/>
  <Override PartName="/xl/charts/chart55.xml" ContentType="application/vnd.openxmlformats-officedocument.drawingml.chart+xml"/>
  <Override PartName="/xl/charts/style40.xml" ContentType="application/vnd.ms-office.chartstyle+xml"/>
  <Override PartName="/xl/charts/colors40.xml" ContentType="application/vnd.ms-office.chartcolorstyle+xml"/>
  <Override PartName="/xl/charts/chart56.xml" ContentType="application/vnd.openxmlformats-officedocument.drawingml.chart+xml"/>
  <Override PartName="/xl/charts/style41.xml" ContentType="application/vnd.ms-office.chartstyle+xml"/>
  <Override PartName="/xl/charts/colors41.xml" ContentType="application/vnd.ms-office.chartcolorstyle+xml"/>
  <Override PartName="/xl/charts/chart57.xml" ContentType="application/vnd.openxmlformats-officedocument.drawingml.chart+xml"/>
  <Override PartName="/xl/drawings/drawing29.xml" ContentType="application/vnd.openxmlformats-officedocument.drawingml.chartshapes+xml"/>
  <Override PartName="/xl/charts/chart58.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32.xml" ContentType="application/vnd.openxmlformats-officedocument.drawing+xml"/>
  <Override PartName="/xl/comments1.xml" ContentType="application/vnd.openxmlformats-officedocument.spreadsheetml.comments+xml"/>
  <Override PartName="/xl/charts/chart63.xml" ContentType="application/vnd.openxmlformats-officedocument.drawingml.chart+xml"/>
  <Override PartName="/xl/charts/style42.xml" ContentType="application/vnd.ms-office.chartstyle+xml"/>
  <Override PartName="/xl/charts/colors42.xml" ContentType="application/vnd.ms-office.chartcolorstyle+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charts/chart6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3.xml" ContentType="application/vnd.openxmlformats-officedocument.drawing+xml"/>
  <Override PartName="/xl/charts/chart67.xml" ContentType="application/vnd.openxmlformats-officedocument.drawingml.chart+xml"/>
  <Override PartName="/xl/drawings/drawing34.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35.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36.xml" ContentType="application/vnd.openxmlformats-officedocument.drawing+xml"/>
  <Override PartName="/xl/charts/chart77.xml" ContentType="application/vnd.openxmlformats-officedocument.drawingml.chart+xml"/>
  <Override PartName="/xl/charts/style46.xml" ContentType="application/vnd.ms-office.chartstyle+xml"/>
  <Override PartName="/xl/charts/colors46.xml" ContentType="application/vnd.ms-office.chartcolorstyle+xml"/>
  <Override PartName="/xl/charts/chart7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7.xml" ContentType="application/vnd.openxmlformats-officedocument.drawing+xml"/>
  <Override PartName="/xl/charts/chart79.xml" ContentType="application/vnd.openxmlformats-officedocument.drawingml.chart+xml"/>
  <Override PartName="/xl/charts/style48.xml" ContentType="application/vnd.ms-office.chartstyle+xml"/>
  <Override PartName="/xl/charts/colors48.xml" ContentType="application/vnd.ms-office.chartcolorstyle+xml"/>
  <Override PartName="/xl/charts/chart80.xml" ContentType="application/vnd.openxmlformats-officedocument.drawingml.chart+xml"/>
  <Override PartName="/xl/charts/style49.xml" ContentType="application/vnd.ms-office.chartstyle+xml"/>
  <Override PartName="/xl/charts/colors49.xml" ContentType="application/vnd.ms-office.chartcolorstyle+xml"/>
  <Override PartName="/xl/charts/chart81.xml" ContentType="application/vnd.openxmlformats-officedocument.drawingml.chart+xml"/>
  <Override PartName="/xl/drawings/drawing38.xml" ContentType="application/vnd.openxmlformats-officedocument.drawingml.chartshapes+xml"/>
  <Override PartName="/xl/charts/chart8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9.xml" ContentType="application/vnd.openxmlformats-officedocument.drawing+xml"/>
  <Override PartName="/xl/charts/chart83.xml" ContentType="application/vnd.openxmlformats-officedocument.drawingml.chart+xml"/>
  <Override PartName="/xl/charts/style51.xml" ContentType="application/vnd.ms-office.chartstyle+xml"/>
  <Override PartName="/xl/charts/colors51.xml" ContentType="application/vnd.ms-office.chartcolorstyle+xml"/>
  <Override PartName="/xl/charts/chart84.xml" ContentType="application/vnd.openxmlformats-officedocument.drawingml.chart+xml"/>
  <Override PartName="/xl/charts/style52.xml" ContentType="application/vnd.ms-office.chartstyle+xml"/>
  <Override PartName="/xl/charts/colors52.xml" ContentType="application/vnd.ms-office.chartcolorstyle+xml"/>
  <Override PartName="/xl/charts/chart85.xml" ContentType="application/vnd.openxmlformats-officedocument.drawingml.chart+xml"/>
  <Override PartName="/xl/charts/style53.xml" ContentType="application/vnd.ms-office.chartstyle+xml"/>
  <Override PartName="/xl/charts/colors53.xml" ContentType="application/vnd.ms-office.chartcolorstyle+xml"/>
  <Override PartName="/xl/charts/chart8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0.xml" ContentType="application/vnd.openxmlformats-officedocument.drawing+xml"/>
  <Override PartName="/xl/charts/chart87.xml" ContentType="application/vnd.openxmlformats-officedocument.drawingml.chart+xml"/>
  <Override PartName="/xl/charts/style55.xml" ContentType="application/vnd.ms-office.chartstyle+xml"/>
  <Override PartName="/xl/charts/colors55.xml" ContentType="application/vnd.ms-office.chartcolorstyle+xml"/>
  <Override PartName="/xl/charts/chart88.xml" ContentType="application/vnd.openxmlformats-officedocument.drawingml.chart+xml"/>
  <Override PartName="/xl/charts/style56.xml" ContentType="application/vnd.ms-office.chartstyle+xml"/>
  <Override PartName="/xl/charts/colors56.xml" ContentType="application/vnd.ms-office.chartcolorstyle+xml"/>
  <Override PartName="/xl/charts/chart8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41.xml" ContentType="application/vnd.openxmlformats-officedocument.drawing+xml"/>
  <Override PartName="/xl/charts/chart90.xml" ContentType="application/vnd.openxmlformats-officedocument.drawingml.chart+xml"/>
  <Override PartName="/xl/charts/style58.xml" ContentType="application/vnd.ms-office.chartstyle+xml"/>
  <Override PartName="/xl/charts/colors58.xml" ContentType="application/vnd.ms-office.chartcolorstyle+xml"/>
  <Override PartName="/xl/charts/chart9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42.xml" ContentType="application/vnd.openxmlformats-officedocument.drawing+xml"/>
  <Override PartName="/xl/charts/chart92.xml" ContentType="application/vnd.openxmlformats-officedocument.drawingml.chart+xml"/>
  <Override PartName="/xl/charts/style60.xml" ContentType="application/vnd.ms-office.chartstyle+xml"/>
  <Override PartName="/xl/charts/colors60.xml" ContentType="application/vnd.ms-office.chartcolorstyle+xml"/>
  <Override PartName="/xl/charts/chart93.xml" ContentType="application/vnd.openxmlformats-officedocument.drawingml.chart+xml"/>
  <Override PartName="/xl/charts/style61.xml" ContentType="application/vnd.ms-office.chartstyle+xml"/>
  <Override PartName="/xl/charts/colors61.xml" ContentType="application/vnd.ms-office.chartcolorstyle+xml"/>
  <Override PartName="/xl/charts/chart9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3.xml" ContentType="application/vnd.openxmlformats-officedocument.drawingml.chartshapes+xml"/>
  <Override PartName="/xl/charts/chart9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44.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45.xml" ContentType="application/vnd.openxmlformats-officedocument.drawing+xml"/>
  <Override PartName="/xl/charts/chart101.xml" ContentType="application/vnd.openxmlformats-officedocument.drawingml.chart+xml"/>
  <Override PartName="/xl/charts/style64.xml" ContentType="application/vnd.ms-office.chartstyle+xml"/>
  <Override PartName="/xl/charts/colors64.xml" ContentType="application/vnd.ms-office.chartcolorstyle+xml"/>
  <Override PartName="/xl/charts/chart102.xml" ContentType="application/vnd.openxmlformats-officedocument.drawingml.chart+xml"/>
  <Override PartName="/xl/charts/style65.xml" ContentType="application/vnd.ms-office.chartstyle+xml"/>
  <Override PartName="/xl/charts/colors65.xml" ContentType="application/vnd.ms-office.chartcolorstyle+xml"/>
  <Override PartName="/xl/charts/chart103.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M:\str-depp-dve\02_PUBLICATIONS\EEC 2022 traduction\04_web\"/>
    </mc:Choice>
  </mc:AlternateContent>
  <bookViews>
    <workbookView xWindow="0" yWindow="0" windowWidth="24270" windowHeight="12300" tabRatio="998"/>
  </bookViews>
  <sheets>
    <sheet name="Chapter 1" sheetId="10" r:id="rId1"/>
    <sheet name="1.1" sheetId="11" r:id="rId2"/>
    <sheet name="1.2" sheetId="3" r:id="rId3"/>
    <sheet name="1.3" sheetId="7" r:id="rId4"/>
    <sheet name="1.4" sheetId="6" r:id="rId5"/>
    <sheet name="1.5" sheetId="9" r:id="rId6"/>
    <sheet name="Chapter 2" sheetId="18" r:id="rId7"/>
    <sheet name="2.1" sheetId="14" r:id="rId8"/>
    <sheet name="2.2" sheetId="15" r:id="rId9"/>
    <sheet name="2.3" sheetId="16" r:id="rId10"/>
    <sheet name="2.4" sheetId="17" r:id="rId11"/>
    <sheet name="Chapter 3" sheetId="19" r:id="rId12"/>
    <sheet name="3.1" sheetId="20" r:id="rId13"/>
    <sheet name="3.2" sheetId="21" r:id="rId14"/>
    <sheet name="3.3" sheetId="22" r:id="rId15"/>
    <sheet name="Chapter 4" sheetId="23" r:id="rId16"/>
    <sheet name="4.1" sheetId="24" r:id="rId17"/>
    <sheet name="4.2" sheetId="25" r:id="rId18"/>
    <sheet name="4.3" sheetId="26" r:id="rId19"/>
    <sheet name="4.4" sheetId="27" r:id="rId20"/>
    <sheet name="4.5" sheetId="28" r:id="rId21"/>
    <sheet name="4.6" sheetId="29" r:id="rId22"/>
    <sheet name="4.7" sheetId="30" r:id="rId23"/>
    <sheet name="4.8" sheetId="31" r:id="rId24"/>
    <sheet name="4.9" sheetId="32" r:id="rId25"/>
    <sheet name="Chapter 5" sheetId="33" r:id="rId26"/>
    <sheet name="5.1" sheetId="34" r:id="rId27"/>
    <sheet name="5.2" sheetId="35" r:id="rId28"/>
    <sheet name="5.3" sheetId="36" r:id="rId29"/>
    <sheet name="5.4" sheetId="37" r:id="rId30"/>
    <sheet name="5.5" sheetId="38" r:id="rId31"/>
    <sheet name="Chapter 6" sheetId="39" r:id="rId32"/>
    <sheet name="6.1" sheetId="40" r:id="rId33"/>
    <sheet name="6.2" sheetId="41" r:id="rId34"/>
    <sheet name="6.3" sheetId="42" r:id="rId35"/>
    <sheet name="6.4" sheetId="43" r:id="rId36"/>
  </sheets>
  <externalReferences>
    <externalReference r:id="rId37"/>
  </externalReferences>
  <definedNames>
    <definedName name="Act_Ref">'[1]Hidden Sheet'!$A$16:$F$65</definedName>
    <definedName name="copie" localSheetId="20">#REF!</definedName>
    <definedName name="copie" localSheetId="23">#REF!</definedName>
    <definedName name="copie">#REF!</definedName>
    <definedName name="Country" localSheetId="1">#REF!</definedName>
    <definedName name="Country" localSheetId="3">#REF!</definedName>
    <definedName name="Country" localSheetId="4">#REF!</definedName>
    <definedName name="Country" localSheetId="6">#REF!</definedName>
    <definedName name="Country">#REF!</definedName>
    <definedName name="DropDown" localSheetId="20">#REF!</definedName>
    <definedName name="DropDown" localSheetId="23">#REF!</definedName>
    <definedName name="DropDown">#REF!</definedName>
    <definedName name="No___Filter_Dependent" localSheetId="20">#REF!</definedName>
    <definedName name="No___Filter_Dependent" localSheetId="23">#REF!</definedName>
    <definedName name="No___Filter_Dependent">#REF!</definedName>
    <definedName name="REQ_FIN_1" localSheetId="23">#REF!</definedName>
    <definedName name="REQ_FIN_1">#REF!</definedName>
    <definedName name="TOC_INDEX" localSheetId="23">#REF!</definedName>
    <definedName name="TOC_INDEX">#REF!</definedName>
    <definedName name="Yes" localSheetId="23">#REF!</definedName>
    <definedName name="Yes">#REF!</definedName>
    <definedName name="yes___TREND_ITEM" localSheetId="23">#REF!</definedName>
    <definedName name="yes___TREND_ITEM">#REF!</definedName>
    <definedName name="YesNo" localSheetId="23">#REF!</definedName>
    <definedName name="YesNo">#REF!</definedName>
    <definedName name="YesNoPISA" localSheetId="23">#REF!</definedName>
    <definedName name="YesNoPISA">#REF!</definedName>
  </definedNames>
  <calcPr calcId="162913"/>
</workbook>
</file>

<file path=xl/calcChain.xml><?xml version="1.0" encoding="utf-8"?>
<calcChain xmlns="http://schemas.openxmlformats.org/spreadsheetml/2006/main">
  <c r="AS27" i="37" l="1"/>
  <c r="AS26" i="37"/>
  <c r="AS25" i="37"/>
  <c r="AS24" i="37"/>
  <c r="AS23" i="37"/>
  <c r="AS22" i="37"/>
  <c r="AS21" i="37"/>
  <c r="AS20" i="37"/>
  <c r="AS19" i="37"/>
  <c r="AS18" i="37"/>
  <c r="AS17" i="37"/>
  <c r="AS16" i="37"/>
  <c r="AS15" i="37"/>
  <c r="AS14" i="37"/>
  <c r="AS13" i="37"/>
  <c r="AS12" i="37"/>
  <c r="AS11" i="37"/>
  <c r="AS10" i="37"/>
  <c r="AS9" i="37"/>
  <c r="AS8" i="37"/>
  <c r="AS7" i="37"/>
  <c r="AS6" i="37"/>
  <c r="AS5" i="37"/>
  <c r="E56" i="27" l="1"/>
  <c r="J55" i="27"/>
  <c r="E55" i="27"/>
  <c r="J54" i="27"/>
  <c r="E54" i="27"/>
  <c r="J53" i="27"/>
  <c r="E53" i="27"/>
  <c r="J52" i="27"/>
  <c r="E52" i="27"/>
  <c r="J51" i="27"/>
  <c r="E51" i="27"/>
  <c r="J50" i="27"/>
  <c r="E50" i="27"/>
  <c r="J49" i="27"/>
  <c r="E49" i="27"/>
  <c r="J48" i="27"/>
  <c r="E48" i="27"/>
  <c r="J47" i="27"/>
  <c r="E47" i="27"/>
  <c r="J46" i="27"/>
  <c r="E46" i="27"/>
  <c r="J45" i="27"/>
  <c r="E45" i="27"/>
  <c r="J44" i="27"/>
  <c r="E44" i="27"/>
  <c r="J43" i="27"/>
  <c r="E43" i="27"/>
  <c r="J42" i="27"/>
  <c r="E42" i="27"/>
  <c r="J41" i="27"/>
  <c r="E41" i="27"/>
  <c r="J40" i="27"/>
  <c r="E40" i="27"/>
  <c r="J39" i="27"/>
  <c r="E39" i="27"/>
  <c r="J38" i="27"/>
  <c r="E38" i="27"/>
  <c r="J37" i="27"/>
  <c r="E37" i="27"/>
  <c r="J36" i="27"/>
  <c r="E36" i="27"/>
  <c r="J35" i="27"/>
  <c r="E35" i="27"/>
  <c r="J34" i="27"/>
  <c r="E34" i="27"/>
  <c r="J33" i="27"/>
  <c r="E33" i="27"/>
  <c r="J29" i="27"/>
  <c r="J28" i="27"/>
  <c r="J27" i="27"/>
  <c r="J26" i="27"/>
  <c r="E26" i="27"/>
  <c r="J25" i="27"/>
  <c r="E25" i="27"/>
  <c r="J24" i="27"/>
  <c r="E24" i="27"/>
  <c r="J23" i="27"/>
  <c r="E23" i="27"/>
  <c r="J22" i="27"/>
  <c r="E22" i="27"/>
  <c r="J21" i="27"/>
  <c r="E21" i="27"/>
  <c r="J20" i="27"/>
  <c r="E20" i="27"/>
  <c r="J19" i="27"/>
  <c r="E19" i="27"/>
  <c r="J18" i="27"/>
  <c r="E18" i="27"/>
  <c r="J17" i="27"/>
  <c r="E17" i="27"/>
  <c r="J16" i="27"/>
  <c r="E16" i="27"/>
  <c r="J15" i="27"/>
  <c r="E15" i="27"/>
  <c r="J14" i="27"/>
  <c r="E14" i="27"/>
  <c r="J13" i="27"/>
  <c r="E13" i="27"/>
  <c r="J12" i="27"/>
  <c r="E12" i="27"/>
  <c r="J11" i="27"/>
  <c r="E11" i="27"/>
  <c r="J10" i="27"/>
  <c r="E10" i="27"/>
  <c r="J9" i="27"/>
  <c r="E9" i="27"/>
  <c r="J8" i="27"/>
  <c r="E8" i="27"/>
  <c r="J7" i="27"/>
  <c r="E7" i="27"/>
  <c r="J6" i="27"/>
  <c r="E6" i="27"/>
  <c r="E5" i="6" l="1"/>
  <c r="E6" i="6"/>
  <c r="E7" i="6"/>
  <c r="E8" i="6"/>
  <c r="E9" i="6"/>
  <c r="E10" i="6"/>
  <c r="E11" i="6"/>
  <c r="E12" i="6"/>
  <c r="E13" i="6"/>
  <c r="E14" i="6"/>
  <c r="E15" i="6"/>
  <c r="E17" i="6"/>
  <c r="E18" i="6"/>
  <c r="E19" i="6"/>
  <c r="E20" i="6"/>
  <c r="E21" i="6"/>
  <c r="E22" i="6"/>
  <c r="E23" i="6"/>
  <c r="E24" i="6"/>
  <c r="E25" i="6"/>
  <c r="E26" i="6"/>
  <c r="E27" i="6"/>
  <c r="E28" i="6"/>
  <c r="E29" i="6"/>
  <c r="E30" i="6"/>
  <c r="E31" i="6"/>
  <c r="E32" i="6"/>
  <c r="E33" i="6"/>
  <c r="C41" i="3" l="1"/>
</calcChain>
</file>

<file path=xl/comments1.xml><?xml version="1.0" encoding="utf-8"?>
<comments xmlns="http://schemas.openxmlformats.org/spreadsheetml/2006/main">
  <authors>
    <author>DEPP-MIREI</author>
  </authors>
  <commentList>
    <comment ref="E62" authorId="0" shapeId="0">
      <text>
        <r>
          <rPr>
            <b/>
            <sz val="9"/>
            <color indexed="81"/>
            <rFont val="Tahoma"/>
            <family val="2"/>
          </rPr>
          <t>DEPP-MIREI:</t>
        </r>
        <r>
          <rPr>
            <sz val="9"/>
            <color indexed="81"/>
            <rFont val="Tahoma"/>
            <family val="2"/>
          </rPr>
          <t xml:space="preserve">
Idéalement, il faudrait corriger la légende de la figure</t>
        </r>
      </text>
    </comment>
  </commentList>
</comments>
</file>

<file path=xl/sharedStrings.xml><?xml version="1.0" encoding="utf-8"?>
<sst xmlns="http://schemas.openxmlformats.org/spreadsheetml/2006/main" count="3566" uniqueCount="696">
  <si>
    <t>HU</t>
  </si>
  <si>
    <t>AT</t>
  </si>
  <si>
    <t>DE</t>
  </si>
  <si>
    <t>EE</t>
  </si>
  <si>
    <t>MT</t>
  </si>
  <si>
    <t>ES</t>
  </si>
  <si>
    <t>IE</t>
  </si>
  <si>
    <t>DK</t>
  </si>
  <si>
    <t>FR</t>
  </si>
  <si>
    <t>LU</t>
  </si>
  <si>
    <t>LT</t>
  </si>
  <si>
    <t>LV</t>
  </si>
  <si>
    <t>FI</t>
  </si>
  <si>
    <t>RO</t>
  </si>
  <si>
    <t>SI</t>
  </si>
  <si>
    <t>EL</t>
  </si>
  <si>
    <t>SE</t>
  </si>
  <si>
    <t>CY</t>
  </si>
  <si>
    <t>NL</t>
  </si>
  <si>
    <t>PT</t>
  </si>
  <si>
    <t>BEfr</t>
  </si>
  <si>
    <t>BEnl</t>
  </si>
  <si>
    <t>IT</t>
  </si>
  <si>
    <t>PL</t>
  </si>
  <si>
    <t>CZ</t>
  </si>
  <si>
    <t>SK</t>
  </si>
  <si>
    <t>HR</t>
  </si>
  <si>
    <t>Total</t>
  </si>
  <si>
    <t>BG</t>
  </si>
  <si>
    <t>Flexible</t>
  </si>
  <si>
    <t>BE</t>
  </si>
  <si>
    <t>FI f.</t>
  </si>
  <si>
    <t>PT f.</t>
  </si>
  <si>
    <t>PL f.</t>
  </si>
  <si>
    <t>FR f.</t>
  </si>
  <si>
    <t>DE f.</t>
  </si>
  <si>
    <t>BE fr</t>
  </si>
  <si>
    <t>BE nl</t>
  </si>
  <si>
    <t>Education in Europe: Key figures 2022</t>
  </si>
  <si>
    <t>International comparisons have become an essential support for the management of education systems and the development of public education policies. It is therefore essential to master their quality and relevance in order to use them wisely and to draw valid interpretations from them. Through Education in Europe: Key figures, the DEPP offers a complete panorama of indicators and analyses to assess the results but also the diversity of the organisation of schooling in the European Union, and to situate France in relation to its neighbours.
As in previous editions, the following main themes are addressed: the organisation of schooling, the main actors in education (pupils, parents, teachers), the results of education systems and the social and economic impact of education. The data from Chapter 1 on the organisation of European education systems are presented here.</t>
  </si>
  <si>
    <t>Biennial publication of the ministry in charge of national education [EEC 2022].</t>
  </si>
  <si>
    <r>
      <t xml:space="preserve">DEPP, </t>
    </r>
    <r>
      <rPr>
        <i/>
        <sz val="10"/>
        <color theme="1"/>
        <rFont val="Arial"/>
        <family val="2"/>
      </rPr>
      <t>Education in Europe: Key figures 2022</t>
    </r>
  </si>
  <si>
    <t>Chapter 1: European education systems</t>
  </si>
  <si>
    <t>1.1: The diversity of education systems</t>
  </si>
  <si>
    <t>1.2: Schooling conditions</t>
  </si>
  <si>
    <t>1.3: Education expenditure</t>
  </si>
  <si>
    <t>1.4: Instruction time in primary education</t>
  </si>
  <si>
    <t>1.5: Upper secondary vocational education</t>
  </si>
  <si>
    <t>Starting age</t>
  </si>
  <si>
    <t>ISCED 0</t>
  </si>
  <si>
    <t>ISCED 1</t>
  </si>
  <si>
    <t>ISCED 2</t>
  </si>
  <si>
    <t>ISCED 3</t>
  </si>
  <si>
    <t>Compulsory training period</t>
  </si>
  <si>
    <t>ISCED 02</t>
  </si>
  <si>
    <t>Eurostat, UOE data collection, educ_uoe_enra02</t>
  </si>
  <si>
    <t>Eurostat, UOE data collection, educ_uoe_enra16</t>
  </si>
  <si>
    <t>1.2.2: Total number of pupils in ISCED 1 and ISCED 2, 2019-2020</t>
  </si>
  <si>
    <t>1.2.3: Average class size in ISCED 1 and ISCED 2, 2019-2020</t>
  </si>
  <si>
    <t>DEPP, Education in Europe: Key figures 2022.</t>
  </si>
  <si>
    <t>1.2.1: Compulsory education in Europe, 2021-2022</t>
  </si>
  <si>
    <t>OECD, UOE data collection, oecd.stat</t>
  </si>
  <si>
    <t>OECD, PISA 2018, table II.B1.4.5</t>
  </si>
  <si>
    <t>1.3.1: Annual expenditure per student on educational institutions, by ISCED level, 2019</t>
  </si>
  <si>
    <t>1.3.2: Factors affecting the salary cost per student in ISCED 1 and ISCED 2</t>
  </si>
  <si>
    <t>Student-teacher ratio (2019-2020)</t>
  </si>
  <si>
    <t>Statutory instruction time, in hours (2020-2021)</t>
  </si>
  <si>
    <t>Teachers' actual salaries (25-64 y.o.) in US $ PPP (2020-2021)</t>
  </si>
  <si>
    <t>Statutory teaching time, in hours (2020-2021)</t>
  </si>
  <si>
    <t>1.3.3: Change in public expenditure on public institutions from ISCED 1 to ISCED 4 and change in GDP between 2015 and 2019</t>
  </si>
  <si>
    <t>Change in education expenditure</t>
  </si>
  <si>
    <t>Change in GDP</t>
  </si>
  <si>
    <t xml:space="preserve">1.4.1: Average annual instruction time and years of compulsory education in ISCED 1, 2020-2021 </t>
  </si>
  <si>
    <t>Average annual instruction time (left axis)</t>
  </si>
  <si>
    <t>ISCED 1 duration (right axis)</t>
  </si>
  <si>
    <t>Total instruction time in ISCED 1 (not represented on the graph)</t>
  </si>
  <si>
    <t>Mathematics</t>
  </si>
  <si>
    <t>Foreign languages</t>
  </si>
  <si>
    <t>Natural sciences</t>
  </si>
  <si>
    <t>Other compulsory subjects</t>
  </si>
  <si>
    <t xml:space="preserve">1.4.3: Total instruction time allocated to arts education in ISCED 1, 2020-2021 </t>
  </si>
  <si>
    <t>1.4.4: Total instruction time allocated to physical education and health in ISCED 1, 2020-2021</t>
  </si>
  <si>
    <t>1.1.1: Types of organisation of education systems in Europe, 2022-2023</t>
  </si>
  <si>
    <t>1.1.2: A "single structure" system: Finland</t>
  </si>
  <si>
    <t>1.1.3: A "common core curriculum" system: France</t>
  </si>
  <si>
    <t>1.1.4: A "early tracking" system: Germany</t>
  </si>
  <si>
    <t>Official national data, OECD : Education GPS; Eurydice portal: National Education Systems.</t>
  </si>
  <si>
    <t>Common core</t>
  </si>
  <si>
    <t>Single structure</t>
  </si>
  <si>
    <t>Early tracking</t>
  </si>
  <si>
    <t>Single structure + common core</t>
  </si>
  <si>
    <t>Type</t>
  </si>
  <si>
    <t>General education (ISCED 34)</t>
  </si>
  <si>
    <t>Vocational education (ISCED 35)</t>
  </si>
  <si>
    <t>EU-27</t>
  </si>
  <si>
    <t>EU-22</t>
  </si>
  <si>
    <r>
      <t xml:space="preserve">OECD, </t>
    </r>
    <r>
      <rPr>
        <i/>
        <sz val="10"/>
        <color theme="1"/>
        <rFont val="Arial"/>
        <family val="2"/>
      </rPr>
      <t>Education at a glance 2020</t>
    </r>
    <r>
      <rPr>
        <sz val="10"/>
        <color theme="1"/>
        <rFont val="Arial"/>
        <family val="2"/>
      </rPr>
      <t>, table B7.1</t>
    </r>
  </si>
  <si>
    <t>Note: From secondary education onwards, the durations used for each level of education correspond to the general stream (the most common if there are several).</t>
  </si>
  <si>
    <t xml:space="preserve">Note: Data for Belgium, Ireland, Luxembourg and the Netherlands are not available. </t>
  </si>
  <si>
    <r>
      <t xml:space="preserve">OECD, </t>
    </r>
    <r>
      <rPr>
        <i/>
        <sz val="10"/>
        <color theme="1"/>
        <rFont val="Arial"/>
        <family val="2"/>
      </rPr>
      <t>Education at a glance 2022</t>
    </r>
    <r>
      <rPr>
        <sz val="10"/>
        <color theme="1"/>
        <rFont val="Arial"/>
        <family val="2"/>
      </rPr>
      <t>, table B2.4 and table C1.1</t>
    </r>
  </si>
  <si>
    <t>Note: Data for Estonia and Ireland are not available.</t>
  </si>
  <si>
    <t>1.5.1: Distribution of ISCED 3 students by programme orientation, 2019-2020</t>
  </si>
  <si>
    <t>EU-27 females</t>
  </si>
  <si>
    <t>EU-27 males</t>
  </si>
  <si>
    <t>DE m.</t>
  </si>
  <si>
    <t>FR m.</t>
  </si>
  <si>
    <t>PL m.</t>
  </si>
  <si>
    <t>PT m.</t>
  </si>
  <si>
    <t>FI m.</t>
  </si>
  <si>
    <t>Eurostat, UOE data collection, educ_uoe_grad02</t>
  </si>
  <si>
    <t>Business, administration and law</t>
  </si>
  <si>
    <t>Information and communication technologies</t>
  </si>
  <si>
    <t>Engineering, manufacturing and construction</t>
  </si>
  <si>
    <t>Health and welfare</t>
  </si>
  <si>
    <t>1.5.3: Mean score in Reading by programme orientation in PISA 2018</t>
  </si>
  <si>
    <t>Vocational education</t>
  </si>
  <si>
    <t>General education</t>
  </si>
  <si>
    <t>Mean score</t>
  </si>
  <si>
    <t>1.5.5: Employment rate of recent graduates of upper secondary and post-secondary non-tertiary vocational education, 2021</t>
  </si>
  <si>
    <t>Eurostat, labour force survey EU-LFS, edat_lfse_24</t>
  </si>
  <si>
    <t>Proportion of students enrolled in work-based learning programmes</t>
  </si>
  <si>
    <t>Note: Programmes combined school- and work-based programmes have less than 75% but more than 10% of the curriculum presented in the school environment (apprenticeship or sandwich programmes).</t>
  </si>
  <si>
    <t>1.5.2: Proportion of students enrolled in combined school- and work-based programmes among the students in upper secondary vocational education, 2017-2018</t>
  </si>
  <si>
    <t>1.5.4: Distribution of upper secondary vocational education graduates by gender and field of study during the 2020 academic year</t>
  </si>
  <si>
    <t>Employment rate in the total population of 20-34 year olds</t>
  </si>
  <si>
    <t>Employment rate of 20-34 year olds ISCED 35 and 45 graduates</t>
  </si>
  <si>
    <t xml:space="preserve">1.4.2: Total compulsory instruction time by subject in ISCED 1,  2020-2021 </t>
  </si>
  <si>
    <r>
      <t xml:space="preserve">Eurydice, </t>
    </r>
    <r>
      <rPr>
        <i/>
        <sz val="10"/>
        <color theme="1"/>
        <rFont val="Arial"/>
        <family val="2"/>
      </rPr>
      <t>The structure of the European education systems 2022/2023: schematic diagrams</t>
    </r>
  </si>
  <si>
    <r>
      <t xml:space="preserve">Eurydice, </t>
    </r>
    <r>
      <rPr>
        <i/>
        <sz val="10"/>
        <color theme="1"/>
        <rFont val="Arial"/>
        <family val="2"/>
      </rPr>
      <t>The structure of the European education systems 2021/2022: schematic diagrams</t>
    </r>
  </si>
  <si>
    <r>
      <t xml:space="preserve">OECD, </t>
    </r>
    <r>
      <rPr>
        <i/>
        <sz val="10"/>
        <color theme="1"/>
        <rFont val="Arial"/>
        <family val="2"/>
      </rPr>
      <t>Education at a glance 2021</t>
    </r>
    <r>
      <rPr>
        <sz val="10"/>
        <color theme="1"/>
        <rFont val="Arial"/>
        <family val="2"/>
      </rPr>
      <t xml:space="preserve">, table D1.1, table D2.1; </t>
    </r>
    <r>
      <rPr>
        <i/>
        <sz val="10"/>
        <color theme="1"/>
        <rFont val="Arial"/>
        <family val="2"/>
      </rPr>
      <t>Education at a glance 2022</t>
    </r>
    <r>
      <rPr>
        <sz val="10"/>
        <color theme="1"/>
        <rFont val="Arial"/>
        <family val="2"/>
      </rPr>
      <t>, table D3.4, table D4.1</t>
    </r>
  </si>
  <si>
    <r>
      <t xml:space="preserve">OECD, </t>
    </r>
    <r>
      <rPr>
        <i/>
        <sz val="10"/>
        <color theme="1"/>
        <rFont val="Arial"/>
        <family val="2"/>
      </rPr>
      <t>Education at a glance 2022</t>
    </r>
    <r>
      <rPr>
        <sz val="10"/>
        <color theme="1"/>
        <rFont val="Arial"/>
        <family val="2"/>
      </rPr>
      <t>, table C2.4</t>
    </r>
  </si>
  <si>
    <r>
      <t xml:space="preserve">Eurydice, </t>
    </r>
    <r>
      <rPr>
        <i/>
        <sz val="10"/>
        <color theme="1"/>
        <rFont val="Arial"/>
        <family val="2"/>
      </rPr>
      <t>Recommended annual instruction time in full-time compulsory education in Europe 2020/2021, 2021</t>
    </r>
  </si>
  <si>
    <r>
      <t xml:space="preserve"> Eurydice, </t>
    </r>
    <r>
      <rPr>
        <i/>
        <sz val="10"/>
        <color theme="1"/>
        <rFont val="Arial"/>
        <family val="2"/>
      </rPr>
      <t>Recommended annual instruction time in full-time compulsory education in Europe 2020/2021, 2021</t>
    </r>
  </si>
  <si>
    <t>Note: Countries where the organisation of instruction time is characterised by horizontal flexibility and/or countries where some subjects are included in another subject have been excluded from the figure, which explains the absence of a European average.</t>
  </si>
  <si>
    <t>Reading, writing, literature</t>
  </si>
  <si>
    <r>
      <t xml:space="preserve">Eurydice, </t>
    </r>
    <r>
      <rPr>
        <i/>
        <sz val="10"/>
        <color theme="1"/>
        <rFont val="Arial"/>
        <family val="2"/>
      </rPr>
      <t>Recommended annual instruction time in full-time compulsory education in Europe 2020/2021</t>
    </r>
  </si>
  <si>
    <r>
      <t xml:space="preserve"> Eurydice,</t>
    </r>
    <r>
      <rPr>
        <i/>
        <sz val="10"/>
        <color theme="1"/>
        <rFont val="Arial"/>
        <family val="2"/>
      </rPr>
      <t xml:space="preserve"> Recommended annual instruction time in full-time compulsory education in Europe 2020/2021</t>
    </r>
  </si>
  <si>
    <t>Note: See Definitions for "statutory instruction time" and "statutory teaching time".</t>
  </si>
  <si>
    <t>2.1.1: Proportion of 0-17 year olds and 18-24 year olds in the total population, 2021</t>
  </si>
  <si>
    <t xml:space="preserve">Extraction date: </t>
  </si>
  <si>
    <t>22.06.2022</t>
  </si>
  <si>
    <t>Eurostat, demo_pjan</t>
  </si>
  <si>
    <t>0-17 year-olds</t>
  </si>
  <si>
    <t>18-24 year-olds</t>
  </si>
  <si>
    <t>0-24 year-olds</t>
  </si>
  <si>
    <t>2.1.2: Total fertility rate, 2020</t>
  </si>
  <si>
    <t>Eurostat, demo_find</t>
  </si>
  <si>
    <t>2020</t>
  </si>
  <si>
    <t>2.1.3: Natural population change and net migration between 2015 and 2020</t>
  </si>
  <si>
    <t>Eurostat, demo_gind</t>
  </si>
  <si>
    <t>Natural change</t>
  </si>
  <si>
    <t xml:space="preserve">Net migration plus statistical adjustment </t>
  </si>
  <si>
    <t>Total population change</t>
  </si>
  <si>
    <t>2.1.4: Change in the population of 0-24 year olds and in the total population, according to reference projections between 2020 and 2040</t>
  </si>
  <si>
    <t>Eurostat, proj_19np</t>
  </si>
  <si>
    <t>Change in the 0-24 year olds population</t>
  </si>
  <si>
    <t>2.2.1: Students by education level, as a proportion of the total population of each country, 2019-2020</t>
  </si>
  <si>
    <t>Extraction date: 15.09.22</t>
  </si>
  <si>
    <t>Eurostat, UOE data collection, educ_uoe_enra04</t>
  </si>
  <si>
    <t>2.2.1: Distribution of 15-19 year olds by education or labour status, 2021</t>
  </si>
  <si>
    <t>OECD, labour force survey EU-LFS, stat.oecd</t>
  </si>
  <si>
    <t>Studies and employment</t>
  </si>
  <si>
    <t>Studies</t>
  </si>
  <si>
    <t>Employment</t>
  </si>
  <si>
    <t>NEET</t>
  </si>
  <si>
    <t xml:space="preserve">Note: Data for Luxembourg and Slovakia are not available. </t>
  </si>
  <si>
    <t>2.2.3: Participation rates of 20-24 year olds' in higher education, 2019-2020</t>
  </si>
  <si>
    <t>Extraction date: 20.06.22</t>
  </si>
  <si>
    <t>Eurostat, UOE data collection, educ_uoe_enrt08</t>
  </si>
  <si>
    <t>%</t>
  </si>
  <si>
    <t>2.2.4: Participation rates of 30-34 year olds' in higher education, 2019-2020</t>
  </si>
  <si>
    <t>30-34 ans</t>
  </si>
  <si>
    <t>Note: Data for Romania are not available.</t>
  </si>
  <si>
    <t>2.3.1: Students enrolled in a higher education programme abroad by country of origin, 2019-2020</t>
  </si>
  <si>
    <t>UNESCO, UOE data collection, data.uis.unesco.org</t>
  </si>
  <si>
    <t>2.3.2: Share of internationally mobile students enrolled in higher education programmes in Europe by ISCED level, 2019-2020</t>
  </si>
  <si>
    <r>
      <t xml:space="preserve">OECD, UOE data collection, </t>
    </r>
    <r>
      <rPr>
        <i/>
        <sz val="10"/>
        <color theme="1"/>
        <rFont val="Arial"/>
        <family val="2"/>
      </rPr>
      <t>Education at a glance 2022</t>
    </r>
    <r>
      <rPr>
        <sz val="10"/>
        <color theme="1"/>
        <rFont val="Arial"/>
        <family val="2"/>
      </rPr>
      <t>, table B6.1</t>
    </r>
  </si>
  <si>
    <t>ISCED 6</t>
  </si>
  <si>
    <t>ISCED 7</t>
  </si>
  <si>
    <t>ISCED 8</t>
  </si>
  <si>
    <t>2.3.3: Distribution of internationally mobile students enrolled in higher education by field of study, 2019-2020</t>
  </si>
  <si>
    <t>Eurostat, UOE data collection, educ_uoe_mobs04</t>
  </si>
  <si>
    <t>Social sciences, journalism and information</t>
  </si>
  <si>
    <t>Natural sciences, mathematics and statistics</t>
  </si>
  <si>
    <t>STEM</t>
  </si>
  <si>
    <t>Note: Countries are ranked in ascending order of the cumulative proportions of students in natural sciences, ICT and engineering, which are grouped under the STEM acronym.</t>
  </si>
  <si>
    <t xml:space="preserve">2.4.1: Early childhood education and care (ECEC) systems in Europe, ISCED 0 and outside ISCED </t>
  </si>
  <si>
    <r>
      <t xml:space="preserve">Eurydice, </t>
    </r>
    <r>
      <rPr>
        <i/>
        <sz val="10"/>
        <color theme="1"/>
        <rFont val="Arial"/>
        <family val="2"/>
      </rPr>
      <t>Key data on Early childhood education and care in Europe 2019</t>
    </r>
  </si>
  <si>
    <t>Split</t>
  </si>
  <si>
    <t>Split + integrated</t>
  </si>
  <si>
    <t>Integrated</t>
  </si>
  <si>
    <t>2.4.2: Participation rates in ECEC in Europe, 2020</t>
  </si>
  <si>
    <t>Extraction date: 12.07.2022</t>
  </si>
  <si>
    <t>Eurostat, survey on income and living conditions EU-SILC, ilc_caindformal ; UOE data collection, educ_uoe_enra21</t>
  </si>
  <si>
    <t>Under 3</t>
  </si>
  <si>
    <t>3 year-olds and over</t>
  </si>
  <si>
    <t>Note: Indicator a (Barcelona target) is currently being updated. Data not available for Italy.</t>
  </si>
  <si>
    <t>2.4.3: Minimum qualification level required for core practitioners working with children under age 3 (ISCED 0 and outside ISCED) in centre-based settings, 2018-2019</t>
  </si>
  <si>
    <t>ISCED level required</t>
  </si>
  <si>
    <t>3-5</t>
  </si>
  <si>
    <t>-</t>
  </si>
  <si>
    <t>2.4.4: Minimum qualification level required for core practitioners working with children between age 3 and the starting age of compulsory education (ISCED 02) in centre-based settings,  2018-2019</t>
  </si>
  <si>
    <t>International comparisons have become an essential support for the management of education systems and the development of public education policies. It is therefore essential to master their quality and relevance in order to use them wisely and to draw valid interpretations from them. Through Education in Europe: Key figures, the DEPP offers a complete panorama of indicators and analyses to assess the results but also the diversity of the organisation of schooling in the European Union, and to situate France in relation to its neighbours.
As in previous editions, the following main themes are addressed: the organisation of schooling, the main actors in education (pupils, parents, teachers), the results of education systems and the social and economic impact of education. The data from Chapter 2 on European students are presented here.</t>
  </si>
  <si>
    <t>Chapter 2: The students</t>
  </si>
  <si>
    <t>2.1: The demographic context</t>
  </si>
  <si>
    <t>2.2: Youth participation in school and higher education</t>
  </si>
  <si>
    <t>2.3: Mobility of young europeans in higher education</t>
  </si>
  <si>
    <t>2.4: Early childhood education and care</t>
  </si>
  <si>
    <t>International comparisons have become an essential support for the management of education systems and the development of public education policies. It is therefore essential to master their quality and relevance in order to use them wisely and to draw valid interpretations from them. Through Education in Europe: Key figures, the DEPP offers a complete panorama of indicators and analyses to assess the results but also the diversity of the organisation of schooling in the European Union, and to situate France in relation to its neighbours.
As in previous editions, the following main themes are addressed: the organisation of schooling, the main actors in education (pupils, parents, teachers), the results of education systems and the social and economic impact of education. The data from Chapter 3 on parents of European students are presented here.</t>
  </si>
  <si>
    <t>Chapter 3: The parents of the students</t>
  </si>
  <si>
    <t>3.1: Students' family environment</t>
  </si>
  <si>
    <t>3.1.1: Distribution of households with dependent children by household type among all households, 2021</t>
  </si>
  <si>
    <t>3.1.2: Overcrowding rate among households with dependent children, 2020</t>
  </si>
  <si>
    <t>3.1.3: Proportion of 0-17 year olds having neither a bath nor a shower in their dwelling, 2020</t>
  </si>
  <si>
    <t>3.1.4: Distribution of 0-17 year old children by educational attainment level of their parents, 2020</t>
  </si>
  <si>
    <t>3.2: Income and economic situation of families</t>
  </si>
  <si>
    <t>3.2.1: Median income of households with dependent children in equivalents PPS, 2020</t>
  </si>
  <si>
    <t>3.2.2: Proportion of 0-17 year old children living in a jobless household, 2021</t>
  </si>
  <si>
    <t>3.3.3: 0-17 year olds at risk of poverty or social exclusion by educational attainment level of their parents and 0-17 year olds at risk of poverty or social exclusion, 2020</t>
  </si>
  <si>
    <t>3.3: Parents’ involvement in their children's education</t>
  </si>
  <si>
    <t>3.3.1: Proportion of 15 year old students who agree or strongly agree with the statement "my parents support my educational efforts and achievements"</t>
  </si>
  <si>
    <t>3.3.2: Students' average reading score according to their statements regarding their parents' support for their educational efforts and achievements</t>
  </si>
  <si>
    <t>3.3.3: Percentage of students’ parents who participated in school-related activities during the previous academic year, based on principals' reports</t>
  </si>
  <si>
    <t>3.3.4: Regulation/recommendation related to the involvement of migrant students’ parents in schools from ISCED 1 to ISCED 3 (general and vocational education), 2017-2018</t>
  </si>
  <si>
    <t>Extraction date:</t>
  </si>
  <si>
    <t>22.06.22</t>
  </si>
  <si>
    <t>Eurostat, labour force survey EU-LFS, lfst_hhnhtych</t>
  </si>
  <si>
    <t xml:space="preserve">Couple with children </t>
  </si>
  <si>
    <t xml:space="preserve">Single adult with children </t>
  </si>
  <si>
    <t xml:space="preserve">Other type of household with children </t>
  </si>
  <si>
    <t>All types of households with children</t>
  </si>
  <si>
    <t>Eurostat, survey on income and living conditions EU-SILC, ilc_lvho05b</t>
  </si>
  <si>
    <t>Eurostat, survey on income and living conditions EU-SILC, ilc_mdho02c</t>
  </si>
  <si>
    <t>Eurostat, survey on income and living conditions EU-SILC, ilc_lvps25</t>
  </si>
  <si>
    <t>Parents with an ISCED 0-2 attainment</t>
  </si>
  <si>
    <t>Parents with an ISCED 5-8 attainment</t>
  </si>
  <si>
    <t>3.2.1: Median income of households with dependent children in PPS equivalents, 2020</t>
  </si>
  <si>
    <t>27.06.22</t>
  </si>
  <si>
    <t>Eurostat, survey on income and living conditions EU-SILC, ilc_di04</t>
  </si>
  <si>
    <t>Median net income</t>
  </si>
  <si>
    <t>Eurostat, labour force survey EU-LFS, lfsi_jhh_a</t>
  </si>
  <si>
    <t>Eurostat, survey on income and living conditions EU-SILC, ilc_peps01 et ilc_peps60</t>
  </si>
  <si>
    <t>Total population of 0-17 year olds (parents with an ISCED 0-8 attainment level)</t>
  </si>
  <si>
    <t>Parents with an ISCED 0-2 attainment level at most</t>
  </si>
  <si>
    <t>Parents with an ISCED 5-8 attainment level</t>
  </si>
  <si>
    <t>OECD, PISA 2018, student questionnaire's extraction</t>
  </si>
  <si>
    <t>My parents support my educational efforts and achievements</t>
  </si>
  <si>
    <t>Strongly disagree</t>
  </si>
  <si>
    <t>Disagree</t>
  </si>
  <si>
    <t>Agree</t>
  </si>
  <si>
    <t>Strongly agree</t>
  </si>
  <si>
    <t>OECD, PISA 2018, table III.B1.10.1</t>
  </si>
  <si>
    <t>Discussed their child’s progress with a teacher on their own initiative</t>
  </si>
  <si>
    <t>Participated in local school government</t>
  </si>
  <si>
    <t>OECD</t>
  </si>
  <si>
    <r>
      <t>Eurydice,</t>
    </r>
    <r>
      <rPr>
        <i/>
        <sz val="10"/>
        <color theme="1"/>
        <rFont val="Arial"/>
        <family val="2"/>
      </rPr>
      <t xml:space="preserve"> Integrating students from migrant backgrounds into schools in Europe</t>
    </r>
    <r>
      <rPr>
        <sz val="10"/>
        <color theme="1"/>
        <rFont val="Arial"/>
        <family val="2"/>
      </rPr>
      <t>, fig. I.3.10.</t>
    </r>
  </si>
  <si>
    <t>Type of regulation</t>
  </si>
  <si>
    <t>Non</t>
  </si>
  <si>
    <t>Informing</t>
  </si>
  <si>
    <t>Local resp.</t>
  </si>
  <si>
    <t>International comparisons have become an essential support for the management of education systems and the development of public education policies. It is therefore essential to master their quality and relevance in order to use them wisely and to draw valid interpretations from them. Through Education in Europe: Key figures, the DEPP offers a complete panorama of indicators and analyses to assess the results but also the diversity of the organisation of schooling in the European Union, and to situate France in relation to its neighbours.
As in previous editions, the following main themes are addressed: the organisation of schooling, the main actors in education (pupils, parents, teachers), the results of education systems and the social and economic impact of education. The data from Chapter 4 on European teachers are presented here.</t>
  </si>
  <si>
    <t>Chapitre 4: Teachers</t>
  </si>
  <si>
    <t>4.1: European teachers: an overview</t>
  </si>
  <si>
    <t>4.1.1: Proportion of teachers who are aged 50 or more, by ISCED level, 2019-2020</t>
  </si>
  <si>
    <t>4.1.2: Proportion of female teachers by ISCED level, 2019-2020</t>
  </si>
  <si>
    <t>4.1.3: Statements by ISCED 2 teachers regarding their "social" motivation to join the profession, 2018</t>
  </si>
  <si>
    <t>4.1.4: Statements by ISCED 2 teachers regarding their "personal" motivation to join the profession, 2018</t>
  </si>
  <si>
    <t>4.2: Initial teacher education and entry into the profession</t>
  </si>
  <si>
    <t>4.2.1: Qualification requirements to enter the teaching profession by ISCED level of teaching, 2020-2021</t>
  </si>
  <si>
    <t>4.2.2: Proportion of ISCED 2 teachers who graduated less than 5 years ago from initial teacher education and who report that the following content was included in their formal education or training</t>
  </si>
  <si>
    <t>4.2.3: Proportion of lower secondary teachers who participated in formal or informal induction during their first employment, by age groups, 2018</t>
  </si>
  <si>
    <t>4.3: Teachers’ continuous professional development</t>
  </si>
  <si>
    <t>4.3.1: Status of continuing professional development of lower secondary teachers and minimum number of defined CPD hours, 2019-2020</t>
  </si>
  <si>
    <t>4.3.2: Proportion of ISCED 2 teachers who have participated in at least one professional development activity during the last 12 months prior to the survey and number of activities done, 2018</t>
  </si>
  <si>
    <t>4.3.3: Proportion of ISCED 2 teachers who have participated in professional development activities and, among them, proportion of those who declare that the training activities have had a positive effect on their teaching practices, 2018</t>
  </si>
  <si>
    <t>4.4: Working conditions of the teaching profession</t>
  </si>
  <si>
    <t>4.4.1: Regulation of teachers' working time, according to official texts, public sector, 2020-2021</t>
  </si>
  <si>
    <t>4.4.2: Ratio of students to teaching staff in educational institutions, full-time equivalents, public and private sectors, 2019-2020</t>
  </si>
  <si>
    <t>4.5: Statutory and actual salaries of teachers</t>
  </si>
  <si>
    <t>4.5.1: ISCED 1 and ISCED 2 teachers' statutory salaries, based on the most prevalent qualifications at different points in teachers' careers, $US PPP, 2020-2021</t>
  </si>
  <si>
    <t>4.5.2: Teachers' average actual salaries by ISCED level, 25-64 ans year olds, $US PPP, 2020-2021</t>
  </si>
  <si>
    <t>4.5.3: Teachers' average actual salaries relative to earnings of tertiary-educated workers, 2020-2021</t>
  </si>
  <si>
    <t>4.6: Evolution of teachers' statutory salaries</t>
  </si>
  <si>
    <t>4.6.1: Change in ISCED 1 and ISCED 2 teachers’ statutory starting salaries between 2014-2015 and 2020-2021 (100% = salary in 2014-2015)</t>
  </si>
  <si>
    <t>4.6.2: Change in ISCED 1 and ISCED 2 teachers' statutory salaries after 15 years of experience between 2014-2015 et 2020-2021 (100% = salary in 2014-2015)</t>
  </si>
  <si>
    <t>4.6.3: ISCED 1 and ISCED 2 teachers' statutory salaries after 15 years of experience in different countries compared to teachers in France since 2016-2017</t>
  </si>
  <si>
    <t>4.7: Teachers' professional and pedagogical practices</t>
  </si>
  <si>
    <t>4.7.1: Proportion of ISCED 2 teachers who report engaging at least once a month in the following collaborative activities in their school, 2018</t>
  </si>
  <si>
    <t>4.7.2: Average number of hours teachers report having spent on team work and dialogue with colleagues within the school during the most recent complete calendar week, 2018</t>
  </si>
  <si>
    <t xml:space="preserve">4.7.3: Percentage of teachers who reported that they "frequently" or "always" use the following practices in their class, 2018 </t>
  </si>
  <si>
    <t xml:space="preserve">4.7.4: Percentage of teachers who reported that they "frequently" or "always" use the following assessment methods in their class, 2018 </t>
  </si>
  <si>
    <t>4.8: International teacher mobility</t>
  </si>
  <si>
    <t>4.8.1: Proportion of ISCED 2 teachers who have been abroad for professional purposes in their career as a teacher or during their teacher training, in 2018 and in 2013</t>
  </si>
  <si>
    <t>4.8.2: Proportion of lower secondary education teachers who have been abroad during ITE and/or as practising teachers, 2018</t>
  </si>
  <si>
    <t>4.8.3: Funding programmes organised by central authorities to support the transnational mobility of teachers in lower secondary education, among the countries who participated in TALIS 2018</t>
  </si>
  <si>
    <t>4.8.4: Proportion of mobile teachers in lower secondary education who have gone abroad for professional purposes with the support of a mobility programme, 2018</t>
  </si>
  <si>
    <t xml:space="preserve">4.8.5: Distribution of ISCED 1-3 teachers' mobilities for professional purposes funded by the Erasmus + programme by activity, 2018 
</t>
  </si>
  <si>
    <t>4.9: Teachers' perception of the profession</t>
  </si>
  <si>
    <t>4.9.1: Proportion of ISCED 2 teachers who believe that their profession is valued in society and proportion of teachers who say they regret becoming teachers, 2018</t>
  </si>
  <si>
    <t>4.9.2: Proportion of ISCED 2 teachers who declare experiencing stress at work "a lot" by age, 2018</t>
  </si>
  <si>
    <t>4.9.3: Proportion of ISCED 2 teachers who declare that their job leave them time for their personal life, 2018</t>
  </si>
  <si>
    <t>4.9.4: Proportion of ISCED 2 teachers who declare that they are satisfied with their salary by age, 2018</t>
  </si>
  <si>
    <t>10.06.2022</t>
  </si>
  <si>
    <t>Eurostat, UOE data collection, educ_uoe_perp01</t>
  </si>
  <si>
    <t>Note: Data for Ireland and Slovenia are not available.</t>
  </si>
  <si>
    <t>OECD, TALIS 2018, table I.4.1</t>
  </si>
  <si>
    <t>Teaching allowed me to provide a contribution to society</t>
  </si>
  <si>
    <t xml:space="preserve">Teaching allowed me to influence the development of children and young people  </t>
  </si>
  <si>
    <t xml:space="preserve">Teaching allowed me to benefit the socially disadvantaged  </t>
  </si>
  <si>
    <t>EU-23</t>
  </si>
  <si>
    <t xml:space="preserve">Teaching provided a reliable income </t>
  </si>
  <si>
    <t xml:space="preserve">Teaching was a secure job </t>
  </si>
  <si>
    <t>The teaching schedule fit with responsibilities in my personal life</t>
  </si>
  <si>
    <r>
      <t xml:space="preserve">OECD, </t>
    </r>
    <r>
      <rPr>
        <i/>
        <sz val="10"/>
        <color theme="1"/>
        <rFont val="Arial"/>
        <family val="2"/>
      </rPr>
      <t>Education at a glance 2022</t>
    </r>
    <r>
      <rPr>
        <sz val="10"/>
        <color theme="1"/>
        <rFont val="Arial"/>
        <family val="2"/>
      </rPr>
      <t>, table X3.D3.3</t>
    </r>
  </si>
  <si>
    <t xml:space="preserve">Note: In the first graph, the countries are ordered according to the values for ISCED 02; the second graph shows the same order of countries. </t>
  </si>
  <si>
    <t xml:space="preserve">4.2.2: Proportion of ISCED 2 teachers who completed their formal initial teacher education in the 5 years prior to the TALIS survey and who report that the following content was included in their formal education or training </t>
  </si>
  <si>
    <t>OECD, TALIS 2018, table I.4.13</t>
  </si>
  <si>
    <t xml:space="preserve">General pedagogy  </t>
  </si>
  <si>
    <t xml:space="preserve">Classroom practice in some or all subjects taught </t>
  </si>
  <si>
    <t>Use of ICT for teaching</t>
  </si>
  <si>
    <t>Note: The EU average is not calculated for teachers who left initial education less than 5 years ago in 2018. Data missing for Bulgaria, Italy, Netherlands and Sweden.</t>
  </si>
  <si>
    <t>4.2.3: Proportion of lower secondary teachers who participated in formal or informal induction programme during their first employment, by age groups, 2018</t>
  </si>
  <si>
    <r>
      <t xml:space="preserve">Eurydice, </t>
    </r>
    <r>
      <rPr>
        <i/>
        <sz val="10"/>
        <color theme="1"/>
        <rFont val="Arial"/>
        <family val="2"/>
      </rPr>
      <t>Teachers in Europe: careers, development and well-being</t>
    </r>
    <r>
      <rPr>
        <sz val="10"/>
        <color theme="1"/>
        <rFont val="Arial"/>
        <family val="2"/>
      </rPr>
      <t>, with OCDE TALIS 2018 data</t>
    </r>
  </si>
  <si>
    <t>Less than 35</t>
  </si>
  <si>
    <t>Note: Data for teachers under the age of 35 in Portugal are not available.</t>
  </si>
  <si>
    <r>
      <t>4.3.1: Status of continuing professional development of lower secondary teachers</t>
    </r>
    <r>
      <rPr>
        <b/>
        <sz val="10"/>
        <color theme="1"/>
        <rFont val="Arial"/>
        <family val="2"/>
      </rPr>
      <t>, 2019-2020</t>
    </r>
  </si>
  <si>
    <r>
      <t xml:space="preserve">Eurydice, </t>
    </r>
    <r>
      <rPr>
        <i/>
        <sz val="10"/>
        <color theme="1"/>
        <rFont val="Arial"/>
        <family val="2"/>
      </rPr>
      <t>Teachers in Europe: careers, development and well-being</t>
    </r>
    <r>
      <rPr>
        <sz val="10"/>
        <color theme="1"/>
        <rFont val="Arial"/>
        <family val="2"/>
      </rPr>
      <t>, figure 3.5.</t>
    </r>
  </si>
  <si>
    <t xml:space="preserve">(1) Mandatory without defined time (« professional duty ») </t>
  </si>
  <si>
    <t>(2) Mandatory with defined time</t>
  </si>
  <si>
    <t>(3) Entitlement with defined time</t>
  </si>
  <si>
    <t>(4) Neither mandatory, nor an entitlement</t>
  </si>
  <si>
    <t>Scope: Public lower secondary schools in the 27 EU countries, except for Belgium, Ireland and the Netherlands where subsidised public schools are also included.</t>
  </si>
  <si>
    <r>
      <t xml:space="preserve">Eurydice, </t>
    </r>
    <r>
      <rPr>
        <i/>
        <sz val="10"/>
        <rFont val="Arial"/>
        <family val="2"/>
      </rPr>
      <t>Teachers in Europe: careers, development and well-being</t>
    </r>
    <r>
      <rPr>
        <sz val="10"/>
        <rFont val="Arial"/>
        <family val="2"/>
      </rPr>
      <t>, with OCDE TALIS 2018 data.</t>
    </r>
  </si>
  <si>
    <t>Number of activities</t>
  </si>
  <si>
    <t>Participation (%)</t>
  </si>
  <si>
    <t xml:space="preserve">Note: Professional development activities include "Courses/seminars attended in person", "Online courses/seminars", "Pedagogical conferences where teachers and/or researchers present their research or discuss educational issues", "Formal qualification programme (e.g. diploma)", "Observation visits to other institutions", "Observation visits to business premises, public organisations or non-governmental organisations", "Peer and/or self-observation and coaching as part of a formal school arrangement", "Participation in a network of teachers formed specifically for the professional development of teachers", "Reading professional literature" or "other types of professional development activities"). </t>
  </si>
  <si>
    <t>OECD, TALIS 2018, table I.5.1 et I.5.15</t>
  </si>
  <si>
    <t>Participation to at least one activity of professional development</t>
  </si>
  <si>
    <t>Positive impact on the teaching practices</t>
  </si>
  <si>
    <t>Note: The responses presented on the vertical axis are those of the subgroup of teachers who also reported having participated in at least one in-service training activity in the last 12 months. Data on the positive impact on teaching practice are not available for Hungary.</t>
  </si>
  <si>
    <r>
      <t xml:space="preserve">OECD, </t>
    </r>
    <r>
      <rPr>
        <i/>
        <sz val="10"/>
        <color theme="1"/>
        <rFont val="Arial"/>
        <family val="2"/>
      </rPr>
      <t>Education at a glance</t>
    </r>
    <r>
      <rPr>
        <sz val="10"/>
        <color theme="1"/>
        <rFont val="Arial"/>
        <family val="2"/>
      </rPr>
      <t xml:space="preserve"> 2022, table D4.1 et D4.2</t>
    </r>
  </si>
  <si>
    <t>Statutory teaching time</t>
  </si>
  <si>
    <t>Working time required at school (in addition to teaching time)</t>
  </si>
  <si>
    <t>Total presence time in school</t>
  </si>
  <si>
    <t>SL</t>
  </si>
  <si>
    <t>ISCED 34</t>
  </si>
  <si>
    <t xml:space="preserve">Note: For countries not shown on a graph, information is missing or time is not regulated.  </t>
  </si>
  <si>
    <t>Eurostat, UOE data collection, educ_uoe_perp04</t>
  </si>
  <si>
    <t xml:space="preserve">Note: Some data for Estonia and Slovenia, and all data for Ireland are unavailable. Sorted in ascending order of values for ISCED 1 and ISCED 2.  </t>
  </si>
  <si>
    <r>
      <t xml:space="preserve">OECD, </t>
    </r>
    <r>
      <rPr>
        <i/>
        <sz val="10"/>
        <color theme="1"/>
        <rFont val="Arial"/>
        <family val="2"/>
      </rPr>
      <t>Education at a glance 2022</t>
    </r>
    <r>
      <rPr>
        <sz val="10"/>
        <color theme="1"/>
        <rFont val="Arial"/>
        <family val="2"/>
      </rPr>
      <t>, table D3.1. Joint data collection with Eurydice.</t>
    </r>
  </si>
  <si>
    <t>Starting salary</t>
  </si>
  <si>
    <t>Salary after 15 years of experience</t>
  </si>
  <si>
    <t>Salary at top of scale</t>
  </si>
  <si>
    <r>
      <t xml:space="preserve">OECD, </t>
    </r>
    <r>
      <rPr>
        <i/>
        <sz val="10"/>
        <color theme="1"/>
        <rFont val="Arial"/>
        <family val="2"/>
      </rPr>
      <t>Education at a glance 2022</t>
    </r>
    <r>
      <rPr>
        <sz val="10"/>
        <color theme="1"/>
        <rFont val="Arial"/>
        <family val="2"/>
      </rPr>
      <t>, table D3.3. Joint data collection with Eurydice.</t>
    </r>
  </si>
  <si>
    <t>ISCED 24</t>
  </si>
  <si>
    <t>Note: The reference year for actual teacher salaries is 2019 in France, 2020 in Finland and 2021 in Portugal. Data for Spain and Poland are not available for all levels of education. Data for Germany and Austria are not available for ISCED 02. The European average is not presented due to lack of data for many countries.</t>
  </si>
  <si>
    <r>
      <t xml:space="preserve">OECD, </t>
    </r>
    <r>
      <rPr>
        <i/>
        <sz val="10"/>
        <color theme="1"/>
        <rFont val="Arial"/>
        <family val="2"/>
      </rPr>
      <t>Education at a glance 2022</t>
    </r>
    <r>
      <rPr>
        <sz val="10"/>
        <color theme="1"/>
        <rFont val="Arial"/>
        <family val="2"/>
      </rPr>
      <t>, table D3.2. Joint data collection with Eurydice.</t>
    </r>
  </si>
  <si>
    <t>100 = Tertiary-educated workers' income</t>
  </si>
  <si>
    <t>Note: When the data on earnings for all workers have a different reference year than the one used for teachers' salaries, a deflator has been used to adjust the earnings data.</t>
  </si>
  <si>
    <r>
      <t xml:space="preserve">Author's calculations from Eurydice, </t>
    </r>
    <r>
      <rPr>
        <i/>
        <sz val="10"/>
        <color theme="1"/>
        <rFont val="Arial"/>
        <family val="2"/>
      </rPr>
      <t>Teachers' and School Heads' Salaries and Allowances in Europe</t>
    </r>
    <r>
      <rPr>
        <sz val="10"/>
        <color theme="1"/>
        <rFont val="Arial"/>
        <family val="2"/>
      </rPr>
      <t>, editions 2015/16, 2016/17, 2017/18, 2018/19, 2019/20, 2010/21. Joint data collection with the OECD.</t>
    </r>
  </si>
  <si>
    <t>2014-2015</t>
  </si>
  <si>
    <t>2015-2016</t>
  </si>
  <si>
    <t>2016-2017</t>
  </si>
  <si>
    <t>2017-2018</t>
  </si>
  <si>
    <t>2018-2019</t>
  </si>
  <si>
    <t>2019-2020</t>
  </si>
  <si>
    <t>2020-2021</t>
  </si>
  <si>
    <t xml:space="preserve">Interpretation: Between 2014-2015 and 2020-2021, gross statutory starting salaries of  teachers decreased by 3% in Portugal at both education levels. </t>
  </si>
  <si>
    <r>
      <t xml:space="preserve">OECD, </t>
    </r>
    <r>
      <rPr>
        <i/>
        <sz val="10"/>
        <color theme="1"/>
        <rFont val="Arial"/>
        <family val="2"/>
      </rPr>
      <t>Education at a glance 2022</t>
    </r>
    <r>
      <rPr>
        <sz val="10"/>
        <color theme="1"/>
        <rFont val="Arial"/>
        <family val="2"/>
      </rPr>
      <t>, table D3.6. Joint data collection with Eurydice.</t>
    </r>
  </si>
  <si>
    <t xml:space="preserve">Interpretation: Between 2014-2015 and 2020-2021, the gross statutory salaries of typically qualified teachers with 15 years of experience increased by 18% in Poland at both levels of education. </t>
  </si>
  <si>
    <r>
      <t xml:space="preserve">Author's calculations from OECD, </t>
    </r>
    <r>
      <rPr>
        <i/>
        <sz val="10"/>
        <color theme="1"/>
        <rFont val="Arial"/>
        <family val="2"/>
      </rPr>
      <t>Education at a glance</t>
    </r>
    <r>
      <rPr>
        <sz val="10"/>
        <color theme="1"/>
        <rFont val="Arial"/>
        <family val="2"/>
      </rPr>
      <t>, editions 2018, 2019, 2020, 2021, 2022. Joint data collection with Eurydice.</t>
    </r>
  </si>
  <si>
    <t>Interpretation: In 2016-2017, the statutory salary of typically qualified teachers with 15 years of experience in primary education in Germany was 197% of the salary of the same teachers in France. In 2020-2021, that same ratio is 212%.</t>
  </si>
  <si>
    <t>OECD, TALIS 2018, table II.4.1</t>
  </si>
  <si>
    <t>Work with other teachers in this school to ensure common standards in evaluations for assessing student progress</t>
  </si>
  <si>
    <t>Attend team conferences</t>
  </si>
  <si>
    <t>OECD, TALIS 2018, table II.4.5</t>
  </si>
  <si>
    <t>Hours</t>
  </si>
  <si>
    <t>OECD, TALIS 2018, table I.2.1</t>
  </si>
  <si>
    <t>Have students work in small groups to come up with a joint solution to a problem or task</t>
  </si>
  <si>
    <t>Refer to a problem from everyday life or work to demonstrate why new knowledge is useful</t>
  </si>
  <si>
    <t>Let students practise similar tasks until I know that every student has understood the subject matter</t>
  </si>
  <si>
    <t>OECD, TALIS 2018, table I.2.6</t>
  </si>
  <si>
    <t>Let students  evaluate their own progress</t>
  </si>
  <si>
    <t>Administer own assessment</t>
  </si>
  <si>
    <t>Provide written feedback on student work in addition to a mark</t>
  </si>
  <si>
    <t>4.8.1: Proportion of ISCED 2 teachers who have been abroad for professional purposes in their career as a teacher or during their teacher education/training, in 2018 and in 2013</t>
  </si>
  <si>
    <r>
      <t xml:space="preserve">Eurydice, </t>
    </r>
    <r>
      <rPr>
        <i/>
        <sz val="10"/>
        <color theme="1"/>
        <rFont val="Arial"/>
        <family val="2"/>
      </rPr>
      <t>Teachers in Europe: careers, development and well-being</t>
    </r>
    <r>
      <rPr>
        <sz val="10"/>
        <color theme="1"/>
        <rFont val="Arial"/>
        <family val="2"/>
      </rPr>
      <t>, figure 5.1, from OECD TALIS 2018 and TALIS 2013 data</t>
    </r>
  </si>
  <si>
    <t>Scope: Public and private schools (under contract for France) of general lower-secondary education.</t>
  </si>
  <si>
    <t>Note: The EU average (2018) includes the 23 EU countries/regions that participated in the TALIS survey in 2018, excluding England. Data missing for Austria and Lithuania. Germany, Greece, Ireland, Luxembourg and Poland did not participate in this international survey.</t>
  </si>
  <si>
    <t>Among the countries that participated in TALIS 2018, 7 had not participated in TALIS 2013 (Austria, the French community of Belgium, Bulgaria, Hungary, Lithuania, Malta, Slovenia). For Belgium, the 2018 average includes the French and Flemish communities, while the 2013 average includes only the Flemish community.</t>
  </si>
  <si>
    <t>4.8.2:  Proportion of lower secondary education teachers who have been abroad during ITE and/or as practising teachers, 2018</t>
  </si>
  <si>
    <r>
      <t xml:space="preserve">Eurydice, </t>
    </r>
    <r>
      <rPr>
        <i/>
        <sz val="10"/>
        <color theme="1"/>
        <rFont val="Arial"/>
        <family val="2"/>
      </rPr>
      <t>Teachers in Europe: careers, development and well-being</t>
    </r>
    <r>
      <rPr>
        <sz val="10"/>
        <color theme="1"/>
        <rFont val="Arial"/>
        <family val="2"/>
      </rPr>
      <t>, figure 5.4, from OECD TALIS 2018 data</t>
    </r>
  </si>
  <si>
    <t>Total as a teacher</t>
  </si>
  <si>
    <t>Solely during ITE</t>
  </si>
  <si>
    <t>Note: The EU average includes the EU countries/regions that participated in the TALIS survey in 2018, except England. Data missing for Austria and Lithuania. Germany, Greece, Ireland, Luxembourg and Poland did not participate in this international survey. For Belgium, the 2018 average includes the French and Flemish communities.</t>
  </si>
  <si>
    <t>The category 'Total as a teacher' includes teachers who reported mobility 'as a teacher only' and 'as a teacher and as a student, during their initial teacher education'.</t>
  </si>
  <si>
    <t>4.8.3:  Funding programmes organised by top-level authorities to support the international mobility of teachers in lower secondary education, among the countries who participated in TALIS 2018</t>
  </si>
  <si>
    <r>
      <t xml:space="preserve">Eurydice, </t>
    </r>
    <r>
      <rPr>
        <i/>
        <sz val="10"/>
        <rFont val="Arial"/>
        <family val="2"/>
      </rPr>
      <t>Teachers in Europe: Careers, Development and Well-being</t>
    </r>
    <r>
      <rPr>
        <sz val="10"/>
        <rFont val="Arial"/>
        <family val="2"/>
      </rPr>
      <t>, figure 5.5</t>
    </r>
  </si>
  <si>
    <t>Programmes available for all teachers</t>
  </si>
  <si>
    <t>Programmes specifically targeting modern foreign language teachers</t>
  </si>
  <si>
    <t>No funding programme set up by top-level  authorities</t>
  </si>
  <si>
    <t>X</t>
  </si>
  <si>
    <t xml:space="preserve">Interpretation: In 2019-2020, France provided national programmes to support international mobility that are either open to all ISCED 2 teachers or restricted to foreign language teachers. </t>
  </si>
  <si>
    <t xml:space="preserve">Note: Teachers who go abroad to work in a school under the authority of their own country are not included here. International funding programmes, such as the European Union's Erasmus+ programme, are not included. Information is presented for countries that participated in the international TALIS 2018 survey (except England). TALIS 2018 data missing for Austria and Lithuania.  Germany, Greece, Ireland, Luxembourg and Poland did not participate in this international survey. </t>
  </si>
  <si>
    <t>4.8.4: Proportion of mobile teachers in lower secondary education who have been abroad for professional purposes with the support of a mobility programme, 2018</t>
  </si>
  <si>
    <r>
      <t xml:space="preserve">Eurydice, </t>
    </r>
    <r>
      <rPr>
        <i/>
        <sz val="10"/>
        <rFont val="Arial"/>
        <family val="2"/>
      </rPr>
      <t>Teachers in Europe: careers, development and well-being</t>
    </r>
    <r>
      <rPr>
        <sz val="10"/>
        <rFont val="Arial"/>
        <family val="2"/>
      </rPr>
      <t>, figure 5.6, from OECD TALIS 2018 data</t>
    </r>
  </si>
  <si>
    <t>EU programme</t>
  </si>
  <si>
    <t>National or regional programme</t>
  </si>
  <si>
    <t>School or school district programme</t>
  </si>
  <si>
    <t>Teacher's own initiative</t>
  </si>
  <si>
    <t>Notes: EU average includes EU countries/regions that participated in the TALIS survey in 2018, excluding England. Data missing for Austria and Lithuania. Germany, Greece, Ireland, Luxembourg and Poland did not participate in this international survey. Countries are ranked in ascending order of the rate of mobility carried out within the framework of a European programme. Teachers may have benefited from both types of programme.</t>
  </si>
  <si>
    <t xml:space="preserve">4.8.5: Distribution of ISCED 1-3 school education staff's mobilities for professional purposes funded by the Erasmus + programme by activity, 2018 
</t>
  </si>
  <si>
    <r>
      <t xml:space="preserve">Authors' calculations from European Commission data, </t>
    </r>
    <r>
      <rPr>
        <i/>
        <sz val="10"/>
        <color theme="1"/>
        <rFont val="Calibri"/>
        <family val="2"/>
        <scheme val="minor"/>
      </rPr>
      <t>Erasmus + Annual Report 2018</t>
    </r>
    <r>
      <rPr>
        <sz val="10"/>
        <color theme="1"/>
        <rFont val="Calibri"/>
        <family val="2"/>
        <scheme val="minor"/>
      </rPr>
      <t>, 2020</t>
    </r>
  </si>
  <si>
    <t>Structured Courses / Training Events</t>
  </si>
  <si>
    <t xml:space="preserve">Job-shadowing
</t>
  </si>
  <si>
    <t>Training / Teaching assignments</t>
  </si>
  <si>
    <t>Scope: Mobility of school education staff (ISCED 1-3) - Projects contracted under Key Action 1 of the 2018 call.</t>
  </si>
  <si>
    <t>The EU average is not weighted.</t>
  </si>
  <si>
    <t>OECD, TALIS 2018, Table I.4.34</t>
  </si>
  <si>
    <t>I think that the teaching profession is valued in society</t>
  </si>
  <si>
    <t>I regret that I decided to become a teacher</t>
  </si>
  <si>
    <t>OECD, TALIS 2018, table II.2.39</t>
  </si>
  <si>
    <t>Total population</t>
  </si>
  <si>
    <t>Under age 30</t>
  </si>
  <si>
    <t>Age 50 and above</t>
  </si>
  <si>
    <t>OECD, TALIS 2018, table II.2.36</t>
  </si>
  <si>
    <t>Quite a bit</t>
  </si>
  <si>
    <t>A lot</t>
  </si>
  <si>
    <t>OECD, TALIS 2018, table II.3.56</t>
  </si>
  <si>
    <t>International comparisons have become an essential support for the management of education systems and the development of public education policies. It is therefore essential to master their quality and relevance in order to use them wisely and to draw valid interpretations from them. Through Education in Europe: Key figures, the DEPP offers a complete panorama of indicators and analyses to assess the results but also the diversity of the organisation of schooling in the European Union, and to situate France in relation to its neighbours.
As in previous editions, the following main themes are addressed: the organisation of schooling, the main actors in education (pupils, parents, teachers), the results of education systems and the social and economic impact of education. The data from Chapter 5 on the results of European education systems are presented here.</t>
  </si>
  <si>
    <t>Chapter 5: The results of European education systems</t>
  </si>
  <si>
    <t>5.1: The objectives of the european education strategy for 2030</t>
  </si>
  <si>
    <t>5.1.1: Relative position of different countries with respect to the european 2030 strategy regarding education and training, 2022</t>
  </si>
  <si>
    <t>5.1.2: Results of each country presented in figure 5.1.1 with respect european 2030 strategy regarding education and training targets, 2022</t>
  </si>
  <si>
    <t>5.2: The european education strategy for 2030: youth participation and attainment levels</t>
  </si>
  <si>
    <t>5.2.1: Participation rate of children between 3 years old and the age of entry into compulsory primary education in 2019-2020</t>
  </si>
  <si>
    <t>5.2.1: Proportion of early school leavers among 18-24 year olds, 2021</t>
  </si>
  <si>
    <t>5.2.3: Proportion of early school leavers among 18-24 year olds in the EU and in France by gender between 2011 and 2021</t>
  </si>
  <si>
    <t xml:space="preserve">5.2.4: Proportion of 25-34 year olds with higher educational attainment en 2021 </t>
  </si>
  <si>
    <t>5.2.5: Proportion of 25-34 year olds with tertiary educational attainment in the EU and in France by gender between 2011 et 2021</t>
  </si>
  <si>
    <t>5.3: The european education strategy by 2030 : the skills of young people</t>
  </si>
  <si>
    <t>5.3.1: Proportion of low performers among 15 year olds in Reading, Mathematics and Science, 2018</t>
  </si>
  <si>
    <t>5.3.1 web: Change in low performers among 15 year olds in Reading between 2009 and 2018</t>
  </si>
  <si>
    <t>5.3.2: Student performance in reading literacy and equity of performance in 2018</t>
  </si>
  <si>
    <t>5.3.3 : Proportion of students in grade 8 with insufficient digital literacy skills by gender, 2018</t>
  </si>
  <si>
    <t>5.4: Further insights into skills: TIMSS 2019</t>
  </si>
  <si>
    <t>5.4.1: Proportion of students at each level of competence in mathematics in Grade 4, 2019</t>
  </si>
  <si>
    <t>5.4.2: Proportion of students at each level of competence in science in Grade 4, 2019</t>
  </si>
  <si>
    <t>5.4.3: Proportion of students at each level of competence in mathematics in Grade 8, 2019</t>
  </si>
  <si>
    <t>5.4.4: Proportion of students at each level of competence in science in Grade 8, 2019</t>
  </si>
  <si>
    <t>5.4.5: Presence of certified examinations and national tests in mathematics in primary education, 2020-2021</t>
  </si>
  <si>
    <t>5.4.6: Presence of certified examinations and national tests in science in primary education, 2020-2021</t>
  </si>
  <si>
    <t>5.5: The sustainable development goal (SDG) on education from a gender perspective</t>
  </si>
  <si>
    <t>5.5.1: Out-of-school rate for adolescents of upper secondary education age by gender, 2019-2020</t>
  </si>
  <si>
    <t>5.5.2: Proportion of 15-24 year olds who participate in vocational programmes from secondary to short-cycle higher education by gender, 2019-2020</t>
  </si>
  <si>
    <t>5.5.3: Proportion of 15 year olds who declare using every day or almost every day digital devices for the following activities, by gender, 2018</t>
  </si>
  <si>
    <t>5.1.1: Relative position of different countries with respect to the European 2030 strategy regarding education and training, 2022</t>
  </si>
  <si>
    <t>02.05.2022</t>
  </si>
  <si>
    <t>Eurostat, edat_lfse_03, edat_lfse_14, edat_lfse_24, educ_uoe_enra21, educ_outc_pisa.</t>
  </si>
  <si>
    <r>
      <rPr>
        <sz val="10"/>
        <rFont val="Calibri"/>
        <family val="2"/>
      </rPr>
      <t xml:space="preserve">Early childhood education and care </t>
    </r>
    <r>
      <rPr>
        <sz val="10"/>
        <rFont val="Arial"/>
        <family val="2"/>
      </rPr>
      <t>(2020)</t>
    </r>
  </si>
  <si>
    <t>Early leavers from education and training  (2021)</t>
  </si>
  <si>
    <t>Underachievement in reading (PISA 2018)</t>
  </si>
  <si>
    <t>Underachievement in maths (PISA 2018)</t>
  </si>
  <si>
    <t>Underachievement in  science (PISA 2018)</t>
  </si>
  <si>
    <t>Underachievement in digital skills (2018)</t>
  </si>
  <si>
    <t>Tertiary education attainment (2021)</t>
  </si>
  <si>
    <t>Target</t>
  </si>
  <si>
    <t>Germany</t>
  </si>
  <si>
    <t>Ireland</t>
  </si>
  <si>
    <t>France</t>
  </si>
  <si>
    <t>Italy</t>
  </si>
  <si>
    <t>Poland</t>
  </si>
  <si>
    <t>Finland</t>
  </si>
  <si>
    <t xml:space="preserve">Note: Some data are provisional at the time of publication.  </t>
  </si>
  <si>
    <t>Underachievement</t>
  </si>
  <si>
    <t>Reading (PISA 2018)</t>
  </si>
  <si>
    <t>Maths (PISA 2018)</t>
  </si>
  <si>
    <t>Science (PISA 2018)</t>
  </si>
  <si>
    <t>Digital skills (ICILS 2018)</t>
  </si>
  <si>
    <t>Spain</t>
  </si>
  <si>
    <t>≥ 96 %</t>
  </si>
  <si>
    <t>&lt; 9 %</t>
  </si>
  <si>
    <t>&lt; 15 %</t>
  </si>
  <si>
    <t>≥ 45 %</t>
  </si>
  <si>
    <t xml:space="preserve">Note: Figures in bold in the table correspond to cases where the target is met. </t>
  </si>
  <si>
    <t>Eurostat , UOE data collection, educ_uoe_enra21</t>
  </si>
  <si>
    <t>5.2.2: Proportion of early school leavers among 18-24 year olds, 2021</t>
  </si>
  <si>
    <t>Eurostat, labour foce survey EU-LFS, edat_lfse_14</t>
  </si>
  <si>
    <t>En %</t>
  </si>
  <si>
    <t>Note: The data for every coutry is considered provisional.</t>
  </si>
  <si>
    <r>
      <t xml:space="preserve">Eurostat, labour foce survey EU-LFS, edat_lfse_14 ; DEPP, </t>
    </r>
    <r>
      <rPr>
        <i/>
        <sz val="10"/>
        <rFont val="Arial"/>
        <family val="2"/>
      </rPr>
      <t>Repères et références statistiques 2021</t>
    </r>
    <r>
      <rPr>
        <sz val="10"/>
        <rFont val="Arial"/>
        <family val="2"/>
      </rPr>
      <t>.</t>
    </r>
  </si>
  <si>
    <t>Males</t>
  </si>
  <si>
    <t>Females</t>
  </si>
  <si>
    <t>2011</t>
  </si>
  <si>
    <t>2012</t>
  </si>
  <si>
    <t>2013</t>
  </si>
  <si>
    <t>2014</t>
  </si>
  <si>
    <t>2015</t>
  </si>
  <si>
    <t>2016</t>
  </si>
  <si>
    <t>2017</t>
  </si>
  <si>
    <t>2018</t>
  </si>
  <si>
    <t>2019</t>
  </si>
  <si>
    <t>2021</t>
  </si>
  <si>
    <t>Note: Provisional data for France and EU-27 in 2021.</t>
  </si>
  <si>
    <t>Eurostat, labour foce survey EU-LFS, edat_lfse_03</t>
  </si>
  <si>
    <t>OCDE, PISA 2018 table I.B1.7, I.B1.8, I.B1.7</t>
  </si>
  <si>
    <t>Reading</t>
  </si>
  <si>
    <t>Science</t>
  </si>
  <si>
    <t>2030 target: less than 15%</t>
  </si>
  <si>
    <r>
      <t>5.3.1 web: Change in low performers among 15 year olds in Reading between 2009 and 2018</t>
    </r>
    <r>
      <rPr>
        <b/>
        <sz val="10"/>
        <color theme="8"/>
        <rFont val="Calibri"/>
        <family val="2"/>
      </rPr>
      <t/>
    </r>
  </si>
  <si>
    <t>Note: Data for Austria and Cyprus are not available for 2009.</t>
  </si>
  <si>
    <t>OCDE, PISA 2018, table II.B1.2.3</t>
  </si>
  <si>
    <t>Percentage of variation in performance explained by ESCS index</t>
  </si>
  <si>
    <t>OCDE</t>
  </si>
  <si>
    <t>5.3.3 : Proportion of students in grade 8 with insufficient computer and information literacy, by gender, 2018</t>
  </si>
  <si>
    <t>IEA, ICILS 2018</t>
  </si>
  <si>
    <t>IEA, TIMSS 2019, exhibit 1.8.</t>
  </si>
  <si>
    <t>Advanced</t>
  </si>
  <si>
    <t>High</t>
  </si>
  <si>
    <t>Intermediate</t>
  </si>
  <si>
    <t>Low</t>
  </si>
  <si>
    <t>UE</t>
  </si>
  <si>
    <t xml:space="preserve">IEA, TIMSS 2019, exhibit 2.8. </t>
  </si>
  <si>
    <t>IEA, TIMSS 2019, exhibit 3.8.</t>
  </si>
  <si>
    <t>IEA, TIMSS 2019, exhibit 4.8.</t>
  </si>
  <si>
    <r>
      <t>Eurydice,</t>
    </r>
    <r>
      <rPr>
        <i/>
        <sz val="10"/>
        <color theme="1"/>
        <rFont val="Arial"/>
        <family val="2"/>
      </rPr>
      <t xml:space="preserve"> Increasing achievement and motivation in mathematics and science learning in schools</t>
    </r>
    <r>
      <rPr>
        <sz val="10"/>
        <color theme="1"/>
        <rFont val="Arial"/>
        <family val="2"/>
      </rPr>
      <t>, figure 4.6</t>
    </r>
  </si>
  <si>
    <t>Test</t>
  </si>
  <si>
    <t>Exam</t>
  </si>
  <si>
    <t>Both</t>
  </si>
  <si>
    <t>Yes</t>
  </si>
  <si>
    <t>Sample</t>
  </si>
  <si>
    <t>None</t>
  </si>
  <si>
    <t>Exhaustive</t>
  </si>
  <si>
    <t>5.5.1: Proportion of out-of-school girls and boys being in the theoretical age group of upper secondary education (ISCED 3), 2019-2020</t>
  </si>
  <si>
    <t>UNESCO, UOE data collection, sdg4-data.uis.unesco.org</t>
  </si>
  <si>
    <t>Girls</t>
  </si>
  <si>
    <t>Boys</t>
  </si>
  <si>
    <t>Europe</t>
  </si>
  <si>
    <t>United Kingdom</t>
  </si>
  <si>
    <t>Northern America</t>
  </si>
  <si>
    <t>Canada</t>
  </si>
  <si>
    <t>United States</t>
  </si>
  <si>
    <t>Latin America and the Caribbean</t>
  </si>
  <si>
    <t>Mexico</t>
  </si>
  <si>
    <t>Colombia</t>
  </si>
  <si>
    <t>Brazil</t>
  </si>
  <si>
    <t>Western Asia and Northern Africa</t>
  </si>
  <si>
    <t>Jordania</t>
  </si>
  <si>
    <t>Morocco</t>
  </si>
  <si>
    <t>Turkey</t>
  </si>
  <si>
    <t>Sub-Sahharan Africa</t>
  </si>
  <si>
    <t>Mozambique</t>
  </si>
  <si>
    <t>Ghana</t>
  </si>
  <si>
    <t>South Africa</t>
  </si>
  <si>
    <t>Central and Southern Asia</t>
  </si>
  <si>
    <t>Iindia</t>
  </si>
  <si>
    <t>Bangladesh</t>
  </si>
  <si>
    <t>Iran</t>
  </si>
  <si>
    <t>Eastern and South-eastern Asia</t>
  </si>
  <si>
    <t>Thailand</t>
  </si>
  <si>
    <t>Interpretation: In France in 2019-2020, 3.0% of girls and 3.2% of boys old enough to be enrolled in ISCED 3 are not enrolled at any level of education.</t>
  </si>
  <si>
    <t>Philippines</t>
  </si>
  <si>
    <t>Note: Estimates are subject to uncertainty due to possible discrepancies between the general and school population databases.</t>
  </si>
  <si>
    <t>South Korea</t>
  </si>
  <si>
    <t>Oceania</t>
  </si>
  <si>
    <t>Fidji</t>
  </si>
  <si>
    <t>Australia</t>
  </si>
  <si>
    <t>New Zealand</t>
  </si>
  <si>
    <t>5.5.2: Proportion of 15-24 year olds girls and boys who participate in vocational programmes from secondary to short-cycle tertiary education, 2019-2020</t>
  </si>
  <si>
    <t>Saudi Arabia</t>
  </si>
  <si>
    <t>Ivory Coast</t>
  </si>
  <si>
    <t>India</t>
  </si>
  <si>
    <t>China</t>
  </si>
  <si>
    <t>Interpretation: In France in 2019-2020, 16.8% of girls and 21.9% of boys aged 15-24 participate in vocational secondary (for France, ISCED 35 only), post-secondary non-tertiary (ISCED 45) and short-cycle tertiary (ISCED 55) education.</t>
  </si>
  <si>
    <t>5.5.3: Proportion of 15 year olds girls and boys who declare using every day or almost every day digital devices for the following activities, 2018</t>
  </si>
  <si>
    <t>OCDE, PISA 2018, Table II.B1.8.6</t>
  </si>
  <si>
    <t>Using e-mail</t>
  </si>
  <si>
    <t>Obtaining practical information from the Internet</t>
  </si>
  <si>
    <t>Russia</t>
  </si>
  <si>
    <t>Chile</t>
  </si>
  <si>
    <t>Brazizl</t>
  </si>
  <si>
    <t>Israel</t>
  </si>
  <si>
    <t>Kazakhstan</t>
  </si>
  <si>
    <t>Japan</t>
  </si>
  <si>
    <r>
      <t xml:space="preserve">Interpretation: In France in 2018, 46.1% of girls and 50.3% of boys aged 15 said that they use </t>
    </r>
    <r>
      <rPr>
        <i/>
        <sz val="10"/>
        <color theme="1"/>
        <rFont val="Calibri"/>
        <family val="2"/>
        <scheme val="minor"/>
      </rPr>
      <t>I</t>
    </r>
    <r>
      <rPr>
        <sz val="10"/>
        <color theme="1"/>
        <rFont val="Calibri"/>
        <family val="2"/>
        <scheme val="minor"/>
      </rPr>
      <t xml:space="preserve">nformation and Communication Technologies (ICT) every day or almost every day to obtain practical information on the nternet. </t>
    </r>
  </si>
  <si>
    <t>International comparisons have become an essential support for the management of education systems and the development of public education policies. It is therefore essential to master their quality and relevance in order to use them wisely and to draw valid interpretations from them. Through Education in Europe: Key figures, the DEPP offers a complete panorama of indicators and analyses to assess the results but also the diversity of the organisation of schooling in the European Union, and to situate France in relation to its neighbours.
As in previous editions, the following main themes are addressed: the organisation of schooling, the main actors in education (pupils, parents, teachers), the results of education systems and the social and economic impact of education. The data from Chapter 6 on the social and economic outcomes of education are presented here.</t>
  </si>
  <si>
    <t>Chapter 6: Education through the lens of society: work, health, values</t>
  </si>
  <si>
    <t>6.1: Education, employment, unemployment, NEET</t>
  </si>
  <si>
    <t>6.1.1: NEET and ELET in the European Union, France, Germany and Italy, 2021</t>
  </si>
  <si>
    <t>6.1.2: Unemployment rate among the 25-39 year olds by educational attainment level, 2021</t>
  </si>
  <si>
    <t>6.1.3: Distribution of the 15-39 year olds by gender and work status, 2021</t>
  </si>
  <si>
    <t>6.2: Income by level of education and gender</t>
  </si>
  <si>
    <t>6.2.1: Labour income of women (with an ISCED 5-8 educational attainment) compared to men (with an ISCED 5-8 educational attainment) by age group, 2020</t>
  </si>
  <si>
    <t>6.2.2: Ditribution of tertiary education graduates by gender and field of study during the 2020 academic year</t>
  </si>
  <si>
    <t>6.2.2: Labour income of low qualified individuals compared to ISCED 3 graduates, 2020</t>
  </si>
  <si>
    <t>6.2.4: Labour income of individuals with tertiary education compared to ISCED 3 graduates, by ISCED level attained, 2020</t>
  </si>
  <si>
    <t>6.3: Education and health</t>
  </si>
  <si>
    <t>6.3.1: Proportion of individuals who are 16 years old or older and declare being in good or very good health by level of education, 2020</t>
  </si>
  <si>
    <t>6.3.2: Shares of individuals aged 18 years and over who report doing 150 minutes or more of non-work physical activity to improve their health each week by level of education, 2019</t>
  </si>
  <si>
    <t>6.3.3: Proportion of individuals aged 18 years and over who are obese by level of education, 2019</t>
  </si>
  <si>
    <t>6.3.4: Proportion of persons aged 15-64 having consulted a general practitioner two or more times in the 4 weeks preceding the survey, by level of education, 2019</t>
  </si>
  <si>
    <t>6.3.5: Proportion of persons aged 15-64 having consulted a specialist two or more times in the 4 weeks preceding the survey, by level of education, 2019</t>
  </si>
  <si>
    <t>6.4: Education and environmental issues</t>
  </si>
  <si>
    <t>6.4.1: Environmental knowledge scores of Grade 4 students by gender, 2019</t>
  </si>
  <si>
    <t>6.4.2: Proportion of pupils 15 years old who report participating in environmental protection activities by pupils' economic, social and cultural status (ESCS), 2018</t>
  </si>
  <si>
    <t>6.4.3: Proportion of 15-year-old students who are environmentally versatile by science achievement in PISA 2018</t>
  </si>
  <si>
    <t>Eurostat, labour force survey EU-LFS, edat_lfse_14 et edat_lfse_21</t>
  </si>
  <si>
    <t>ELET</t>
  </si>
  <si>
    <t>In employment</t>
  </si>
  <si>
    <t>Interpretation: In 2021 in Germany, there are 9.4 % NEETs. These are distributed as follows: 3.5 % have at least upper secondary education and 5.9 % have a low level of education. The latter therefore combine the NEET and Early Leaver status. In the same country, there are 11.8% of individuals in an Early Leaver status. They are distributed as follows: 5.9% are in employment and 5.9% are unemployed. The latter include individuals who have both NEET and Early Leaver status.</t>
  </si>
  <si>
    <t>Eurostat, labour force survey EU-LFS, lfsa_urgaed</t>
  </si>
  <si>
    <t>ISCED 0-2</t>
  </si>
  <si>
    <t>ISCED 3-4</t>
  </si>
  <si>
    <t>ISCED 5-8</t>
  </si>
  <si>
    <t>Note: Data for Ireland are not available.</t>
  </si>
  <si>
    <t>Eurostat, labour force survey EU-LFS, lfsa_pganws et lfsa_epgaed</t>
  </si>
  <si>
    <t>Full time emplyment</t>
  </si>
  <si>
    <t>Part time employment</t>
  </si>
  <si>
    <t>Unemployment</t>
  </si>
  <si>
    <t>Inactivity</t>
  </si>
  <si>
    <t xml:space="preserve">Interpretation: In 2021, in Italy, among men aged 15-39, 48.6% are in full-time employment, 6.2% are in part-time employment, 8.8% are unemployed and 36.4% are inactive. Also in Italy, for women of the same age, the proportions are 27.4%, 13.5%, 8.0% and 51.1% respectively. </t>
  </si>
  <si>
    <r>
      <t xml:space="preserve">OECD, labour force survey EU-LFS, </t>
    </r>
    <r>
      <rPr>
        <i/>
        <sz val="10"/>
        <color theme="1"/>
        <rFont val="Calibri"/>
        <family val="2"/>
        <scheme val="minor"/>
      </rPr>
      <t>Education at a glance 2022</t>
    </r>
    <r>
      <rPr>
        <sz val="10"/>
        <color theme="1"/>
        <rFont val="Calibri"/>
        <family val="2"/>
        <scheme val="minor"/>
      </rPr>
      <t>, table A4.3.</t>
    </r>
  </si>
  <si>
    <t>25-64 year olds</t>
  </si>
  <si>
    <t>35-44 year olds</t>
  </si>
  <si>
    <t xml:space="preserve">100 = income of tertiary-educated men </t>
  </si>
  <si>
    <t>Education</t>
  </si>
  <si>
    <t>Arts and humanities</t>
  </si>
  <si>
    <t>Agriculture, forestry, fisheries and veterinary</t>
  </si>
  <si>
    <t>Services</t>
  </si>
  <si>
    <t>PLm.</t>
  </si>
  <si>
    <r>
      <t xml:space="preserve">OECD, labour force survey EU-LFS, </t>
    </r>
    <r>
      <rPr>
        <i/>
        <sz val="10"/>
        <color theme="1"/>
        <rFont val="Calibri"/>
        <family val="2"/>
        <scheme val="minor"/>
      </rPr>
      <t>Education at a glance 2022</t>
    </r>
    <r>
      <rPr>
        <sz val="10"/>
        <color theme="1"/>
        <rFont val="Calibri"/>
        <family val="2"/>
        <scheme val="minor"/>
      </rPr>
      <t>, table A4.1.</t>
    </r>
  </si>
  <si>
    <t>Below ISCED 3</t>
  </si>
  <si>
    <t>100 = Income of ISCED 3 educated individuals</t>
  </si>
  <si>
    <t>6.2.3: Labour income of individuals with tertiary education compared to ISCED 3 graduates, by ISCED level attained, 2020</t>
  </si>
  <si>
    <t>ISCED 5</t>
  </si>
  <si>
    <t>ISCED 7-8</t>
  </si>
  <si>
    <t>Eurostat, survey on income and living conditions EU-SILC, hlth_silc_02</t>
  </si>
  <si>
    <t>Note: Data are not available for Italy.</t>
  </si>
  <si>
    <t>Eurostat, EHIS survey, hlth_ehis_pe2e</t>
  </si>
  <si>
    <t>Eurostat, EHIS survey, hlth_ehis_bm1e</t>
  </si>
  <si>
    <t>Eurostat, EHIS survey, hlth_ehis_am2e</t>
  </si>
  <si>
    <t>IEA, TIMSS 2019.</t>
  </si>
  <si>
    <t>FR  (488)</t>
  </si>
  <si>
    <t>MT (501)</t>
  </si>
  <si>
    <t>PT  (504)</t>
  </si>
  <si>
    <t>CY (511)</t>
  </si>
  <si>
    <t>SK (521)</t>
  </si>
  <si>
    <t>HR (524)</t>
  </si>
  <si>
    <t>IT   (510)</t>
  </si>
  <si>
    <t>ES   (511)</t>
  </si>
  <si>
    <t>AT  (522)</t>
  </si>
  <si>
    <t>NL  (518)</t>
  </si>
  <si>
    <t>LT   (528)</t>
  </si>
  <si>
    <t>LV  (542)</t>
  </si>
  <si>
    <t>DE (518)</t>
  </si>
  <si>
    <t>BG (521)</t>
  </si>
  <si>
    <t>IE   (528)</t>
  </si>
  <si>
    <t>HU (529)</t>
  </si>
  <si>
    <t>PL  (531)</t>
  </si>
  <si>
    <t>CZ (534)</t>
  </si>
  <si>
    <t xml:space="preserve">Interpretation: In 2019 in France, students in Grade 4 (CM1) obtained an average score of 493. Both boys and girls in Grade 4 obtained an average score of 493. </t>
  </si>
  <si>
    <t>DK (522)</t>
  </si>
  <si>
    <t>Note: Scores shown in dark blue correspond to cases where the difference in score by population is statistically significant. The overall TIMSS 2018 performance in science is shown for each country in brackets below the graph.</t>
  </si>
  <si>
    <t>SE  (537)</t>
  </si>
  <si>
    <t>FI   (555)</t>
  </si>
  <si>
    <t>6.4.2: Proportion of 15-year-old students who report participating in activities for environmental protection by students' economic, social and cultural status (ESCS), 2018</t>
  </si>
  <si>
    <t xml:space="preserve">OECD, PISA 2018, students' questionnaire extraction </t>
  </si>
  <si>
    <t>Bottom quarter</t>
  </si>
  <si>
    <t>Top quarter</t>
  </si>
  <si>
    <t>FR   (493)</t>
  </si>
  <si>
    <t>DE   (503)</t>
  </si>
  <si>
    <t>IT    (468)</t>
  </si>
  <si>
    <t>IE    (496)</t>
  </si>
  <si>
    <t>EE   (530)</t>
  </si>
  <si>
    <t>SI    (507)</t>
  </si>
  <si>
    <t>ES   (483)</t>
  </si>
  <si>
    <t>HR  (472)</t>
  </si>
  <si>
    <t>AT   (490)</t>
  </si>
  <si>
    <t>PT   (492)</t>
  </si>
  <si>
    <t>LV   (487)</t>
  </si>
  <si>
    <t>PL   (511)</t>
  </si>
  <si>
    <t>HU  (481)</t>
  </si>
  <si>
    <t>EL   (452)</t>
  </si>
  <si>
    <t>MT  (457)</t>
  </si>
  <si>
    <t>SK   (464)</t>
  </si>
  <si>
    <t>LT   (482)</t>
  </si>
  <si>
    <t>RO  (426)</t>
  </si>
  <si>
    <t xml:space="preserve">Interpretation: In 2018 in France, 24.2% of sutdents aged 15 declared that they were involved in activities for environmental protection. This is the case for 21.1% of "very disadvantaged" students (bottom quarter)and 28.7% of "very advantaged" students top quarter. </t>
  </si>
  <si>
    <t>BG  (424)</t>
  </si>
  <si>
    <t xml:space="preserve">Note: The average PISA 2018 score in scientific literacy is shown for each country in brackets below the graph. The average scientific literacy score for EU countries is 485 points. </t>
  </si>
  <si>
    <t>6.4.3: Proportion of 15-year-old students who are environmental sustainability all-rounders by scientific literacy performance in PISA 2018</t>
  </si>
  <si>
    <r>
      <t xml:space="preserve">OECD, </t>
    </r>
    <r>
      <rPr>
        <i/>
        <sz val="10"/>
        <color theme="1"/>
        <rFont val="Arial"/>
        <family val="2"/>
      </rPr>
      <t>The environmental sustainability competence toolbox : From leaving a better planet for our children to leaving better children for our planet</t>
    </r>
    <r>
      <rPr>
        <sz val="10"/>
        <color theme="1"/>
        <rFont val="Arial"/>
        <family val="2"/>
      </rPr>
      <t>, OECD working papers, n° 275</t>
    </r>
  </si>
  <si>
    <t>Baseline all-rounders</t>
  </si>
  <si>
    <t>Advanced all-rounders</t>
  </si>
  <si>
    <t>EU</t>
  </si>
  <si>
    <t xml:space="preserve">Reading: In 2018 in France, 34.8% of 15-year-old students are baseline all-rounders in PISA 2018, i.e. they meet or exceed PISA level 2 in scientific literacy, report being informed and concerned about environmental issues, can explain the causes/consequences of these issues and act in favour of the environment. In France, 17.2% of 15-year-old students are considered to be advanced all-rounders i.e. they reach or exceed level 4 in scientific literacy in PISA 2018 and show the environmental skills mentioned above.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</si>
</sst>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3" formatCode="_-* #,##0.00_-;\-* #,##0.00_-;_-* &quot;-&quot;??_-;_-@_-"/>
    <numFmt numFmtId="164" formatCode="_-* #,##0\ _€_-;\-* #,##0\ _€_-;_-* &quot;-&quot;\ _€_-;_-@_-"/>
    <numFmt numFmtId="165" formatCode="_-* #,##0.00\ _€_-;\-* #,##0.00\ _€_-;_-* &quot;-&quot;??\ _€_-;_-@_-"/>
    <numFmt numFmtId="166" formatCode="&quot;\&quot;#,##0;&quot;\&quot;\-#,##0"/>
    <numFmt numFmtId="167" formatCode="General_)"/>
    <numFmt numFmtId="168" formatCode="&quot;£&quot;#,##0.00;\-&quot;£&quot;#,##0.00"/>
    <numFmt numFmtId="169" formatCode="&quot;£&quot;#,##0.00_);\(&quot;£&quot;#,##0.00\)"/>
    <numFmt numFmtId="170" formatCode="_(* #,##0_);_(* \(#,##0\);_(* &quot;-&quot;_);_(@_)"/>
    <numFmt numFmtId="171" formatCode="_ * #,##0.00_ ;_ * \-#,##0.00_ ;_ * &quot;-&quot;??_ ;_ @_ "/>
    <numFmt numFmtId="172" formatCode="_-* #,##0.00\ _k_r_-;\-* #,##0.00\ _k_r_-;_-* &quot;-&quot;??\ _k_r_-;_-@_-"/>
    <numFmt numFmtId="173" formatCode="_(* #,##0.00_);_(* \(#,##0.00\);_(* &quot;-&quot;??_);_(@_)"/>
    <numFmt numFmtId="174" formatCode="_-* #,##0.00\ _F_-;\-* #,##0.00\ _F_-;_-* &quot;-&quot;??\ _F_-;_-@_-"/>
    <numFmt numFmtId="175" formatCode="#,##0.000"/>
    <numFmt numFmtId="176" formatCode="#,##0.0"/>
    <numFmt numFmtId="177" formatCode="#,##0.00%;[Red]\(#,##0.00%\)"/>
    <numFmt numFmtId="178" formatCode="_(&quot;€&quot;* #,##0_);_(&quot;€&quot;* \(#,##0\);_(&quot;€&quot;* &quot;-&quot;_);_(@_)"/>
    <numFmt numFmtId="179" formatCode="_(&quot;€&quot;* #,##0.00_);_(&quot;€&quot;* \(#,##0.00\);_(&quot;€&quot;* &quot;-&quot;??_);_(@_)"/>
    <numFmt numFmtId="180" formatCode="&quot;$&quot;#,##0\ ;\(&quot;$&quot;#,##0\)"/>
    <numFmt numFmtId="181" formatCode="0.0"/>
    <numFmt numFmtId="182" formatCode="&quot;$&quot;#,##0_);\(&quot;$&quot;#,##0.0\)"/>
    <numFmt numFmtId="183" formatCode="0.00_)"/>
    <numFmt numFmtId="184" formatCode="&quot;&quot;"/>
    <numFmt numFmtId="185" formatCode="_(&quot;$&quot;* #,##0_);_(&quot;$&quot;* \(#,##0\);_(&quot;$&quot;* &quot;-&quot;_);_(@_)"/>
    <numFmt numFmtId="186" formatCode="_(&quot;$&quot;* #,##0.00_);_(&quot;$&quot;* \(#,##0.00\);_(&quot;$&quot;* &quot;-&quot;??_);_(@_)"/>
    <numFmt numFmtId="187" formatCode="_ * #,##0_ ;_ * \-#,##0_ ;_ * &quot;-&quot;_ ;_ @_ "/>
    <numFmt numFmtId="188" formatCode="_ &quot;\&quot;* #,##0_ ;_ &quot;\&quot;* \-#,##0_ ;_ &quot;\&quot;* &quot;-&quot;_ ;_ @_ "/>
    <numFmt numFmtId="189" formatCode="_ &quot;\&quot;* #,##0.00_ ;_ &quot;\&quot;* \-#,##0.00_ ;_ &quot;\&quot;* &quot;-&quot;??_ ;_ @_ "/>
    <numFmt numFmtId="190" formatCode="_-* #,##0\ _€_-;\-* #,##0\ _€_-;_-* &quot;-&quot;??\ _€_-;_-@_-"/>
    <numFmt numFmtId="191" formatCode="_-* #,##0.0\ _€_-;\-* #,##0.0\ _€_-;_-* &quot;-&quot;??\ _€_-;_-@_-"/>
    <numFmt numFmtId="192" formatCode="_-* #,##0_-;\-* #,##0_-;_-* &quot;-&quot;??_-;_-@_-"/>
    <numFmt numFmtId="193" formatCode="_-* #,##0.0_-;\-* #,##0.0_-;_-* &quot;-&quot;??_-;_-@_-"/>
    <numFmt numFmtId="194" formatCode="_-* #,##0.0\ _€_-;\-* #,##0.0\ _€_-;_-* &quot;-&quot;?\ _€_-;_-@_-"/>
    <numFmt numFmtId="195" formatCode="###\ ##0"/>
    <numFmt numFmtId="196" formatCode="dd\.mm\.yy"/>
  </numFmts>
  <fonts count="12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charset val="128"/>
    </font>
    <font>
      <sz val="10"/>
      <name val="Arial"/>
      <family val="2"/>
    </font>
    <font>
      <sz val="10"/>
      <color indexed="24"/>
      <name val="MS Sans Serif"/>
      <family val="2"/>
    </font>
    <font>
      <sz val="12"/>
      <name val="?? ?????"/>
      <family val="3"/>
    </font>
    <font>
      <sz val="10"/>
      <color theme="1"/>
      <name val="Arial"/>
      <family val="2"/>
    </font>
    <font>
      <sz val="10"/>
      <color indexed="8"/>
      <name val="Arial"/>
      <family val="2"/>
    </font>
    <font>
      <sz val="11"/>
      <color indexed="8"/>
      <name val="Calibri"/>
      <family val="2"/>
    </font>
    <font>
      <sz val="10"/>
      <color theme="0"/>
      <name val="Arial"/>
      <family val="2"/>
    </font>
    <font>
      <sz val="10"/>
      <name val="Times New Roman"/>
      <family val="1"/>
    </font>
    <font>
      <sz val="7.5"/>
      <name val="Myriad Pro Semibold"/>
    </font>
    <font>
      <sz val="8"/>
      <name val="Arial"/>
      <family val="2"/>
    </font>
    <font>
      <b/>
      <sz val="8"/>
      <color indexed="8"/>
      <name val="MS Sans Serif"/>
      <family val="2"/>
    </font>
    <font>
      <sz val="11"/>
      <name val="µ¸¿ò"/>
      <family val="2"/>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10"/>
      <name val="Helvetica"/>
      <family val="2"/>
    </font>
    <font>
      <sz val="10"/>
      <name val="MS Sans Serif"/>
      <family val="2"/>
      <charset val="177"/>
    </font>
    <font>
      <sz val="9"/>
      <name val="Times"/>
      <family val="1"/>
    </font>
    <font>
      <sz val="9"/>
      <name val="Times New Roman"/>
      <family val="1"/>
    </font>
    <font>
      <sz val="8"/>
      <color indexed="9"/>
      <name val="Myriad Pro Semibold"/>
    </font>
    <font>
      <sz val="10"/>
      <color indexed="8"/>
      <name val="MS Sans Serif"/>
      <family val="2"/>
      <charset val="177"/>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charset val="238"/>
    </font>
    <font>
      <b/>
      <sz val="8"/>
      <color indexed="8"/>
      <name val="MS Sans Serif"/>
      <family val="2"/>
      <charset val="177"/>
    </font>
    <font>
      <b/>
      <sz val="12"/>
      <name val="Arial"/>
      <family val="2"/>
    </font>
    <font>
      <b/>
      <sz val="15"/>
      <color theme="3"/>
      <name val="Arial"/>
      <family val="2"/>
    </font>
    <font>
      <b/>
      <sz val="13"/>
      <color theme="3"/>
      <name val="Arial"/>
      <family val="2"/>
    </font>
    <font>
      <b/>
      <sz val="13"/>
      <color indexed="56"/>
      <name val="Arial"/>
      <family val="2"/>
    </font>
    <font>
      <b/>
      <sz val="13"/>
      <color indexed="56"/>
      <name val="Calibri"/>
      <family val="2"/>
    </font>
    <font>
      <u/>
      <sz val="10"/>
      <color indexed="12"/>
      <name val="Arial"/>
      <family val="2"/>
    </font>
    <font>
      <u/>
      <sz val="10"/>
      <color indexed="36"/>
      <name val="Arial"/>
      <family val="2"/>
    </font>
    <font>
      <u/>
      <sz val="11"/>
      <color indexed="12"/>
      <name val="Arial"/>
      <family val="2"/>
    </font>
    <font>
      <u/>
      <sz val="7.5"/>
      <color indexed="12"/>
      <name val="Courier"/>
      <family val="3"/>
    </font>
    <font>
      <u/>
      <sz val="10"/>
      <color theme="10"/>
      <name val="Arial"/>
      <family val="2"/>
    </font>
    <font>
      <b/>
      <sz val="10"/>
      <name val="Arial"/>
      <family val="2"/>
    </font>
    <font>
      <b/>
      <sz val="8.5"/>
      <color indexed="8"/>
      <name val="MS Sans Serif"/>
      <family val="2"/>
    </font>
    <font>
      <sz val="8"/>
      <name val="Arial"/>
      <family val="2"/>
      <charset val="238"/>
    </font>
    <font>
      <b/>
      <i/>
      <sz val="16"/>
      <name val="Helv"/>
      <family val="2"/>
    </font>
    <font>
      <sz val="11"/>
      <color rgb="FF000000"/>
      <name val="Calibri"/>
      <family val="2"/>
    </font>
    <font>
      <sz val="8"/>
      <name val="Courier"/>
      <family val="3"/>
    </font>
    <font>
      <sz val="8"/>
      <color theme="1"/>
      <name val="Arial"/>
      <family val="2"/>
    </font>
    <font>
      <sz val="8.25"/>
      <name val="Tahoma"/>
      <family val="2"/>
    </font>
    <font>
      <sz val="10"/>
      <name val="MS Sans Serif"/>
      <family val="2"/>
    </font>
    <font>
      <sz val="10"/>
      <color indexed="8"/>
      <name val="Times"/>
      <family val="1"/>
    </font>
    <font>
      <sz val="11"/>
      <color theme="1"/>
      <name val="Czcionka tekstu podstawowego"/>
      <family val="2"/>
    </font>
    <font>
      <sz val="11"/>
      <color indexed="8"/>
      <name val="Czcionka tekstu podstawowego"/>
      <family val="2"/>
    </font>
    <font>
      <sz val="8"/>
      <color indexed="8"/>
      <name val="Myriad Pro Cond"/>
      <family val="2"/>
    </font>
    <font>
      <sz val="10"/>
      <name val="Arial"/>
      <family val="2"/>
      <charset val="186"/>
    </font>
    <font>
      <b/>
      <u/>
      <sz val="10"/>
      <color indexed="8"/>
      <name val="MS Sans Serif"/>
      <family val="2"/>
    </font>
    <font>
      <sz val="7.5"/>
      <color indexed="8"/>
      <name val="MS Sans Serif"/>
      <family val="2"/>
    </font>
    <font>
      <sz val="7"/>
      <color indexed="8"/>
      <name val="ISC Frutiger PIRLS"/>
    </font>
    <font>
      <i/>
      <sz val="6"/>
      <name val="Arial"/>
      <family val="2"/>
      <charset val="177"/>
    </font>
    <font>
      <b/>
      <sz val="10"/>
      <color indexed="8"/>
      <name val="MS Sans Serif"/>
      <family val="2"/>
    </font>
    <font>
      <b/>
      <sz val="14"/>
      <name val="Helv"/>
    </font>
    <font>
      <b/>
      <sz val="14"/>
      <name val="Helv"/>
      <family val="2"/>
    </font>
    <font>
      <b/>
      <sz val="12"/>
      <name val="Helv"/>
    </font>
    <font>
      <b/>
      <sz val="12"/>
      <name val="Helv"/>
      <family val="2"/>
    </font>
    <font>
      <i/>
      <sz val="8"/>
      <name val="Tms Rmn"/>
      <family val="2"/>
    </font>
    <font>
      <b/>
      <sz val="8"/>
      <name val="Arial"/>
      <family val="2"/>
    </font>
    <font>
      <b/>
      <sz val="8"/>
      <name val="Tms Rmn"/>
      <family val="2"/>
    </font>
    <font>
      <sz val="10"/>
      <name val="Times"/>
      <family val="1"/>
    </font>
    <font>
      <sz val="12"/>
      <name val="돋움체"/>
      <family val="3"/>
      <charset val="129"/>
    </font>
    <font>
      <sz val="11"/>
      <color theme="1"/>
      <name val="Calibri"/>
      <family val="2"/>
      <charset val="128"/>
      <scheme val="minor"/>
    </font>
    <font>
      <sz val="12"/>
      <name val="ＭＳ Ｐゴシック"/>
      <family val="3"/>
    </font>
    <font>
      <b/>
      <sz val="10"/>
      <color theme="1"/>
      <name val="Arial"/>
      <family val="2"/>
    </font>
    <font>
      <sz val="10"/>
      <color theme="1"/>
      <name val="Calibri"/>
      <family val="2"/>
      <scheme val="minor"/>
    </font>
    <font>
      <i/>
      <sz val="10"/>
      <color theme="1"/>
      <name val="Arial"/>
      <family val="2"/>
    </font>
    <font>
      <sz val="11"/>
      <color theme="1"/>
      <name val="Arial"/>
      <family val="2"/>
    </font>
    <font>
      <b/>
      <sz val="10"/>
      <color theme="0"/>
      <name val="Arial"/>
      <family val="2"/>
    </font>
    <font>
      <b/>
      <sz val="20"/>
      <color rgb="FFA558A0"/>
      <name val="Arial"/>
      <family val="2"/>
    </font>
    <font>
      <b/>
      <u/>
      <sz val="10"/>
      <color theme="4"/>
      <name val="Arial"/>
      <family val="2"/>
    </font>
    <font>
      <sz val="10"/>
      <color rgb="FF00B0F0"/>
      <name val="Arial"/>
      <family val="2"/>
    </font>
    <font>
      <sz val="10"/>
      <color rgb="FF00B0F0"/>
      <name val="Calibri"/>
      <family val="2"/>
      <scheme val="minor"/>
    </font>
    <font>
      <sz val="10"/>
      <color rgb="FFFF00FF"/>
      <name val="Arial"/>
      <family val="2"/>
    </font>
    <font>
      <sz val="11"/>
      <color theme="1"/>
      <name val="Calibri"/>
      <family val="2"/>
    </font>
    <font>
      <b/>
      <u/>
      <sz val="10"/>
      <color theme="5" tint="-0.249977111117893"/>
      <name val="Arial"/>
      <family val="2"/>
    </font>
    <font>
      <b/>
      <u/>
      <sz val="10"/>
      <color theme="6"/>
      <name val="Arial"/>
      <family val="2"/>
    </font>
    <font>
      <b/>
      <u/>
      <sz val="10"/>
      <color theme="7"/>
      <name val="Arial"/>
      <family val="2"/>
    </font>
    <font>
      <sz val="10"/>
      <name val="Calibri"/>
      <family val="2"/>
      <scheme val="minor"/>
    </font>
    <font>
      <sz val="8"/>
      <name val="Calibri"/>
      <family val="2"/>
      <scheme val="minor"/>
    </font>
    <font>
      <b/>
      <sz val="10"/>
      <name val="Calibri"/>
      <family val="2"/>
      <scheme val="minor"/>
    </font>
    <font>
      <i/>
      <sz val="10"/>
      <name val="Arial"/>
      <family val="2"/>
    </font>
    <font>
      <sz val="8"/>
      <color theme="1"/>
      <name val="Calibri"/>
      <family val="2"/>
    </font>
    <font>
      <sz val="10"/>
      <color rgb="FFFF00FF"/>
      <name val="Calibri"/>
      <family val="2"/>
      <scheme val="minor"/>
    </font>
    <font>
      <b/>
      <sz val="10"/>
      <color theme="1"/>
      <name val="Calibri"/>
      <family val="2"/>
      <scheme val="minor"/>
    </font>
    <font>
      <b/>
      <sz val="9"/>
      <color theme="1"/>
      <name val="Arial"/>
      <family val="2"/>
    </font>
    <font>
      <i/>
      <sz val="8"/>
      <name val="Arial"/>
      <family val="2"/>
    </font>
    <font>
      <sz val="9"/>
      <color theme="1"/>
      <name val="Arial"/>
      <family val="2"/>
    </font>
    <font>
      <sz val="9"/>
      <name val="Arial"/>
      <family val="2"/>
    </font>
    <font>
      <sz val="11"/>
      <name val="Calibri"/>
      <family val="2"/>
      <scheme val="minor"/>
    </font>
    <font>
      <b/>
      <sz val="11"/>
      <name val="Calibri"/>
      <family val="2"/>
      <scheme val="minor"/>
    </font>
    <font>
      <b/>
      <sz val="10"/>
      <color rgb="FF00B0F0"/>
      <name val="Arial"/>
      <family val="2"/>
    </font>
    <font>
      <i/>
      <sz val="10"/>
      <color theme="1"/>
      <name val="Calibri"/>
      <family val="2"/>
      <scheme val="minor"/>
    </font>
    <font>
      <b/>
      <sz val="9"/>
      <color indexed="81"/>
      <name val="Tahoma"/>
      <family val="2"/>
    </font>
    <font>
      <sz val="9"/>
      <color indexed="81"/>
      <name val="Tahoma"/>
      <family val="2"/>
    </font>
    <font>
      <b/>
      <u/>
      <sz val="10"/>
      <color theme="8"/>
      <name val="Arial"/>
      <family val="2"/>
    </font>
    <font>
      <sz val="10"/>
      <name val="Calibri"/>
      <family val="2"/>
    </font>
    <font>
      <b/>
      <sz val="10"/>
      <color theme="1"/>
      <name val="Calibri"/>
      <family val="2"/>
    </font>
    <font>
      <sz val="11"/>
      <name val="Arial"/>
      <family val="2"/>
    </font>
    <font>
      <b/>
      <sz val="10"/>
      <color theme="8"/>
      <name val="Arial"/>
      <family val="2"/>
    </font>
    <font>
      <b/>
      <sz val="10"/>
      <color theme="8"/>
      <name val="Calibri"/>
      <family val="2"/>
    </font>
    <font>
      <b/>
      <u/>
      <sz val="10"/>
      <color theme="9"/>
      <name val="Arial"/>
      <family val="2"/>
    </font>
  </fonts>
  <fills count="66">
    <fill>
      <patternFill patternType="none"/>
    </fill>
    <fill>
      <patternFill patternType="gray125"/>
    </fill>
    <fill>
      <patternFill patternType="solid">
        <fgColor theme="4" tint="0.79992065187536243"/>
        <bgColor indexed="64"/>
      </patternFill>
    </fill>
    <fill>
      <patternFill patternType="solid">
        <fgColor theme="4" tint="0.79989013336588644"/>
        <bgColor indexed="64"/>
      </patternFill>
    </fill>
    <fill>
      <patternFill patternType="solid">
        <fgColor indexed="31"/>
        <bgColor indexed="64"/>
      </patternFill>
    </fill>
    <fill>
      <patternFill patternType="solid">
        <fgColor theme="5" tint="0.79992065187536243"/>
        <bgColor indexed="64"/>
      </patternFill>
    </fill>
    <fill>
      <patternFill patternType="solid">
        <fgColor theme="5" tint="0.79989013336588644"/>
        <bgColor indexed="64"/>
      </patternFill>
    </fill>
    <fill>
      <patternFill patternType="solid">
        <fgColor indexed="45"/>
        <bgColor indexed="64"/>
      </patternFill>
    </fill>
    <fill>
      <patternFill patternType="solid">
        <fgColor theme="6" tint="0.79992065187536243"/>
        <bgColor indexed="64"/>
      </patternFill>
    </fill>
    <fill>
      <patternFill patternType="solid">
        <fgColor theme="6" tint="0.79989013336588644"/>
        <bgColor indexed="64"/>
      </patternFill>
    </fill>
    <fill>
      <patternFill patternType="solid">
        <fgColor indexed="42"/>
        <bgColor indexed="64"/>
      </patternFill>
    </fill>
    <fill>
      <patternFill patternType="solid">
        <fgColor theme="7" tint="0.79992065187536243"/>
        <bgColor indexed="64"/>
      </patternFill>
    </fill>
    <fill>
      <patternFill patternType="solid">
        <fgColor theme="7" tint="0.79989013336588644"/>
        <bgColor indexed="64"/>
      </patternFill>
    </fill>
    <fill>
      <patternFill patternType="solid">
        <fgColor indexed="46"/>
        <bgColor indexed="64"/>
      </patternFill>
    </fill>
    <fill>
      <patternFill patternType="solid">
        <fgColor theme="8" tint="0.79992065187536243"/>
        <bgColor indexed="64"/>
      </patternFill>
    </fill>
    <fill>
      <patternFill patternType="solid">
        <fgColor theme="8" tint="0.79989013336588644"/>
        <bgColor indexed="64"/>
      </patternFill>
    </fill>
    <fill>
      <patternFill patternType="solid">
        <fgColor indexed="27"/>
        <bgColor indexed="64"/>
      </patternFill>
    </fill>
    <fill>
      <patternFill patternType="solid">
        <fgColor theme="9" tint="0.79992065187536243"/>
        <bgColor indexed="64"/>
      </patternFill>
    </fill>
    <fill>
      <patternFill patternType="solid">
        <fgColor theme="9" tint="0.79989013336588644"/>
        <bgColor indexed="64"/>
      </patternFill>
    </fill>
    <fill>
      <patternFill patternType="solid">
        <fgColor indexed="47"/>
        <bgColor indexed="64"/>
      </patternFill>
    </fill>
    <fill>
      <patternFill patternType="solid">
        <fgColor theme="4" tint="0.59993285927915285"/>
        <bgColor indexed="64"/>
      </patternFill>
    </fill>
    <fill>
      <patternFill patternType="solid">
        <fgColor theme="4" tint="0.59990234076967686"/>
        <bgColor indexed="64"/>
      </patternFill>
    </fill>
    <fill>
      <patternFill patternType="solid">
        <fgColor indexed="44"/>
        <bgColor indexed="64"/>
      </patternFill>
    </fill>
    <fill>
      <patternFill patternType="solid">
        <fgColor theme="5" tint="0.59993285927915285"/>
        <bgColor indexed="64"/>
      </patternFill>
    </fill>
    <fill>
      <patternFill patternType="solid">
        <fgColor theme="5" tint="0.59990234076967686"/>
        <bgColor indexed="64"/>
      </patternFill>
    </fill>
    <fill>
      <patternFill patternType="solid">
        <fgColor indexed="29"/>
        <bgColor indexed="64"/>
      </patternFill>
    </fill>
    <fill>
      <patternFill patternType="solid">
        <fgColor theme="6" tint="0.59993285927915285"/>
        <bgColor indexed="64"/>
      </patternFill>
    </fill>
    <fill>
      <patternFill patternType="solid">
        <fgColor theme="6" tint="0.59990234076967686"/>
        <bgColor indexed="64"/>
      </patternFill>
    </fill>
    <fill>
      <patternFill patternType="solid">
        <fgColor indexed="11"/>
        <bgColor indexed="64"/>
      </patternFill>
    </fill>
    <fill>
      <patternFill patternType="solid">
        <fgColor theme="7" tint="0.59993285927915285"/>
        <bgColor indexed="64"/>
      </patternFill>
    </fill>
    <fill>
      <patternFill patternType="solid">
        <fgColor theme="7" tint="0.59990234076967686"/>
        <bgColor indexed="64"/>
      </patternFill>
    </fill>
    <fill>
      <patternFill patternType="solid">
        <fgColor theme="8" tint="0.59993285927915285"/>
        <bgColor indexed="64"/>
      </patternFill>
    </fill>
    <fill>
      <patternFill patternType="solid">
        <fgColor theme="8" tint="0.59990234076967686"/>
        <bgColor indexed="64"/>
      </patternFill>
    </fill>
    <fill>
      <patternFill patternType="solid">
        <fgColor theme="9" tint="0.59993285927915285"/>
        <bgColor indexed="64"/>
      </patternFill>
    </fill>
    <fill>
      <patternFill patternType="solid">
        <fgColor theme="9" tint="0.59990234076967686"/>
        <bgColor indexed="64"/>
      </patternFill>
    </fill>
    <fill>
      <patternFill patternType="solid">
        <fgColor indexed="5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indexed="63"/>
        <bgColor indexed="64"/>
      </patternFill>
    </fill>
    <fill>
      <patternFill patternType="solid">
        <fgColor indexed="44"/>
        <bgColor indexed="8"/>
      </patternFill>
    </fill>
    <fill>
      <patternFill patternType="solid">
        <fgColor rgb="FFF2F2F2"/>
        <bgColor indexed="64"/>
      </patternFill>
    </fill>
    <fill>
      <patternFill patternType="solid">
        <fgColor rgb="FFA5A5A5"/>
        <bgColor indexed="64"/>
      </patternFill>
    </fill>
    <fill>
      <patternFill patternType="solid">
        <fgColor indexed="10"/>
        <bgColor indexed="64"/>
      </patternFill>
    </fill>
    <fill>
      <patternFill patternType="solid">
        <fgColor indexed="22"/>
        <bgColor indexed="64"/>
      </patternFill>
    </fill>
    <fill>
      <patternFill patternType="solid">
        <fgColor indexed="22"/>
        <bgColor indexed="10"/>
      </patternFill>
    </fill>
    <fill>
      <patternFill patternType="solid">
        <fgColor indexed="8"/>
        <bgColor indexed="64"/>
      </patternFill>
    </fill>
    <fill>
      <patternFill patternType="solid">
        <fgColor indexed="9"/>
        <bgColor indexed="64"/>
      </patternFill>
    </fill>
    <fill>
      <patternFill patternType="solid">
        <fgColor rgb="FFC6EFCE"/>
        <bgColor indexed="64"/>
      </patternFill>
    </fill>
    <fill>
      <patternFill patternType="solid">
        <fgColor indexed="22"/>
        <bgColor indexed="8"/>
      </patternFill>
    </fill>
    <fill>
      <patternFill patternType="solid">
        <fgColor rgb="FFFFFFCC"/>
        <bgColor indexed="64"/>
      </patternFill>
    </fill>
    <fill>
      <patternFill patternType="solid">
        <fgColor indexed="26"/>
        <bgColor indexed="64"/>
      </patternFill>
    </fill>
    <fill>
      <patternFill patternType="solid">
        <fgColor rgb="FFFFCC99"/>
        <bgColor indexed="64"/>
      </patternFill>
    </fill>
    <fill>
      <patternFill patternType="solid">
        <fgColor rgb="FFFFEB9C"/>
        <bgColor indexed="64"/>
      </patternFill>
    </fill>
    <fill>
      <patternFill patternType="solid">
        <fgColor rgb="FFC0C0C0"/>
        <bgColor indexed="64"/>
      </patternFill>
    </fill>
    <fill>
      <patternFill patternType="solid">
        <fgColor theme="0"/>
        <bgColor indexed="64"/>
      </patternFill>
    </fill>
  </fills>
  <borders count="42">
    <border>
      <left/>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style="thin">
        <color indexed="8"/>
      </right>
      <top style="thin">
        <color indexed="8"/>
      </top>
      <bottom style="thin">
        <color indexed="8"/>
      </bottom>
      <diagonal/>
    </border>
    <border>
      <left/>
      <right style="thin">
        <color indexed="9"/>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indexed="9"/>
      </left>
      <right style="thin">
        <color indexed="9"/>
      </right>
      <top/>
      <bottom/>
      <diagonal/>
    </border>
    <border>
      <left/>
      <right/>
      <top style="medium">
        <color auto="1"/>
      </top>
      <bottom style="medium">
        <color auto="1"/>
      </bottom>
      <diagonal/>
    </border>
    <border>
      <left/>
      <right/>
      <top style="thin">
        <color auto="1"/>
      </top>
      <bottom style="thin">
        <color auto="1"/>
      </bottom>
      <diagonal/>
    </border>
    <border>
      <left/>
      <right/>
      <top/>
      <bottom style="thick">
        <color theme="4" tint="0.49992370372631001"/>
      </bottom>
      <diagonal/>
    </border>
    <border>
      <left/>
      <right/>
      <top/>
      <bottom style="thick">
        <color theme="4" tint="0.49989318521683401"/>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
      <left style="thin">
        <color rgb="FFA558A0"/>
      </left>
      <right/>
      <top style="thin">
        <color rgb="FFA558A0"/>
      </top>
      <bottom/>
      <diagonal/>
    </border>
    <border>
      <left/>
      <right/>
      <top style="thin">
        <color rgb="FFA558A0"/>
      </top>
      <bottom/>
      <diagonal/>
    </border>
    <border>
      <left/>
      <right style="thin">
        <color rgb="FFA558A0"/>
      </right>
      <top style="thin">
        <color rgb="FFA558A0"/>
      </top>
      <bottom/>
      <diagonal/>
    </border>
    <border>
      <left style="thin">
        <color rgb="FFA558A0"/>
      </left>
      <right/>
      <top/>
      <bottom/>
      <diagonal/>
    </border>
    <border>
      <left/>
      <right style="thin">
        <color rgb="FFA558A0"/>
      </right>
      <top/>
      <bottom/>
      <diagonal/>
    </border>
    <border>
      <left style="thin">
        <color rgb="FFA558A0"/>
      </left>
      <right/>
      <top/>
      <bottom style="thin">
        <color rgb="FFA558A0"/>
      </bottom>
      <diagonal/>
    </border>
    <border>
      <left/>
      <right/>
      <top/>
      <bottom style="thin">
        <color rgb="FFA558A0"/>
      </bottom>
      <diagonal/>
    </border>
    <border>
      <left/>
      <right style="thin">
        <color rgb="FFA558A0"/>
      </right>
      <top/>
      <bottom style="thin">
        <color rgb="FFA558A0"/>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3199">
    <xf numFmtId="0" fontId="0" fillId="0" borderId="0"/>
    <xf numFmtId="0" fontId="18" fillId="0" borderId="0">
      <alignment vertical="center"/>
    </xf>
    <xf numFmtId="0" fontId="19" fillId="0" borderId="0"/>
    <xf numFmtId="9"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3" fontId="20" fillId="0" borderId="0" applyFont="0" applyFill="0" applyBorder="0" applyAlignment="0" applyProtection="0"/>
    <xf numFmtId="0" fontId="21" fillId="0" borderId="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3"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3" fillId="10" borderId="0" applyNumberFormat="0" applyBorder="0" applyAlignment="0" applyProtection="0"/>
    <xf numFmtId="0" fontId="22" fillId="9" borderId="0" applyNumberFormat="0" applyBorder="0" applyAlignment="0" applyProtection="0"/>
    <xf numFmtId="0" fontId="23"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3" fillId="19" borderId="0" applyNumberFormat="0" applyBorder="0" applyAlignment="0" applyProtection="0"/>
    <xf numFmtId="0" fontId="22" fillId="18" borderId="0" applyNumberFormat="0" applyBorder="0" applyAlignment="0" applyProtection="0"/>
    <xf numFmtId="0" fontId="23" fillId="19"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24"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4"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24"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4"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4"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3" fillId="22" borderId="0" applyNumberFormat="0" applyBorder="0" applyAlignment="0" applyProtection="0"/>
    <xf numFmtId="0" fontId="22" fillId="21" borderId="0" applyNumberFormat="0" applyBorder="0" applyAlignment="0" applyProtection="0"/>
    <xf numFmtId="0" fontId="23" fillId="2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3" fillId="28" borderId="0" applyNumberFormat="0" applyBorder="0" applyAlignment="0" applyProtection="0"/>
    <xf numFmtId="0" fontId="22" fillId="27" borderId="0" applyNumberFormat="0" applyBorder="0" applyAlignment="0" applyProtection="0"/>
    <xf numFmtId="0" fontId="23" fillId="28"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3" fillId="13" borderId="0" applyNumberFormat="0" applyBorder="0" applyAlignment="0" applyProtection="0"/>
    <xf numFmtId="0" fontId="22" fillId="30" borderId="0" applyNumberFormat="0" applyBorder="0" applyAlignment="0" applyProtection="0"/>
    <xf numFmtId="0" fontId="23" fillId="1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3" fillId="22" borderId="0" applyNumberFormat="0" applyBorder="0" applyAlignment="0" applyProtection="0"/>
    <xf numFmtId="0" fontId="22" fillId="32" borderId="0" applyNumberFormat="0" applyBorder="0" applyAlignment="0" applyProtection="0"/>
    <xf numFmtId="0" fontId="23" fillId="2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3" fillId="35" borderId="0" applyNumberFormat="0" applyBorder="0" applyAlignment="0" applyProtection="0"/>
    <xf numFmtId="0" fontId="22" fillId="34" borderId="0" applyNumberFormat="0" applyBorder="0" applyAlignment="0" applyProtection="0"/>
    <xf numFmtId="0" fontId="23" fillId="35"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4" fillId="13"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2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4" fillId="35" borderId="0" applyNumberFormat="0" applyBorder="0" applyAlignment="0" applyProtection="0"/>
    <xf numFmtId="0" fontId="25" fillId="36" borderId="0" applyNumberFormat="0" applyBorder="0" applyAlignment="0" applyProtection="0"/>
    <xf numFmtId="0" fontId="17" fillId="36" borderId="0" applyNumberFormat="0" applyBorder="0" applyAlignment="0" applyProtection="0"/>
    <xf numFmtId="0" fontId="25"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26" fillId="0" borderId="10">
      <alignment horizontal="center" vertical="center"/>
    </xf>
    <xf numFmtId="0" fontId="26" fillId="0" borderId="10">
      <alignment horizontal="center" vertical="center"/>
    </xf>
    <xf numFmtId="0" fontId="26" fillId="0" borderId="10">
      <alignment horizontal="center" vertical="center"/>
    </xf>
    <xf numFmtId="0" fontId="26" fillId="0" borderId="10">
      <alignment horizontal="center" vertical="center"/>
    </xf>
    <xf numFmtId="0" fontId="26" fillId="0" borderId="10">
      <alignment horizontal="center" vertical="center"/>
    </xf>
    <xf numFmtId="0" fontId="26" fillId="0" borderId="10">
      <alignment horizontal="center" vertical="center"/>
    </xf>
    <xf numFmtId="0" fontId="26" fillId="0" borderId="10">
      <alignment horizontal="center" vertical="center"/>
    </xf>
    <xf numFmtId="0" fontId="26" fillId="0" borderId="10">
      <alignment horizontal="center" vertical="center"/>
    </xf>
    <xf numFmtId="0" fontId="26" fillId="0" borderId="10">
      <alignment horizontal="center" vertical="center"/>
    </xf>
    <xf numFmtId="0" fontId="26" fillId="0" borderId="10">
      <alignment horizontal="center" vertical="center"/>
    </xf>
    <xf numFmtId="0" fontId="7" fillId="48" borderId="0" applyNumberFormat="0" applyBorder="0" applyAlignment="0" applyProtection="0"/>
    <xf numFmtId="0" fontId="27" fillId="0" borderId="0" applyBorder="0">
      <alignment horizontal="left"/>
    </xf>
    <xf numFmtId="0" fontId="28" fillId="49" borderId="11"/>
    <xf numFmtId="0" fontId="28" fillId="49"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 borderId="11"/>
    <xf numFmtId="0" fontId="28" fillId="49" borderId="11"/>
    <xf numFmtId="0" fontId="29" fillId="50" borderId="12">
      <alignment horizontal="right" vertical="top" wrapText="1"/>
    </xf>
    <xf numFmtId="0" fontId="29" fillId="22" borderId="12">
      <alignment horizontal="right" vertical="top" wrapText="1"/>
    </xf>
    <xf numFmtId="0" fontId="30" fillId="0" borderId="0"/>
    <xf numFmtId="167" fontId="31" fillId="0" borderId="0">
      <alignment vertical="top"/>
    </xf>
    <xf numFmtId="0" fontId="11" fillId="51" borderId="3" applyNumberFormat="0" applyAlignment="0" applyProtection="0"/>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11"/>
    <xf numFmtId="0" fontId="28" fillId="0" borderId="11"/>
    <xf numFmtId="0" fontId="28" fillId="0" borderId="11"/>
    <xf numFmtId="0" fontId="28" fillId="0" borderId="11"/>
    <xf numFmtId="0" fontId="28" fillId="0" borderId="11"/>
    <xf numFmtId="0" fontId="28" fillId="0" borderId="11"/>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9"/>
    <xf numFmtId="0" fontId="28" fillId="0" borderId="11"/>
    <xf numFmtId="0" fontId="13" fillId="52" borderId="6" applyNumberFormat="0" applyAlignment="0" applyProtection="0"/>
    <xf numFmtId="0" fontId="32" fillId="53" borderId="13">
      <alignment horizontal="left" vertical="top" wrapText="1"/>
    </xf>
    <xf numFmtId="0" fontId="32" fillId="53" borderId="13">
      <alignment horizontal="left" vertical="top" wrapText="1"/>
    </xf>
    <xf numFmtId="0" fontId="32" fillId="53" borderId="13">
      <alignment horizontal="left" vertical="top" wrapText="1"/>
    </xf>
    <xf numFmtId="0" fontId="32" fillId="53" borderId="13">
      <alignment horizontal="left" vertical="top" wrapText="1"/>
    </xf>
    <xf numFmtId="0" fontId="32" fillId="53" borderId="13">
      <alignment horizontal="left" vertical="top" wrapText="1"/>
    </xf>
    <xf numFmtId="0" fontId="32" fillId="53" borderId="13">
      <alignment horizontal="left" vertical="top" wrapText="1"/>
    </xf>
    <xf numFmtId="0" fontId="32" fillId="53" borderId="13">
      <alignment horizontal="left" vertical="top" wrapText="1"/>
    </xf>
    <xf numFmtId="0" fontId="33" fillId="54" borderId="0">
      <alignment horizontal="center"/>
    </xf>
    <xf numFmtId="0" fontId="34" fillId="54" borderId="0">
      <alignment horizontal="center" vertical="center"/>
    </xf>
    <xf numFmtId="0" fontId="19" fillId="55"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19" fillId="54" borderId="0">
      <alignment horizontal="center" wrapText="1"/>
    </xf>
    <xf numFmtId="0" fontId="35" fillId="54" borderId="0">
      <alignment horizontal="center"/>
    </xf>
    <xf numFmtId="168" fontId="26" fillId="0" borderId="0" applyFont="0" applyFill="0" applyBorder="0" applyProtection="0">
      <alignment horizontal="right" vertical="top"/>
    </xf>
    <xf numFmtId="169" fontId="26" fillId="0" borderId="0" applyFont="0" applyFill="0" applyBorder="0" applyProtection="0">
      <alignment horizontal="right" vertical="top"/>
    </xf>
    <xf numFmtId="164" fontId="22"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 fontId="36" fillId="0" borderId="0">
      <alignment vertical="top"/>
    </xf>
    <xf numFmtId="171" fontId="19" fillId="0" borderId="0" applyFont="0" applyFill="0" applyBorder="0" applyAlignment="0" applyProtection="0"/>
    <xf numFmtId="172" fontId="37"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3" fontId="38" fillId="0" borderId="0" applyFont="0" applyFill="0" applyBorder="0" applyAlignment="0" applyProtection="0"/>
    <xf numFmtId="173" fontId="26"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3" fontId="36" fillId="0" borderId="0" applyFill="0" applyBorder="0">
      <alignment horizontal="right" vertical="top"/>
    </xf>
    <xf numFmtId="0" fontId="39" fillId="0" borderId="0">
      <alignment horizontal="right" vertical="top"/>
    </xf>
    <xf numFmtId="175" fontId="36" fillId="0" borderId="0" applyFill="0" applyBorder="0">
      <alignment horizontal="right" vertical="top"/>
    </xf>
    <xf numFmtId="3" fontId="36" fillId="0" borderId="0" applyFill="0" applyBorder="0">
      <alignment horizontal="right" vertical="top"/>
    </xf>
    <xf numFmtId="176" fontId="31" fillId="0" borderId="0" applyFont="0" applyFill="0" applyBorder="0">
      <alignment horizontal="right" vertical="top"/>
    </xf>
    <xf numFmtId="177" fontId="40" fillId="0" borderId="0" applyFont="0" applyFill="0" applyBorder="0" applyProtection="0"/>
    <xf numFmtId="175" fontId="36" fillId="0" borderId="0">
      <alignment horizontal="right" vertical="top"/>
    </xf>
    <xf numFmtId="3" fontId="19" fillId="0" borderId="0" applyFont="0" applyFill="0" applyBorder="0" applyAlignment="0" applyProtection="0"/>
    <xf numFmtId="0" fontId="41" fillId="56" borderId="14">
      <alignment horizontal="left" vertical="center" wrapText="1"/>
    </xf>
    <xf numFmtId="178" fontId="19" fillId="0" borderId="0" applyFont="0" applyFill="0" applyBorder="0" applyAlignment="0" applyProtection="0"/>
    <xf numFmtId="178"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80" fontId="19" fillId="0" borderId="0" applyFont="0" applyFill="0" applyBorder="0" applyAlignment="0" applyProtection="0"/>
    <xf numFmtId="0" fontId="42" fillId="57" borderId="11" applyBorder="0">
      <protection locked="0"/>
    </xf>
    <xf numFmtId="0" fontId="43" fillId="57" borderId="11" applyBorder="0">
      <protection locked="0"/>
    </xf>
    <xf numFmtId="0" fontId="43" fillId="57" borderId="11" applyBorder="0">
      <protection locked="0"/>
    </xf>
    <xf numFmtId="0" fontId="43" fillId="57" borderId="11" applyBorder="0">
      <protection locked="0"/>
    </xf>
    <xf numFmtId="0" fontId="43" fillId="57" borderId="11" applyBorder="0">
      <protection locked="0"/>
    </xf>
    <xf numFmtId="0" fontId="43" fillId="57" borderId="11" applyBorder="0">
      <protection locked="0"/>
    </xf>
    <xf numFmtId="0" fontId="43" fillId="57" borderId="15">
      <protection locked="0"/>
    </xf>
    <xf numFmtId="0" fontId="43" fillId="57" borderId="15">
      <protection locked="0"/>
    </xf>
    <xf numFmtId="0" fontId="43" fillId="57" borderId="15">
      <protection locked="0"/>
    </xf>
    <xf numFmtId="0" fontId="42" fillId="57" borderId="11" applyBorder="0">
      <protection locked="0"/>
    </xf>
    <xf numFmtId="0" fontId="42" fillId="57" borderId="11" applyBorder="0">
      <protection locked="0"/>
    </xf>
    <xf numFmtId="0" fontId="43" fillId="57" borderId="11" applyBorder="0">
      <protection locked="0"/>
    </xf>
    <xf numFmtId="0" fontId="19" fillId="0" borderId="0" applyFont="0" applyFill="0" applyBorder="0" applyAlignment="0" applyProtection="0"/>
    <xf numFmtId="170" fontId="26" fillId="0" borderId="0" applyFont="0" applyFill="0" applyBorder="0" applyAlignment="0" applyProtection="0"/>
    <xf numFmtId="173" fontId="26" fillId="0" borderId="0" applyFont="0" applyFill="0" applyBorder="0" applyAlignment="0" applyProtection="0"/>
    <xf numFmtId="0" fontId="44" fillId="0" borderId="0">
      <alignment horizontal="centerContinuous"/>
    </xf>
    <xf numFmtId="0" fontId="44" fillId="0" borderId="0"/>
    <xf numFmtId="0" fontId="45" fillId="0" borderId="0"/>
    <xf numFmtId="181" fontId="26" fillId="0" borderId="0" applyBorder="0"/>
    <xf numFmtId="181" fontId="26" fillId="0" borderId="16"/>
    <xf numFmtId="181" fontId="26" fillId="0" borderId="16"/>
    <xf numFmtId="181" fontId="26" fillId="0" borderId="16"/>
    <xf numFmtId="181" fontId="26" fillId="0" borderId="16"/>
    <xf numFmtId="0" fontId="46" fillId="57" borderId="11">
      <protection locked="0"/>
    </xf>
    <xf numFmtId="0" fontId="19" fillId="57" borderId="15"/>
    <xf numFmtId="0" fontId="19" fillId="57" borderId="15"/>
    <xf numFmtId="0" fontId="19" fillId="57" borderId="15"/>
    <xf numFmtId="0" fontId="19" fillId="57" borderId="15"/>
    <xf numFmtId="0" fontId="19" fillId="57" borderId="15"/>
    <xf numFmtId="0" fontId="19" fillId="57" borderId="15"/>
    <xf numFmtId="0" fontId="19" fillId="57" borderId="15"/>
    <xf numFmtId="0" fontId="19" fillId="57" borderId="15"/>
    <xf numFmtId="0" fontId="19" fillId="57" borderId="15"/>
    <xf numFmtId="0" fontId="19" fillId="57" borderId="15"/>
    <xf numFmtId="0" fontId="19" fillId="57" borderId="15"/>
    <xf numFmtId="0" fontId="19" fillId="57" borderId="15"/>
    <xf numFmtId="0" fontId="19" fillId="57" borderId="15"/>
    <xf numFmtId="0" fontId="19" fillId="57" borderId="15"/>
    <xf numFmtId="0" fontId="19" fillId="54" borderId="0"/>
    <xf numFmtId="0" fontId="19" fillId="54" borderId="0"/>
    <xf numFmtId="0" fontId="15" fillId="0" borderId="0" applyNumberFormat="0" applyFill="0" applyBorder="0" applyAlignment="0" applyProtection="0"/>
    <xf numFmtId="2" fontId="19" fillId="0" borderId="0" applyFont="0" applyFill="0" applyBorder="0" applyAlignment="0" applyProtection="0"/>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47" fillId="54" borderId="15">
      <alignment horizontal="left"/>
    </xf>
    <xf numFmtId="0" fontId="23" fillId="54" borderId="0">
      <alignment horizontal="left"/>
    </xf>
    <xf numFmtId="0" fontId="23" fillId="54" borderId="0">
      <alignment horizontal="left"/>
    </xf>
    <xf numFmtId="0" fontId="23" fillId="54" borderId="0">
      <alignment horizontal="left"/>
    </xf>
    <xf numFmtId="0" fontId="23" fillId="54" borderId="0">
      <alignment horizontal="left"/>
    </xf>
    <xf numFmtId="0" fontId="48" fillId="54" borderId="0">
      <alignment horizontal="left"/>
    </xf>
    <xf numFmtId="0" fontId="23" fillId="54" borderId="0">
      <alignment horizontal="left"/>
    </xf>
    <xf numFmtId="0" fontId="6" fillId="58" borderId="0" applyNumberFormat="0" applyBorder="0" applyAlignment="0" applyProtection="0"/>
    <xf numFmtId="0" fontId="28" fillId="54" borderId="0" applyNumberFormat="0" applyBorder="0" applyAlignment="0" applyProtection="0"/>
    <xf numFmtId="0" fontId="49" fillId="59" borderId="0">
      <alignment horizontal="right" vertical="top" wrapText="1"/>
    </xf>
    <xf numFmtId="0" fontId="29" fillId="59" borderId="0">
      <alignment horizontal="right" vertical="top" wrapText="1"/>
    </xf>
    <xf numFmtId="0" fontId="29" fillId="54" borderId="0">
      <alignment horizontal="right" vertical="top" wrapText="1"/>
    </xf>
    <xf numFmtId="0" fontId="29" fillId="54" borderId="0">
      <alignment horizontal="right" vertical="top" wrapText="1"/>
    </xf>
    <xf numFmtId="0" fontId="29" fillId="54" borderId="0">
      <alignment horizontal="right" vertical="top" wrapText="1"/>
    </xf>
    <xf numFmtId="0" fontId="29" fillId="59" borderId="0">
      <alignment horizontal="right" vertical="top" wrapText="1"/>
    </xf>
    <xf numFmtId="0" fontId="29" fillId="59" borderId="0">
      <alignment horizontal="right" vertical="top" textRotation="90" wrapText="1"/>
    </xf>
    <xf numFmtId="0" fontId="29" fillId="54" borderId="0">
      <alignment horizontal="right" vertical="top" wrapText="1"/>
    </xf>
    <xf numFmtId="0" fontId="29" fillId="59" borderId="0">
      <alignment horizontal="right" vertical="top" textRotation="90" wrapText="1"/>
    </xf>
    <xf numFmtId="0" fontId="41" fillId="56" borderId="17">
      <alignment horizontal="center" vertical="center" wrapText="1"/>
    </xf>
    <xf numFmtId="0" fontId="50" fillId="0" borderId="18" applyNumberFormat="0" applyAlignment="0" applyProtection="0">
      <alignment horizontal="left" vertical="center"/>
    </xf>
    <xf numFmtId="0" fontId="50" fillId="0" borderId="18" applyNumberFormat="0" applyProtection="0"/>
    <xf numFmtId="0" fontId="50" fillId="0" borderId="19">
      <alignment horizontal="left" vertical="center"/>
    </xf>
    <xf numFmtId="0" fontId="50" fillId="0" borderId="19">
      <alignment horizontal="left" vertical="center"/>
    </xf>
    <xf numFmtId="0" fontId="50" fillId="0" borderId="19">
      <alignment horizontal="left" vertical="center"/>
    </xf>
    <xf numFmtId="0" fontId="50" fillId="0" borderId="19">
      <alignment horizontal="left" vertical="center"/>
    </xf>
    <xf numFmtId="0" fontId="50" fillId="0" borderId="19">
      <alignment horizontal="left" vertical="center"/>
    </xf>
    <xf numFmtId="0" fontId="51" fillId="0" borderId="1" applyNumberFormat="0" applyFill="0" applyAlignment="0" applyProtection="0"/>
    <xf numFmtId="0" fontId="3" fillId="0" borderId="1" applyNumberFormat="0" applyFill="0" applyAlignment="0" applyProtection="0"/>
    <xf numFmtId="0" fontId="52" fillId="0" borderId="20"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4" fillId="0" borderId="20" applyNumberFormat="0" applyFill="0" applyAlignment="0" applyProtection="0"/>
    <xf numFmtId="0" fontId="4" fillId="0" borderId="21" applyNumberFormat="0" applyFill="0" applyAlignment="0" applyProtection="0"/>
    <xf numFmtId="0" fontId="54" fillId="0" borderId="22" applyNumberFormat="0" applyFill="0" applyAlignment="0" applyProtection="0"/>
    <xf numFmtId="0" fontId="5" fillId="0" borderId="2" applyNumberFormat="0" applyFill="0" applyAlignment="0" applyProtection="0"/>
    <xf numFmtId="0" fontId="5" fillId="0" borderId="0" applyNumberFormat="0" applyFill="0" applyBorder="0" applyAlignment="0" applyProtection="0"/>
    <xf numFmtId="182" fontId="40" fillId="0" borderId="0">
      <protection locked="0"/>
    </xf>
    <xf numFmtId="182" fontId="40" fillId="0" borderId="0">
      <protection locked="0"/>
    </xf>
    <xf numFmtId="0" fontId="55" fillId="0" borderId="0" applyNumberFormat="0" applyFill="0" applyBorder="0">
      <protection locked="0"/>
    </xf>
    <xf numFmtId="0" fontId="56" fillId="0" borderId="0" applyNumberFormat="0" applyFill="0" applyBorder="0">
      <protection locked="0"/>
    </xf>
    <xf numFmtId="0" fontId="22" fillId="60" borderId="7" applyNumberFormat="0" applyFont="0" applyAlignment="0" applyProtection="0"/>
    <xf numFmtId="0" fontId="22" fillId="60" borderId="7" applyNumberFormat="0" applyFont="0" applyAlignment="0" applyProtection="0"/>
    <xf numFmtId="0" fontId="23" fillId="61" borderId="23" applyNumberFormat="0" applyFont="0" applyAlignment="0" applyProtection="0"/>
    <xf numFmtId="0" fontId="22" fillId="60" borderId="7" applyNumberFormat="0" applyFont="0" applyAlignment="0" applyProtection="0"/>
    <xf numFmtId="0" fontId="22" fillId="60" borderId="7" applyNumberFormat="0" applyFont="0" applyAlignment="0" applyProtection="0"/>
    <xf numFmtId="0" fontId="23" fillId="61" borderId="23" applyNumberFormat="0" applyFont="0" applyAlignment="0" applyProtection="0"/>
    <xf numFmtId="0" fontId="57" fillId="0" borderId="0" applyNumberFormat="0" applyFill="0" applyBorder="0">
      <protection locked="0"/>
    </xf>
    <xf numFmtId="0" fontId="58" fillId="0" borderId="0" applyNumberFormat="0" applyFill="0" applyBorder="0">
      <protection locked="0"/>
    </xf>
    <xf numFmtId="0" fontId="59" fillId="0" borderId="0" applyNumberFormat="0" applyFill="0" applyBorder="0" applyAlignment="0" applyProtection="0"/>
    <xf numFmtId="0" fontId="59" fillId="0" borderId="0" applyNumberFormat="0" applyFill="0" applyBorder="0">
      <protection locked="0"/>
    </xf>
    <xf numFmtId="0" fontId="28" fillId="57" borderId="15" applyNumberFormat="0" applyBorder="0" applyAlignment="0" applyProtection="0"/>
    <xf numFmtId="0" fontId="28" fillId="57" borderId="15" applyNumberFormat="0" applyBorder="0" applyAlignment="0" applyProtection="0"/>
    <xf numFmtId="0" fontId="28" fillId="57" borderId="15" applyNumberFormat="0" applyBorder="0" applyAlignment="0" applyProtection="0"/>
    <xf numFmtId="0" fontId="9" fillId="62" borderId="3" applyNumberFormat="0" applyAlignment="0" applyProtection="0"/>
    <xf numFmtId="0" fontId="60" fillId="55" borderId="0">
      <alignment horizontal="center"/>
    </xf>
    <xf numFmtId="0" fontId="60" fillId="54" borderId="0">
      <alignment horizontal="center"/>
    </xf>
    <xf numFmtId="0" fontId="60" fillId="54" borderId="0">
      <alignment horizontal="center"/>
    </xf>
    <xf numFmtId="0" fontId="60" fillId="54" borderId="0">
      <alignment horizontal="center"/>
    </xf>
    <xf numFmtId="0" fontId="60" fillId="54" borderId="0">
      <alignment horizontal="center"/>
    </xf>
    <xf numFmtId="0" fontId="60" fillId="54" borderId="0">
      <alignment horizontal="center"/>
    </xf>
    <xf numFmtId="0" fontId="60" fillId="54" borderId="0">
      <alignment horizontal="center"/>
    </xf>
    <xf numFmtId="0" fontId="60" fillId="54" borderId="0">
      <alignment horizontal="center"/>
    </xf>
    <xf numFmtId="0" fontId="60" fillId="54" borderId="0">
      <alignment horizontal="center"/>
    </xf>
    <xf numFmtId="0" fontId="60" fillId="54" borderId="0">
      <alignment horizontal="center"/>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19" fillId="54" borderId="15">
      <alignment horizontal="centerContinuous" wrapText="1"/>
    </xf>
    <xf numFmtId="0" fontId="61" fillId="53" borderId="0">
      <alignment horizontal="center" wrapText="1"/>
    </xf>
    <xf numFmtId="0" fontId="19" fillId="54" borderId="15">
      <alignment horizontal="centerContinuous"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62" fillId="54" borderId="19">
      <alignment wrapText="1"/>
    </xf>
    <xf numFmtId="0" fontId="28" fillId="54" borderId="19">
      <alignment wrapText="1"/>
    </xf>
    <xf numFmtId="0" fontId="28" fillId="54" borderId="19">
      <alignment wrapText="1"/>
    </xf>
    <xf numFmtId="0" fontId="28" fillId="54" borderId="19">
      <alignment wrapText="1"/>
    </xf>
    <xf numFmtId="0" fontId="28" fillId="54" borderId="19">
      <alignment wrapText="1"/>
    </xf>
    <xf numFmtId="0" fontId="62" fillId="54" borderId="19">
      <alignment wrapText="1"/>
    </xf>
    <xf numFmtId="0" fontId="62" fillId="54" borderId="19">
      <alignment wrapText="1"/>
    </xf>
    <xf numFmtId="0" fontId="28" fillId="54" borderId="19">
      <alignment wrapText="1"/>
    </xf>
    <xf numFmtId="0" fontId="28" fillId="54" borderId="24"/>
    <xf numFmtId="0" fontId="62" fillId="54" borderId="24"/>
    <xf numFmtId="0" fontId="28" fillId="54" borderId="24"/>
    <xf numFmtId="0" fontId="28" fillId="54" borderId="24"/>
    <xf numFmtId="0" fontId="28" fillId="54" borderId="24"/>
    <xf numFmtId="0" fontId="28" fillId="54" borderId="24"/>
    <xf numFmtId="0" fontId="28" fillId="54" borderId="24"/>
    <xf numFmtId="0" fontId="28" fillId="54" borderId="24"/>
    <xf numFmtId="0" fontId="28" fillId="54" borderId="24"/>
    <xf numFmtId="0" fontId="28" fillId="54" borderId="24"/>
    <xf numFmtId="0" fontId="28" fillId="54" borderId="24"/>
    <xf numFmtId="0" fontId="28" fillId="54" borderId="24"/>
    <xf numFmtId="0" fontId="28" fillId="54" borderId="24"/>
    <xf numFmtId="0" fontId="28" fillId="54" borderId="24"/>
    <xf numFmtId="0" fontId="28" fillId="54" borderId="24"/>
    <xf numFmtId="0" fontId="28" fillId="54" borderId="24"/>
    <xf numFmtId="0" fontId="28" fillId="54" borderId="25"/>
    <xf numFmtId="0" fontId="62"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5"/>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28" fillId="54" borderId="26">
      <alignment horizontal="center" wrapText="1"/>
    </xf>
    <xf numFmtId="0" fontId="32" fillId="53" borderId="27">
      <alignment horizontal="left" vertical="top" wrapText="1"/>
    </xf>
    <xf numFmtId="0" fontId="32" fillId="53" borderId="27">
      <alignment horizontal="left" vertical="top" wrapText="1"/>
    </xf>
    <xf numFmtId="0" fontId="32" fillId="53" borderId="27">
      <alignment horizontal="left" vertical="top" wrapText="1"/>
    </xf>
    <xf numFmtId="0" fontId="12" fillId="0" borderId="5" applyNumberFormat="0" applyFill="0" applyAlignment="0" applyProtection="0"/>
    <xf numFmtId="0" fontId="19" fillId="0" borderId="0" applyFont="0" applyFill="0" applyBorder="0" applyAlignment="0" applyProtection="0"/>
    <xf numFmtId="0" fontId="8" fillId="63" borderId="0" applyNumberFormat="0" applyBorder="0" applyAlignment="0" applyProtection="0"/>
    <xf numFmtId="0" fontId="22" fillId="0" borderId="0"/>
    <xf numFmtId="0" fontId="22" fillId="0" borderId="0"/>
    <xf numFmtId="0" fontId="23" fillId="0" borderId="0"/>
    <xf numFmtId="0" fontId="22" fillId="0" borderId="0"/>
    <xf numFmtId="0" fontId="22" fillId="0" borderId="0"/>
    <xf numFmtId="0" fontId="23" fillId="0" borderId="0"/>
    <xf numFmtId="183" fontId="63" fillId="0" borderId="0"/>
    <xf numFmtId="0" fontId="22" fillId="0" borderId="0"/>
    <xf numFmtId="0" fontId="22" fillId="0" borderId="0"/>
    <xf numFmtId="0" fontId="23" fillId="0" borderId="0"/>
    <xf numFmtId="0" fontId="19" fillId="0" borderId="0"/>
    <xf numFmtId="0" fontId="23" fillId="0" borderId="0"/>
    <xf numFmtId="0" fontId="1" fillId="0" borderId="0"/>
    <xf numFmtId="0" fontId="19" fillId="0" borderId="0"/>
    <xf numFmtId="0" fontId="22" fillId="0" borderId="0"/>
    <xf numFmtId="0" fontId="23" fillId="0" borderId="0"/>
    <xf numFmtId="0" fontId="1" fillId="0" borderId="0"/>
    <xf numFmtId="0" fontId="22" fillId="0" borderId="0"/>
    <xf numFmtId="0" fontId="24" fillId="0" borderId="0"/>
    <xf numFmtId="0" fontId="22" fillId="0" borderId="0"/>
    <xf numFmtId="0" fontId="22" fillId="0" borderId="0"/>
    <xf numFmtId="0" fontId="23" fillId="0" borderId="0"/>
    <xf numFmtId="0" fontId="22" fillId="0" borderId="0"/>
    <xf numFmtId="0" fontId="22" fillId="0" borderId="0"/>
    <xf numFmtId="0" fontId="23" fillId="0" borderId="0"/>
    <xf numFmtId="0" fontId="22" fillId="0" borderId="0"/>
    <xf numFmtId="0" fontId="22" fillId="0" borderId="0"/>
    <xf numFmtId="0" fontId="23" fillId="0" borderId="0"/>
    <xf numFmtId="0" fontId="24" fillId="0" borderId="0"/>
    <xf numFmtId="0" fontId="22" fillId="0" borderId="0"/>
    <xf numFmtId="0" fontId="1" fillId="0" borderId="0"/>
    <xf numFmtId="0" fontId="23" fillId="0" borderId="0"/>
    <xf numFmtId="0" fontId="1" fillId="0" borderId="0"/>
    <xf numFmtId="0" fontId="1" fillId="0" borderId="0"/>
    <xf numFmtId="0" fontId="19" fillId="0" borderId="0"/>
    <xf numFmtId="0" fontId="24" fillId="0" borderId="0"/>
    <xf numFmtId="0" fontId="24" fillId="0" borderId="0"/>
    <xf numFmtId="0" fontId="1" fillId="0" borderId="0"/>
    <xf numFmtId="0" fontId="19" fillId="0" borderId="0"/>
    <xf numFmtId="0" fontId="24" fillId="0" borderId="0"/>
    <xf numFmtId="0" fontId="19" fillId="0" borderId="0"/>
    <xf numFmtId="0" fontId="19" fillId="0" borderId="0"/>
    <xf numFmtId="0" fontId="23" fillId="0" borderId="0"/>
    <xf numFmtId="0" fontId="22" fillId="0" borderId="0"/>
    <xf numFmtId="0" fontId="23" fillId="0" borderId="0"/>
    <xf numFmtId="0" fontId="1" fillId="0" borderId="0"/>
    <xf numFmtId="0" fontId="1" fillId="0" borderId="0"/>
    <xf numFmtId="0" fontId="24" fillId="0" borderId="0"/>
    <xf numFmtId="0" fontId="19" fillId="0" borderId="0"/>
    <xf numFmtId="0" fontId="22" fillId="0" borderId="0"/>
    <xf numFmtId="0" fontId="22" fillId="0" borderId="0"/>
    <xf numFmtId="0" fontId="22" fillId="0" borderId="0"/>
    <xf numFmtId="0" fontId="23" fillId="0" borderId="0"/>
    <xf numFmtId="0" fontId="22" fillId="0" borderId="0"/>
    <xf numFmtId="0" fontId="23" fillId="0" borderId="0"/>
    <xf numFmtId="0" fontId="22" fillId="0" borderId="0"/>
    <xf numFmtId="0" fontId="22" fillId="0" borderId="0"/>
    <xf numFmtId="0" fontId="22" fillId="0" borderId="0"/>
    <xf numFmtId="0" fontId="23" fillId="0" borderId="0"/>
    <xf numFmtId="0" fontId="22" fillId="0" borderId="0"/>
    <xf numFmtId="0" fontId="23" fillId="0" borderId="0"/>
    <xf numFmtId="0" fontId="22" fillId="0" borderId="0"/>
    <xf numFmtId="0" fontId="22" fillId="0" borderId="0"/>
    <xf numFmtId="0" fontId="22" fillId="0" borderId="0"/>
    <xf numFmtId="0" fontId="23" fillId="0" borderId="0"/>
    <xf numFmtId="0" fontId="22" fillId="0" borderId="0"/>
    <xf numFmtId="0" fontId="23" fillId="0" borderId="0"/>
    <xf numFmtId="0" fontId="22" fillId="0" borderId="0"/>
    <xf numFmtId="0" fontId="22" fillId="0" borderId="0"/>
    <xf numFmtId="0" fontId="22" fillId="0" borderId="0"/>
    <xf numFmtId="0" fontId="23" fillId="0" borderId="0"/>
    <xf numFmtId="0" fontId="22" fillId="0" borderId="0"/>
    <xf numFmtId="0" fontId="23" fillId="0" borderId="0"/>
    <xf numFmtId="0" fontId="22" fillId="0" borderId="0"/>
    <xf numFmtId="0" fontId="22" fillId="0" borderId="0"/>
    <xf numFmtId="0" fontId="22" fillId="0" borderId="0"/>
    <xf numFmtId="0" fontId="23" fillId="0" borderId="0"/>
    <xf numFmtId="0" fontId="22" fillId="0" borderId="0"/>
    <xf numFmtId="0" fontId="23" fillId="0" borderId="0"/>
    <xf numFmtId="0" fontId="22" fillId="0" borderId="0"/>
    <xf numFmtId="0" fontId="22" fillId="0" borderId="0"/>
    <xf numFmtId="0" fontId="22" fillId="0" borderId="0"/>
    <xf numFmtId="0" fontId="23" fillId="0" borderId="0"/>
    <xf numFmtId="0" fontId="22" fillId="0" borderId="0"/>
    <xf numFmtId="0" fontId="23" fillId="0" borderId="0"/>
    <xf numFmtId="0" fontId="22" fillId="0" borderId="0"/>
    <xf numFmtId="0" fontId="22" fillId="0" borderId="0"/>
    <xf numFmtId="0" fontId="22" fillId="0" borderId="0"/>
    <xf numFmtId="0" fontId="23" fillId="0" borderId="0"/>
    <xf numFmtId="0" fontId="22" fillId="0" borderId="0"/>
    <xf numFmtId="0" fontId="23" fillId="0" borderId="0"/>
    <xf numFmtId="0" fontId="19" fillId="0" borderId="0"/>
    <xf numFmtId="0" fontId="37" fillId="0" borderId="0"/>
    <xf numFmtId="0" fontId="1" fillId="0" borderId="0"/>
    <xf numFmtId="0" fontId="19" fillId="0" borderId="0"/>
    <xf numFmtId="0" fontId="24" fillId="0" borderId="0"/>
    <xf numFmtId="0" fontId="19" fillId="0" borderId="0"/>
    <xf numFmtId="0" fontId="19" fillId="0" borderId="0"/>
    <xf numFmtId="0" fontId="64" fillId="0" borderId="0"/>
    <xf numFmtId="0" fontId="19" fillId="0" borderId="0"/>
    <xf numFmtId="0" fontId="65" fillId="0" borderId="0"/>
    <xf numFmtId="0" fontId="22" fillId="0" borderId="0"/>
    <xf numFmtId="0" fontId="22" fillId="0" borderId="0"/>
    <xf numFmtId="0" fontId="19" fillId="0" borderId="0"/>
    <xf numFmtId="0" fontId="23" fillId="0" borderId="0"/>
    <xf numFmtId="0" fontId="19" fillId="0" borderId="0"/>
    <xf numFmtId="0" fontId="65" fillId="0" borderId="0"/>
    <xf numFmtId="0" fontId="22" fillId="0" borderId="0"/>
    <xf numFmtId="0" fontId="22" fillId="0" borderId="0"/>
    <xf numFmtId="0" fontId="23"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64" fillId="0" borderId="0"/>
    <xf numFmtId="0" fontId="19" fillId="0" borderId="0"/>
    <xf numFmtId="0" fontId="22" fillId="0" borderId="0"/>
    <xf numFmtId="0" fontId="22" fillId="0" borderId="0"/>
    <xf numFmtId="0" fontId="22" fillId="0" borderId="0"/>
    <xf numFmtId="0" fontId="23" fillId="0" borderId="0"/>
    <xf numFmtId="0" fontId="19" fillId="0" borderId="0"/>
    <xf numFmtId="0" fontId="22" fillId="0" borderId="0"/>
    <xf numFmtId="0" fontId="22" fillId="0" borderId="0"/>
    <xf numFmtId="0" fontId="23" fillId="0" borderId="0"/>
    <xf numFmtId="0" fontId="22" fillId="0" borderId="0"/>
    <xf numFmtId="0" fontId="23" fillId="0" borderId="0"/>
    <xf numFmtId="0" fontId="22" fillId="0" borderId="0"/>
    <xf numFmtId="0" fontId="22" fillId="0" borderId="0"/>
    <xf numFmtId="0" fontId="22" fillId="0" borderId="0"/>
    <xf numFmtId="0" fontId="19" fillId="0" borderId="0"/>
    <xf numFmtId="0" fontId="22" fillId="0" borderId="0"/>
    <xf numFmtId="0" fontId="22" fillId="0" borderId="0"/>
    <xf numFmtId="0" fontId="23"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3" fillId="0" borderId="0"/>
    <xf numFmtId="0" fontId="22" fillId="0" borderId="0"/>
    <xf numFmtId="0" fontId="22" fillId="0" borderId="0"/>
    <xf numFmtId="0" fontId="23" fillId="0" borderId="0"/>
    <xf numFmtId="0" fontId="22" fillId="0" borderId="0"/>
    <xf numFmtId="0" fontId="22" fillId="0" borderId="0"/>
    <xf numFmtId="0" fontId="19" fillId="0" borderId="0"/>
    <xf numFmtId="0" fontId="23" fillId="0" borderId="0"/>
    <xf numFmtId="0" fontId="19" fillId="0" borderId="0"/>
    <xf numFmtId="0" fontId="23" fillId="0" borderId="0"/>
    <xf numFmtId="0" fontId="22" fillId="0" borderId="0"/>
    <xf numFmtId="0" fontId="22" fillId="0" borderId="0"/>
    <xf numFmtId="0" fontId="19" fillId="0" borderId="0"/>
    <xf numFmtId="0" fontId="23" fillId="0" borderId="0"/>
    <xf numFmtId="0" fontId="19" fillId="0" borderId="0"/>
    <xf numFmtId="0" fontId="23" fillId="0" borderId="0"/>
    <xf numFmtId="0" fontId="22" fillId="0" borderId="0"/>
    <xf numFmtId="0" fontId="22" fillId="0" borderId="0"/>
    <xf numFmtId="0" fontId="19" fillId="0" borderId="0" applyNumberFormat="0" applyFill="0" applyBorder="0" applyAlignment="0" applyProtection="0"/>
    <xf numFmtId="0" fontId="23" fillId="0" borderId="0"/>
    <xf numFmtId="0" fontId="66" fillId="0" borderId="0"/>
    <xf numFmtId="0" fontId="23" fillId="0" borderId="0"/>
    <xf numFmtId="0" fontId="22" fillId="0" borderId="0"/>
    <xf numFmtId="0" fontId="22" fillId="0" borderId="0"/>
    <xf numFmtId="0" fontId="65" fillId="0" borderId="0"/>
    <xf numFmtId="0" fontId="23" fillId="0" borderId="0"/>
    <xf numFmtId="0" fontId="22" fillId="0" borderId="0"/>
    <xf numFmtId="0" fontId="22" fillId="0" borderId="0"/>
    <xf numFmtId="0" fontId="22" fillId="0" borderId="0"/>
    <xf numFmtId="0" fontId="23" fillId="0" borderId="0"/>
    <xf numFmtId="0" fontId="22" fillId="0" borderId="0"/>
    <xf numFmtId="0" fontId="23" fillId="0" borderId="0"/>
    <xf numFmtId="0" fontId="19" fillId="0" borderId="0"/>
    <xf numFmtId="0" fontId="67" fillId="0" borderId="0">
      <alignment vertical="top"/>
      <protection locked="0"/>
    </xf>
    <xf numFmtId="0" fontId="19" fillId="0" borderId="0"/>
    <xf numFmtId="0" fontId="19" fillId="0" borderId="0"/>
    <xf numFmtId="0" fontId="22" fillId="0" borderId="0"/>
    <xf numFmtId="0" fontId="66" fillId="0" borderId="0"/>
    <xf numFmtId="0" fontId="22" fillId="0" borderId="0"/>
    <xf numFmtId="0" fontId="19" fillId="0" borderId="0"/>
    <xf numFmtId="0" fontId="19" fillId="0" borderId="0"/>
    <xf numFmtId="0" fontId="38" fillId="0" borderId="0"/>
    <xf numFmtId="0" fontId="22" fillId="0" borderId="0"/>
    <xf numFmtId="0" fontId="22" fillId="0" borderId="0"/>
    <xf numFmtId="0" fontId="23" fillId="0" borderId="0"/>
    <xf numFmtId="0" fontId="19" fillId="0" borderId="0"/>
    <xf numFmtId="0" fontId="22" fillId="0" borderId="0"/>
    <xf numFmtId="0" fontId="37" fillId="0" borderId="0"/>
    <xf numFmtId="0" fontId="22" fillId="0" borderId="0"/>
    <xf numFmtId="0" fontId="19" fillId="0" borderId="0"/>
    <xf numFmtId="0" fontId="19" fillId="0" borderId="0"/>
    <xf numFmtId="0" fontId="22" fillId="0" borderId="0"/>
    <xf numFmtId="0" fontId="23" fillId="0" borderId="0"/>
    <xf numFmtId="0" fontId="22" fillId="0" borderId="0"/>
    <xf numFmtId="0" fontId="19" fillId="0" borderId="0"/>
    <xf numFmtId="0" fontId="23" fillId="0" borderId="0"/>
    <xf numFmtId="0" fontId="19" fillId="0" borderId="0"/>
    <xf numFmtId="0" fontId="19" fillId="0" borderId="0"/>
    <xf numFmtId="0" fontId="68" fillId="0" borderId="0"/>
    <xf numFmtId="0" fontId="19" fillId="0" borderId="0"/>
    <xf numFmtId="0" fontId="19" fillId="0" borderId="0"/>
    <xf numFmtId="0" fontId="19" fillId="0" borderId="0"/>
    <xf numFmtId="0" fontId="19" fillId="0" borderId="0"/>
    <xf numFmtId="0" fontId="22" fillId="0" borderId="0"/>
    <xf numFmtId="0" fontId="22" fillId="0" borderId="0"/>
    <xf numFmtId="0" fontId="23" fillId="0" borderId="0"/>
    <xf numFmtId="0" fontId="22" fillId="0" borderId="0"/>
    <xf numFmtId="0" fontId="22" fillId="0" borderId="0"/>
    <xf numFmtId="0" fontId="23" fillId="0" borderId="0"/>
    <xf numFmtId="0" fontId="22" fillId="0" borderId="0"/>
    <xf numFmtId="0" fontId="22" fillId="0" borderId="0"/>
    <xf numFmtId="0" fontId="23" fillId="0" borderId="0"/>
    <xf numFmtId="0" fontId="22" fillId="0" borderId="0"/>
    <xf numFmtId="0" fontId="22" fillId="0" borderId="0"/>
    <xf numFmtId="0" fontId="23"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22" fillId="0" borderId="0"/>
    <xf numFmtId="0" fontId="22" fillId="0" borderId="0"/>
    <xf numFmtId="0" fontId="23" fillId="0" borderId="0"/>
    <xf numFmtId="0" fontId="19"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24" fillId="0" borderId="0"/>
    <xf numFmtId="0" fontId="1" fillId="0" borderId="0"/>
    <xf numFmtId="0" fontId="24" fillId="0" borderId="0"/>
    <xf numFmtId="0" fontId="1" fillId="0" borderId="0"/>
    <xf numFmtId="0" fontId="22" fillId="0" borderId="0"/>
    <xf numFmtId="0" fontId="24" fillId="0" borderId="0"/>
    <xf numFmtId="0" fontId="19" fillId="0" borderId="0"/>
    <xf numFmtId="0" fontId="19" fillId="0" borderId="0"/>
    <xf numFmtId="0" fontId="22" fillId="0" borderId="0"/>
    <xf numFmtId="0" fontId="19" fillId="0" borderId="0"/>
    <xf numFmtId="0" fontId="23"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 fillId="0" borderId="0"/>
    <xf numFmtId="0" fontId="1" fillId="0" borderId="0"/>
    <xf numFmtId="0" fontId="26" fillId="0" borderId="0"/>
    <xf numFmtId="0" fontId="22" fillId="0" borderId="0"/>
    <xf numFmtId="0" fontId="22" fillId="0" borderId="0"/>
    <xf numFmtId="0" fontId="23" fillId="0" borderId="0"/>
    <xf numFmtId="0" fontId="22" fillId="0" borderId="0"/>
    <xf numFmtId="0" fontId="22" fillId="0" borderId="0"/>
    <xf numFmtId="0" fontId="23" fillId="0" borderId="0"/>
    <xf numFmtId="0" fontId="22" fillId="0" borderId="0"/>
    <xf numFmtId="0" fontId="22" fillId="0" borderId="0"/>
    <xf numFmtId="0" fontId="23" fillId="0" borderId="0"/>
    <xf numFmtId="0" fontId="22" fillId="0" borderId="0"/>
    <xf numFmtId="0" fontId="22" fillId="0" borderId="0"/>
    <xf numFmtId="0" fontId="23" fillId="0" borderId="0"/>
    <xf numFmtId="0" fontId="22" fillId="0" borderId="0"/>
    <xf numFmtId="0" fontId="22" fillId="0" borderId="0"/>
    <xf numFmtId="0" fontId="23" fillId="0" borderId="0"/>
    <xf numFmtId="0" fontId="19" fillId="0" borderId="0"/>
    <xf numFmtId="0" fontId="23" fillId="0" borderId="0"/>
    <xf numFmtId="0" fontId="19" fillId="0" borderId="0"/>
    <xf numFmtId="0" fontId="19" fillId="0" borderId="0"/>
    <xf numFmtId="0" fontId="23" fillId="0" borderId="0"/>
    <xf numFmtId="0" fontId="19" fillId="0" borderId="0"/>
    <xf numFmtId="0" fontId="24" fillId="0" borderId="0"/>
    <xf numFmtId="0" fontId="19"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64" fillId="0" borderId="0"/>
    <xf numFmtId="0" fontId="22" fillId="0" borderId="0"/>
    <xf numFmtId="0" fontId="22" fillId="0" borderId="0"/>
    <xf numFmtId="0" fontId="23" fillId="0" borderId="0"/>
    <xf numFmtId="0" fontId="65" fillId="0" borderId="0"/>
    <xf numFmtId="0" fontId="24" fillId="0" borderId="0"/>
    <xf numFmtId="0" fontId="22" fillId="0" borderId="0"/>
    <xf numFmtId="0" fontId="1" fillId="0" borderId="0"/>
    <xf numFmtId="0" fontId="68" fillId="0" borderId="0"/>
    <xf numFmtId="0" fontId="65" fillId="0" borderId="0"/>
    <xf numFmtId="0" fontId="68" fillId="0" borderId="0"/>
    <xf numFmtId="0" fontId="68" fillId="0" borderId="0"/>
    <xf numFmtId="0" fontId="68" fillId="0" borderId="0"/>
    <xf numFmtId="0" fontId="68" fillId="0" borderId="0"/>
    <xf numFmtId="0" fontId="19" fillId="0" borderId="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68" fillId="0" borderId="0"/>
    <xf numFmtId="0" fontId="68" fillId="0" borderId="0"/>
    <xf numFmtId="0" fontId="68" fillId="0" borderId="0"/>
    <xf numFmtId="0" fontId="68" fillId="0" borderId="0"/>
    <xf numFmtId="0" fontId="19" fillId="0" borderId="0"/>
    <xf numFmtId="0" fontId="24" fillId="0" borderId="0"/>
    <xf numFmtId="0" fontId="1" fillId="0" borderId="0"/>
    <xf numFmtId="0" fontId="68" fillId="0" borderId="0"/>
    <xf numFmtId="0" fontId="68" fillId="0" borderId="0"/>
    <xf numFmtId="0" fontId="68" fillId="0" borderId="0"/>
    <xf numFmtId="0" fontId="68" fillId="0" borderId="0"/>
    <xf numFmtId="0" fontId="68" fillId="0" borderId="0"/>
    <xf numFmtId="0" fontId="19" fillId="0" borderId="0"/>
    <xf numFmtId="0" fontId="24" fillId="0" borderId="0"/>
    <xf numFmtId="0" fontId="19" fillId="0" borderId="0"/>
    <xf numFmtId="0" fontId="68" fillId="0" borderId="0"/>
    <xf numFmtId="0" fontId="68" fillId="0" borderId="0"/>
    <xf numFmtId="0" fontId="68" fillId="0" borderId="0"/>
    <xf numFmtId="0" fontId="68" fillId="0" borderId="0"/>
    <xf numFmtId="0" fontId="68" fillId="0" borderId="0"/>
    <xf numFmtId="0" fontId="19" fillId="0" borderId="0"/>
    <xf numFmtId="0" fontId="68" fillId="0" borderId="0"/>
    <xf numFmtId="0" fontId="68" fillId="0" borderId="0"/>
    <xf numFmtId="0" fontId="68" fillId="0" borderId="0"/>
    <xf numFmtId="0" fontId="68" fillId="0" borderId="0"/>
    <xf numFmtId="0" fontId="24" fillId="0" borderId="0"/>
    <xf numFmtId="0" fontId="64" fillId="0" borderId="0"/>
    <xf numFmtId="0" fontId="65" fillId="0" borderId="0"/>
    <xf numFmtId="0" fontId="24" fillId="0" borderId="0"/>
    <xf numFmtId="0" fontId="19" fillId="0" borderId="0"/>
    <xf numFmtId="1" fontId="31" fillId="0" borderId="0">
      <alignment vertical="top" wrapText="1"/>
    </xf>
    <xf numFmtId="1" fontId="69" fillId="0" borderId="0" applyFill="0" applyBorder="0" applyProtection="0"/>
    <xf numFmtId="1" fontId="40" fillId="0" borderId="0" applyFont="0" applyFill="0" applyBorder="0" applyProtection="0">
      <alignment vertical="center"/>
    </xf>
    <xf numFmtId="1" fontId="39" fillId="0" borderId="0">
      <alignment horizontal="right" vertical="top"/>
    </xf>
    <xf numFmtId="0" fontId="68" fillId="0" borderId="0"/>
    <xf numFmtId="0" fontId="1" fillId="0" borderId="0"/>
    <xf numFmtId="0" fontId="70" fillId="0" borderId="0"/>
    <xf numFmtId="0" fontId="1" fillId="0" borderId="0"/>
    <xf numFmtId="0" fontId="70" fillId="0" borderId="0"/>
    <xf numFmtId="0" fontId="1" fillId="0" borderId="0"/>
    <xf numFmtId="0" fontId="71" fillId="0" borderId="0"/>
    <xf numFmtId="0" fontId="24" fillId="0" borderId="0"/>
    <xf numFmtId="0" fontId="70" fillId="0" borderId="0"/>
    <xf numFmtId="0" fontId="70" fillId="0" borderId="0"/>
    <xf numFmtId="0" fontId="71" fillId="0" borderId="0"/>
    <xf numFmtId="0" fontId="70" fillId="0" borderId="0"/>
    <xf numFmtId="0" fontId="70" fillId="0" borderId="0"/>
    <xf numFmtId="0" fontId="71" fillId="0" borderId="0"/>
    <xf numFmtId="0" fontId="70" fillId="0" borderId="0"/>
    <xf numFmtId="0" fontId="70" fillId="0" borderId="0"/>
    <xf numFmtId="0" fontId="71" fillId="0" borderId="0"/>
    <xf numFmtId="0" fontId="70" fillId="0" borderId="0"/>
    <xf numFmtId="0" fontId="70" fillId="0" borderId="0"/>
    <xf numFmtId="0" fontId="71" fillId="0" borderId="0"/>
    <xf numFmtId="0" fontId="70" fillId="0" borderId="0"/>
    <xf numFmtId="0" fontId="70" fillId="0" borderId="0"/>
    <xf numFmtId="0" fontId="71" fillId="0" borderId="0"/>
    <xf numFmtId="0" fontId="70" fillId="0" borderId="0"/>
    <xf numFmtId="0" fontId="70" fillId="0" borderId="0"/>
    <xf numFmtId="0" fontId="71" fillId="0" borderId="0"/>
    <xf numFmtId="0" fontId="71" fillId="0" borderId="0"/>
    <xf numFmtId="0" fontId="70" fillId="0" borderId="0"/>
    <xf numFmtId="0" fontId="70" fillId="0" borderId="0"/>
    <xf numFmtId="0" fontId="71" fillId="0" borderId="0"/>
    <xf numFmtId="0" fontId="70" fillId="0" borderId="0"/>
    <xf numFmtId="0" fontId="70" fillId="0" borderId="0"/>
    <xf numFmtId="0" fontId="71" fillId="0" borderId="0"/>
    <xf numFmtId="0" fontId="70" fillId="0" borderId="0"/>
    <xf numFmtId="0" fontId="1" fillId="0" borderId="0"/>
    <xf numFmtId="0" fontId="70" fillId="0" borderId="0"/>
    <xf numFmtId="0" fontId="70" fillId="0" borderId="0"/>
    <xf numFmtId="0" fontId="71" fillId="0" borderId="0"/>
    <xf numFmtId="0" fontId="70" fillId="0" borderId="0"/>
    <xf numFmtId="0" fontId="71" fillId="0" borderId="0"/>
    <xf numFmtId="0" fontId="1" fillId="0" borderId="0"/>
    <xf numFmtId="0" fontId="1" fillId="0" borderId="0"/>
    <xf numFmtId="0" fontId="1" fillId="0" borderId="0"/>
    <xf numFmtId="0" fontId="70" fillId="0" borderId="0"/>
    <xf numFmtId="0" fontId="36" fillId="0" borderId="0" applyNumberFormat="0" applyFill="0" applyBorder="0">
      <alignment vertical="top"/>
    </xf>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1" fillId="60" borderId="7"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4"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23" fillId="60" borderId="7" applyNumberFormat="0" applyFont="0" applyAlignment="0" applyProtection="0"/>
    <xf numFmtId="0" fontId="23" fillId="60" borderId="7" applyNumberFormat="0" applyFont="0" applyAlignment="0" applyProtection="0"/>
    <xf numFmtId="0" fontId="23" fillId="61" borderId="23" applyNumberFormat="0" applyFont="0" applyAlignment="0" applyProtection="0"/>
    <xf numFmtId="0" fontId="40" fillId="0" borderId="0">
      <alignment horizontal="left"/>
    </xf>
    <xf numFmtId="1" fontId="72" fillId="0" borderId="0" applyFill="0">
      <alignment horizontal="right" vertical="center"/>
    </xf>
    <xf numFmtId="0" fontId="10" fillId="51" borderId="4" applyNumberFormat="0" applyAlignment="0" applyProtection="0"/>
    <xf numFmtId="10" fontId="19" fillId="0" borderId="0" applyFont="0" applyFill="0" applyBorder="0" applyAlignment="0" applyProtection="0"/>
    <xf numFmtId="9" fontId="7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66" fillId="0" borderId="0" applyFont="0" applyFill="0" applyBorder="0" applyAlignment="0" applyProtection="0"/>
    <xf numFmtId="9" fontId="3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NumberFormat="0" applyFont="0" applyFill="0" applyBorder="0" applyAlignment="0" applyProtection="0"/>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28" fillId="54" borderId="15"/>
    <xf numFmtId="0" fontId="34" fillId="54" borderId="0">
      <alignment horizontal="right"/>
    </xf>
    <xf numFmtId="0" fontId="74" fillId="53" borderId="0">
      <alignment horizontal="center"/>
    </xf>
    <xf numFmtId="0" fontId="32" fillId="59"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4" borderId="15">
      <alignment horizontal="left" vertical="top" wrapText="1"/>
    </xf>
    <xf numFmtId="0" fontId="32" fillId="59" borderId="15">
      <alignment horizontal="left" vertical="top" wrapText="1"/>
    </xf>
    <xf numFmtId="0" fontId="32" fillId="59" borderId="15">
      <alignment horizontal="left" vertical="top" wrapText="1"/>
    </xf>
    <xf numFmtId="0" fontId="32" fillId="59" borderId="15">
      <alignment horizontal="left" vertical="top" wrapText="1"/>
    </xf>
    <xf numFmtId="0" fontId="75" fillId="59" borderId="28">
      <alignment horizontal="left" vertical="top" wrapText="1"/>
    </xf>
    <xf numFmtId="0" fontId="75" fillId="59"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4" borderId="28">
      <alignment horizontal="left" vertical="top" wrapText="1"/>
    </xf>
    <xf numFmtId="0" fontId="75" fillId="59" borderId="28">
      <alignment horizontal="left" vertical="top" wrapText="1"/>
    </xf>
    <xf numFmtId="0" fontId="32" fillId="59"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4" borderId="29">
      <alignment horizontal="left" vertical="top" wrapText="1"/>
    </xf>
    <xf numFmtId="0" fontId="32" fillId="59" borderId="29">
      <alignment horizontal="left" vertical="top" wrapText="1"/>
    </xf>
    <xf numFmtId="0" fontId="32" fillId="59" borderId="29">
      <alignment horizontal="left" vertical="top" wrapText="1"/>
    </xf>
    <xf numFmtId="0" fontId="32" fillId="59" borderId="28">
      <alignment horizontal="left" vertical="top"/>
    </xf>
    <xf numFmtId="0" fontId="32" fillId="59"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4" borderId="28">
      <alignment horizontal="left" vertical="top"/>
    </xf>
    <xf numFmtId="0" fontId="32" fillId="59" borderId="28">
      <alignment horizontal="left" vertical="top"/>
    </xf>
    <xf numFmtId="0" fontId="26" fillId="0" borderId="25">
      <alignment horizontal="center" vertical="center"/>
    </xf>
    <xf numFmtId="184" fontId="76" fillId="0" borderId="0" applyFill="0">
      <alignment horizontal="center" vertical="center"/>
    </xf>
    <xf numFmtId="0" fontId="28" fillId="0" borderId="0"/>
    <xf numFmtId="0" fontId="26" fillId="0" borderId="0"/>
    <xf numFmtId="167" fontId="77" fillId="0" borderId="0" applyNumberFormat="0" applyBorder="0" applyAlignment="0">
      <alignment horizontal="left" readingOrder="1"/>
    </xf>
    <xf numFmtId="0" fontId="78" fillId="22" borderId="0">
      <alignment horizontal="left"/>
    </xf>
    <xf numFmtId="0" fontId="61" fillId="22" borderId="0">
      <alignment horizontal="left" wrapText="1"/>
    </xf>
    <xf numFmtId="0" fontId="78" fillId="22" borderId="0">
      <alignment horizontal="left"/>
    </xf>
    <xf numFmtId="0" fontId="79" fillId="0" borderId="30"/>
    <xf numFmtId="0" fontId="80" fillId="0" borderId="30"/>
    <xf numFmtId="0" fontId="81" fillId="0" borderId="0"/>
    <xf numFmtId="0" fontId="82" fillId="0" borderId="0"/>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5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5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5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54" borderId="15"/>
    <xf numFmtId="0" fontId="19" fillId="0" borderId="0"/>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64" borderId="15"/>
    <xf numFmtId="0" fontId="28" fillId="54" borderId="15"/>
    <xf numFmtId="0" fontId="33" fillId="54" borderId="0">
      <alignment horizontal="center"/>
    </xf>
    <xf numFmtId="0" fontId="83" fillId="0" borderId="0"/>
    <xf numFmtId="49" fontId="36" fillId="0" borderId="0" applyFill="0" applyBorder="0" applyProtection="0"/>
    <xf numFmtId="0" fontId="2" fillId="0" borderId="0" applyNumberFormat="0" applyFill="0" applyBorder="0" applyAlignment="0" applyProtection="0"/>
    <xf numFmtId="0" fontId="2" fillId="0" borderId="0" applyNumberFormat="0" applyFill="0" applyBorder="0" applyAlignment="0" applyProtection="0"/>
    <xf numFmtId="0" fontId="84" fillId="54" borderId="0"/>
    <xf numFmtId="0" fontId="78" fillId="22" borderId="0">
      <alignment horizontal="left"/>
    </xf>
    <xf numFmtId="0" fontId="85" fillId="0" borderId="0"/>
    <xf numFmtId="0" fontId="16" fillId="0" borderId="8" applyNumberFormat="0" applyFill="0" applyAlignment="0" applyProtection="0"/>
    <xf numFmtId="170" fontId="26" fillId="0" borderId="0" applyFont="0" applyFill="0" applyBorder="0" applyAlignment="0" applyProtection="0"/>
    <xf numFmtId="172" fontId="37" fillId="0" borderId="0" applyFont="0" applyFill="0" applyBorder="0" applyAlignment="0" applyProtection="0"/>
    <xf numFmtId="173" fontId="26" fillId="0" borderId="0" applyFont="0" applyFill="0" applyBorder="0" applyAlignment="0" applyProtection="0"/>
    <xf numFmtId="0" fontId="70" fillId="60" borderId="7" applyNumberFormat="0" applyFont="0" applyAlignment="0" applyProtection="0"/>
    <xf numFmtId="185" fontId="26" fillId="0" borderId="0" applyFont="0" applyFill="0" applyBorder="0" applyAlignment="0" applyProtection="0"/>
    <xf numFmtId="186" fontId="26" fillId="0" borderId="0" applyFont="0" applyFill="0" applyBorder="0" applyAlignment="0" applyProtection="0"/>
    <xf numFmtId="185" fontId="26" fillId="0" borderId="0" applyFont="0" applyFill="0" applyBorder="0" applyAlignment="0" applyProtection="0"/>
    <xf numFmtId="186" fontId="26" fillId="0" borderId="0" applyFont="0" applyFill="0" applyBorder="0" applyAlignment="0" applyProtection="0"/>
    <xf numFmtId="0" fontId="14" fillId="0" borderId="0" applyNumberFormat="0" applyFill="0" applyBorder="0" applyAlignment="0" applyProtection="0"/>
    <xf numFmtId="1" fontId="86" fillId="0" borderId="0">
      <alignment vertical="top" wrapText="1"/>
    </xf>
    <xf numFmtId="4" fontId="20" fillId="0" borderId="0" applyFont="0" applyFill="0" applyBorder="0" applyAlignment="0" applyProtection="0"/>
    <xf numFmtId="3" fontId="20" fillId="0" borderId="0" applyFont="0" applyFill="0" applyBorder="0" applyAlignment="0" applyProtection="0"/>
    <xf numFmtId="187" fontId="87" fillId="0" borderId="0" applyFont="0" applyFill="0" applyBorder="0" applyAlignment="0" applyProtection="0"/>
    <xf numFmtId="171" fontId="87" fillId="0" borderId="0" applyFont="0" applyFill="0" applyBorder="0" applyAlignment="0" applyProtection="0"/>
    <xf numFmtId="188" fontId="87" fillId="0" borderId="0" applyFont="0" applyFill="0" applyBorder="0" applyAlignment="0" applyProtection="0"/>
    <xf numFmtId="189" fontId="87" fillId="0" borderId="0" applyFont="0" applyFill="0" applyBorder="0" applyAlignment="0" applyProtection="0"/>
    <xf numFmtId="9" fontId="20" fillId="0" borderId="0" applyFont="0" applyFill="0" applyBorder="0" applyAlignment="0" applyProtection="0"/>
    <xf numFmtId="0" fontId="19" fillId="0" borderId="0"/>
    <xf numFmtId="0" fontId="20" fillId="0" borderId="0"/>
    <xf numFmtId="166" fontId="20" fillId="0" borderId="0" applyFont="0" applyFill="0" applyBorder="0" applyAlignment="0" applyProtection="0"/>
    <xf numFmtId="166" fontId="20" fillId="0" borderId="0" applyFont="0" applyFill="0" applyBorder="0" applyAlignment="0" applyProtection="0"/>
    <xf numFmtId="0" fontId="88" fillId="0" borderId="0">
      <alignment vertical="center"/>
    </xf>
    <xf numFmtId="0" fontId="89"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165" fontId="1" fillId="0" borderId="0" applyFont="0" applyFill="0" applyBorder="0" applyAlignment="0" applyProtection="0"/>
    <xf numFmtId="43" fontId="1" fillId="0" borderId="0" applyFont="0" applyFill="0" applyBorder="0" applyAlignment="0" applyProtection="0"/>
    <xf numFmtId="0" fontId="124" fillId="0" borderId="0"/>
    <xf numFmtId="0" fontId="124" fillId="0" borderId="0"/>
  </cellStyleXfs>
  <cellXfs count="410">
    <xf numFmtId="0" fontId="0" fillId="0" borderId="0" xfId="0"/>
    <xf numFmtId="0" fontId="22" fillId="65" borderId="0" xfId="0" applyFont="1" applyFill="1"/>
    <xf numFmtId="0" fontId="22" fillId="65" borderId="0" xfId="0" applyFont="1" applyFill="1" applyBorder="1"/>
    <xf numFmtId="0" fontId="19" fillId="65" borderId="0" xfId="0" applyNumberFormat="1" applyFont="1" applyFill="1" applyBorder="1" applyAlignment="1"/>
    <xf numFmtId="1" fontId="22" fillId="65" borderId="0" xfId="0" applyNumberFormat="1" applyFont="1" applyFill="1" applyAlignment="1">
      <alignment horizontal="center" vertical="center"/>
    </xf>
    <xf numFmtId="181" fontId="22" fillId="65" borderId="0" xfId="0" applyNumberFormat="1" applyFont="1" applyFill="1" applyBorder="1" applyAlignment="1">
      <alignment horizontal="center"/>
    </xf>
    <xf numFmtId="1" fontId="22" fillId="65" borderId="0" xfId="0" applyNumberFormat="1" applyFont="1" applyFill="1" applyBorder="1" applyAlignment="1">
      <alignment horizontal="center"/>
    </xf>
    <xf numFmtId="1" fontId="22" fillId="65" borderId="0" xfId="0" applyNumberFormat="1" applyFont="1" applyFill="1"/>
    <xf numFmtId="0" fontId="60" fillId="65" borderId="0" xfId="0" applyFont="1" applyFill="1" applyAlignment="1">
      <alignment vertical="center"/>
    </xf>
    <xf numFmtId="0" fontId="22" fillId="65" borderId="0" xfId="0" applyFont="1" applyFill="1" applyAlignment="1">
      <alignment horizontal="center" vertical="center"/>
    </xf>
    <xf numFmtId="0" fontId="22" fillId="65" borderId="0" xfId="0" applyFont="1" applyFill="1" applyBorder="1" applyAlignment="1">
      <alignment horizontal="center" vertical="center" wrapText="1"/>
    </xf>
    <xf numFmtId="190" fontId="22" fillId="65" borderId="0" xfId="0" applyNumberFormat="1" applyFont="1" applyFill="1"/>
    <xf numFmtId="0" fontId="22" fillId="65" borderId="0" xfId="0" applyFont="1" applyFill="1" applyBorder="1" applyAlignment="1">
      <alignment horizontal="right"/>
    </xf>
    <xf numFmtId="190" fontId="22" fillId="65" borderId="0" xfId="3191" applyNumberFormat="1" applyFont="1" applyFill="1" applyBorder="1" applyAlignment="1">
      <alignment horizontal="right"/>
    </xf>
    <xf numFmtId="0" fontId="22" fillId="65" borderId="0" xfId="0" applyFont="1" applyFill="1" applyAlignment="1">
      <alignment horizontal="right"/>
    </xf>
    <xf numFmtId="0" fontId="22" fillId="65" borderId="0" xfId="0" applyFont="1" applyFill="1" applyAlignment="1">
      <alignment horizontal="left" vertical="top"/>
    </xf>
    <xf numFmtId="0" fontId="19" fillId="65" borderId="0" xfId="0" applyFont="1" applyFill="1" applyBorder="1" applyAlignment="1">
      <alignment horizontal="center" vertical="center" wrapText="1"/>
    </xf>
    <xf numFmtId="0" fontId="22" fillId="65" borderId="0" xfId="0" applyFont="1" applyFill="1" applyBorder="1" applyAlignment="1">
      <alignment horizontal="right" vertical="center"/>
    </xf>
    <xf numFmtId="0" fontId="0" fillId="65" borderId="0" xfId="0" applyFill="1"/>
    <xf numFmtId="0" fontId="90" fillId="65" borderId="0" xfId="0" applyFont="1" applyFill="1"/>
    <xf numFmtId="190" fontId="22" fillId="65" borderId="0" xfId="3191" applyNumberFormat="1" applyFont="1" applyFill="1"/>
    <xf numFmtId="0" fontId="22" fillId="65" borderId="25" xfId="0" applyFont="1" applyFill="1" applyBorder="1" applyAlignment="1">
      <alignment horizontal="center"/>
    </xf>
    <xf numFmtId="0" fontId="0" fillId="65" borderId="0" xfId="0" applyFill="1" applyBorder="1"/>
    <xf numFmtId="0" fontId="91" fillId="65" borderId="0" xfId="0" applyFont="1" applyFill="1" applyBorder="1"/>
    <xf numFmtId="0" fontId="91" fillId="65" borderId="25" xfId="0" applyFont="1" applyFill="1" applyBorder="1" applyAlignment="1">
      <alignment horizontal="center" vertical="center" wrapText="1"/>
    </xf>
    <xf numFmtId="0" fontId="22" fillId="65" borderId="0" xfId="0" applyFont="1" applyFill="1" applyAlignment="1"/>
    <xf numFmtId="181" fontId="22" fillId="65" borderId="0" xfId="0" applyNumberFormat="1" applyFont="1" applyFill="1"/>
    <xf numFmtId="0" fontId="22" fillId="65" borderId="0" xfId="0" applyFont="1" applyFill="1" applyAlignment="1">
      <alignment horizontal="left" vertical="center"/>
    </xf>
    <xf numFmtId="0" fontId="93" fillId="65" borderId="0" xfId="0" applyFont="1" applyFill="1"/>
    <xf numFmtId="2" fontId="93" fillId="65" borderId="0" xfId="0" applyNumberFormat="1" applyFont="1" applyFill="1"/>
    <xf numFmtId="190" fontId="22" fillId="65" borderId="0" xfId="3191" applyNumberFormat="1" applyFont="1" applyFill="1" applyBorder="1"/>
    <xf numFmtId="0" fontId="93" fillId="65" borderId="0" xfId="0" applyFont="1" applyFill="1" applyBorder="1"/>
    <xf numFmtId="1" fontId="22" fillId="65" borderId="0" xfId="0" applyNumberFormat="1" applyFont="1" applyFill="1" applyBorder="1"/>
    <xf numFmtId="0" fontId="22" fillId="65" borderId="0" xfId="0" applyFont="1" applyFill="1" applyAlignment="1">
      <alignment horizontal="left"/>
    </xf>
    <xf numFmtId="0" fontId="22" fillId="65" borderId="25" xfId="0" applyFont="1" applyFill="1" applyBorder="1" applyAlignment="1">
      <alignment horizontal="center" vertical="center" wrapText="1"/>
    </xf>
    <xf numFmtId="0" fontId="66" fillId="65" borderId="0" xfId="0" applyFont="1" applyFill="1" applyBorder="1"/>
    <xf numFmtId="0" fontId="66" fillId="65" borderId="0" xfId="0" applyFont="1" applyFill="1"/>
    <xf numFmtId="0" fontId="22" fillId="65" borderId="0" xfId="0" applyFont="1" applyFill="1" applyAlignment="1">
      <alignment horizontal="center" vertical="center" wrapText="1"/>
    </xf>
    <xf numFmtId="181" fontId="22" fillId="65" borderId="0" xfId="0" applyNumberFormat="1" applyFont="1" applyFill="1" applyBorder="1"/>
    <xf numFmtId="191" fontId="22" fillId="65" borderId="0" xfId="3191" applyNumberFormat="1" applyFont="1" applyFill="1" applyBorder="1"/>
    <xf numFmtId="0" fontId="22" fillId="65" borderId="0" xfId="0" applyFont="1" applyFill="1" applyBorder="1" applyAlignment="1">
      <alignment horizontal="center"/>
    </xf>
    <xf numFmtId="0" fontId="22" fillId="65" borderId="31" xfId="0" applyFont="1" applyFill="1" applyBorder="1"/>
    <xf numFmtId="0" fontId="22" fillId="65" borderId="32" xfId="0" applyFont="1" applyFill="1" applyBorder="1"/>
    <xf numFmtId="0" fontId="22" fillId="65" borderId="33" xfId="0" applyFont="1" applyFill="1" applyBorder="1"/>
    <xf numFmtId="0" fontId="22" fillId="65" borderId="34" xfId="0" applyFont="1" applyFill="1" applyBorder="1"/>
    <xf numFmtId="0" fontId="22" fillId="65" borderId="35" xfId="0" applyFont="1" applyFill="1" applyBorder="1"/>
    <xf numFmtId="0" fontId="22" fillId="65" borderId="36" xfId="0" applyFont="1" applyFill="1" applyBorder="1"/>
    <xf numFmtId="0" fontId="22" fillId="65" borderId="37" xfId="0" applyFont="1" applyFill="1" applyBorder="1"/>
    <xf numFmtId="0" fontId="22" fillId="65" borderId="38" xfId="0" applyFont="1" applyFill="1" applyBorder="1"/>
    <xf numFmtId="0" fontId="91" fillId="65" borderId="0" xfId="0" applyFont="1" applyFill="1" applyBorder="1" applyAlignment="1">
      <alignment horizontal="center" vertical="center" wrapText="1"/>
    </xf>
    <xf numFmtId="0" fontId="91" fillId="65" borderId="37" xfId="0" applyFont="1" applyFill="1" applyBorder="1" applyAlignment="1">
      <alignment horizontal="center" vertical="center" wrapText="1"/>
    </xf>
    <xf numFmtId="0" fontId="22" fillId="65" borderId="0" xfId="0" applyFont="1" applyFill="1" applyAlignment="1">
      <alignment horizontal="left" vertical="center"/>
    </xf>
    <xf numFmtId="0" fontId="97" fillId="65" borderId="0" xfId="0" applyNumberFormat="1" applyFont="1" applyFill="1" applyBorder="1" applyAlignment="1"/>
    <xf numFmtId="0" fontId="98" fillId="65" borderId="0" xfId="0" applyFont="1" applyFill="1" applyBorder="1"/>
    <xf numFmtId="0" fontId="97" fillId="65" borderId="0" xfId="0" applyFont="1" applyFill="1"/>
    <xf numFmtId="190" fontId="97" fillId="65" borderId="0" xfId="3191" applyNumberFormat="1" applyFont="1" applyFill="1"/>
    <xf numFmtId="181" fontId="97" fillId="65" borderId="0" xfId="0" applyNumberFormat="1" applyFont="1" applyFill="1"/>
    <xf numFmtId="0" fontId="97" fillId="65" borderId="0" xfId="0" applyFont="1" applyFill="1" applyBorder="1"/>
    <xf numFmtId="190" fontId="97" fillId="65" borderId="0" xfId="3191" applyNumberFormat="1" applyFont="1" applyFill="1" applyBorder="1"/>
    <xf numFmtId="191" fontId="97" fillId="65" borderId="0" xfId="3191" applyNumberFormat="1" applyFont="1" applyFill="1" applyBorder="1"/>
    <xf numFmtId="1" fontId="97" fillId="65" borderId="0" xfId="0" applyNumberFormat="1" applyFont="1" applyFill="1" applyBorder="1"/>
    <xf numFmtId="0" fontId="19" fillId="65" borderId="25" xfId="0" applyFont="1" applyFill="1" applyBorder="1" applyAlignment="1">
      <alignment horizontal="center" vertical="center" wrapText="1"/>
    </xf>
    <xf numFmtId="1" fontId="97" fillId="65" borderId="0" xfId="0" applyNumberFormat="1" applyFont="1" applyFill="1" applyAlignment="1">
      <alignment horizontal="center" vertical="center"/>
    </xf>
    <xf numFmtId="181" fontId="97" fillId="65" borderId="0" xfId="0" applyNumberFormat="1" applyFont="1" applyFill="1" applyBorder="1" applyAlignment="1">
      <alignment horizontal="center"/>
    </xf>
    <xf numFmtId="1" fontId="97" fillId="65" borderId="0" xfId="0" applyNumberFormat="1" applyFont="1" applyFill="1" applyBorder="1" applyAlignment="1">
      <alignment horizontal="center"/>
    </xf>
    <xf numFmtId="0" fontId="97" fillId="65" borderId="0" xfId="0" applyFont="1" applyFill="1" applyAlignment="1">
      <alignment horizontal="center" vertical="center"/>
    </xf>
    <xf numFmtId="0" fontId="97" fillId="65" borderId="0" xfId="0" applyFont="1" applyFill="1" applyBorder="1" applyAlignment="1">
      <alignment horizontal="right" vertical="center"/>
    </xf>
    <xf numFmtId="1" fontId="97" fillId="65" borderId="0" xfId="0" applyNumberFormat="1" applyFont="1" applyFill="1"/>
    <xf numFmtId="0" fontId="99" fillId="65" borderId="0" xfId="0" applyFont="1" applyFill="1"/>
    <xf numFmtId="190" fontId="99" fillId="65" borderId="0" xfId="3191" applyNumberFormat="1" applyFont="1" applyFill="1"/>
    <xf numFmtId="181" fontId="99" fillId="65" borderId="0" xfId="0" applyNumberFormat="1" applyFont="1" applyFill="1"/>
    <xf numFmtId="0" fontId="99" fillId="65" borderId="0" xfId="0" applyFont="1" applyFill="1" applyBorder="1"/>
    <xf numFmtId="190" fontId="99" fillId="65" borderId="0" xfId="3191" applyNumberFormat="1" applyFont="1" applyFill="1" applyBorder="1"/>
    <xf numFmtId="1" fontId="99" fillId="65" borderId="0" xfId="0" applyNumberFormat="1" applyFont="1" applyFill="1" applyBorder="1"/>
    <xf numFmtId="0" fontId="22" fillId="65" borderId="25" xfId="0" applyFont="1" applyFill="1" applyBorder="1" applyAlignment="1">
      <alignment wrapText="1"/>
    </xf>
    <xf numFmtId="0" fontId="22" fillId="65" borderId="25" xfId="0" applyFont="1" applyFill="1" applyBorder="1" applyAlignment="1">
      <alignment horizontal="left" vertical="center" wrapText="1"/>
    </xf>
    <xf numFmtId="0" fontId="99" fillId="65" borderId="0" xfId="0" applyNumberFormat="1" applyFont="1" applyFill="1" applyBorder="1" applyAlignment="1"/>
    <xf numFmtId="1" fontId="99" fillId="65" borderId="0" xfId="0" applyNumberFormat="1" applyFont="1" applyFill="1" applyAlignment="1">
      <alignment horizontal="center" vertical="center"/>
    </xf>
    <xf numFmtId="181" fontId="99" fillId="65" borderId="0" xfId="0" applyNumberFormat="1" applyFont="1" applyFill="1" applyBorder="1" applyAlignment="1">
      <alignment horizontal="center"/>
    </xf>
    <xf numFmtId="1" fontId="99" fillId="65" borderId="0" xfId="0" applyNumberFormat="1" applyFont="1" applyFill="1" applyBorder="1" applyAlignment="1">
      <alignment horizontal="center"/>
    </xf>
    <xf numFmtId="1" fontId="99" fillId="65" borderId="0" xfId="0" applyNumberFormat="1" applyFont="1" applyFill="1"/>
    <xf numFmtId="0" fontId="22" fillId="65" borderId="0" xfId="0" applyFont="1" applyFill="1" applyAlignment="1">
      <alignment horizontal="left"/>
    </xf>
    <xf numFmtId="0" fontId="22" fillId="65" borderId="0" xfId="0" applyFont="1" applyFill="1" applyAlignment="1">
      <alignment horizontal="left" vertical="center"/>
    </xf>
    <xf numFmtId="0" fontId="22" fillId="65" borderId="0" xfId="0" applyFont="1" applyFill="1" applyAlignment="1">
      <alignment horizontal="left" vertical="center"/>
    </xf>
    <xf numFmtId="49" fontId="22" fillId="65" borderId="25" xfId="0" applyNumberFormat="1" applyFont="1" applyFill="1" applyBorder="1" applyAlignment="1">
      <alignment horizontal="center"/>
    </xf>
    <xf numFmtId="2" fontId="99" fillId="65" borderId="0" xfId="0" applyNumberFormat="1" applyFont="1" applyFill="1"/>
    <xf numFmtId="2" fontId="22" fillId="65" borderId="0" xfId="0" applyNumberFormat="1" applyFont="1" applyFill="1"/>
    <xf numFmtId="0" fontId="0" fillId="65" borderId="0" xfId="0" applyFill="1" applyAlignment="1">
      <alignment horizontal="center" wrapText="1"/>
    </xf>
    <xf numFmtId="0" fontId="22" fillId="65" borderId="25" xfId="0" applyFont="1" applyFill="1" applyBorder="1" applyAlignment="1">
      <alignment horizontal="center" wrapText="1"/>
    </xf>
    <xf numFmtId="2" fontId="97" fillId="65" borderId="0" xfId="0" applyNumberFormat="1" applyFont="1" applyFill="1"/>
    <xf numFmtId="0" fontId="22" fillId="65" borderId="25" xfId="0" applyFont="1" applyFill="1" applyBorder="1" applyAlignment="1">
      <alignment horizontal="center" vertical="center"/>
    </xf>
    <xf numFmtId="192" fontId="22" fillId="65" borderId="0" xfId="3192" applyNumberFormat="1" applyFont="1" applyFill="1"/>
    <xf numFmtId="192" fontId="22" fillId="65" borderId="0" xfId="0" applyNumberFormat="1" applyFont="1" applyFill="1"/>
    <xf numFmtId="192" fontId="97" fillId="65" borderId="0" xfId="3192" applyNumberFormat="1" applyFont="1" applyFill="1"/>
    <xf numFmtId="0" fontId="90" fillId="65" borderId="0" xfId="0" applyFont="1" applyFill="1" applyAlignment="1"/>
    <xf numFmtId="0" fontId="22" fillId="65" borderId="0" xfId="0" applyFont="1" applyFill="1" applyAlignment="1">
      <alignment horizontal="center"/>
    </xf>
    <xf numFmtId="0" fontId="97" fillId="65" borderId="0" xfId="0" applyFont="1" applyFill="1" applyAlignment="1">
      <alignment horizontal="center"/>
    </xf>
    <xf numFmtId="0" fontId="60" fillId="0" borderId="0" xfId="0" applyNumberFormat="1" applyFont="1" applyFill="1" applyBorder="1" applyAlignment="1">
      <alignment vertical="center"/>
    </xf>
    <xf numFmtId="0" fontId="60" fillId="0" borderId="0" xfId="0" applyNumberFormat="1" applyFont="1" applyFill="1" applyBorder="1" applyAlignment="1">
      <alignment vertical="top" wrapText="1"/>
    </xf>
    <xf numFmtId="0" fontId="19" fillId="0" borderId="0" xfId="0" applyNumberFormat="1" applyFont="1" applyFill="1" applyBorder="1" applyAlignment="1">
      <alignment horizontal="right" vertical="top"/>
    </xf>
    <xf numFmtId="0" fontId="19" fillId="0" borderId="0" xfId="0" applyNumberFormat="1" applyFont="1" applyFill="1" applyBorder="1" applyAlignment="1"/>
    <xf numFmtId="0" fontId="0" fillId="0" borderId="0" xfId="0" applyFill="1" applyBorder="1"/>
    <xf numFmtId="0" fontId="19" fillId="0" borderId="25" xfId="0" applyNumberFormat="1" applyFont="1" applyFill="1" applyBorder="1" applyAlignment="1">
      <alignment horizontal="center" vertical="center" wrapText="1"/>
    </xf>
    <xf numFmtId="0" fontId="0" fillId="0" borderId="0" xfId="0" applyAlignment="1">
      <alignment horizontal="right"/>
    </xf>
    <xf numFmtId="0" fontId="99" fillId="0" borderId="0" xfId="0" applyNumberFormat="1" applyFont="1" applyFill="1" applyBorder="1" applyAlignment="1"/>
    <xf numFmtId="176" fontId="99" fillId="65" borderId="0" xfId="0" applyNumberFormat="1" applyFont="1" applyFill="1" applyBorder="1" applyAlignment="1">
      <alignment horizontal="center"/>
    </xf>
    <xf numFmtId="3" fontId="0" fillId="0" borderId="0" xfId="0" applyNumberFormat="1"/>
    <xf numFmtId="176" fontId="19" fillId="65" borderId="0" xfId="0" applyNumberFormat="1" applyFont="1" applyFill="1" applyBorder="1" applyAlignment="1">
      <alignment horizontal="center"/>
    </xf>
    <xf numFmtId="0" fontId="97" fillId="0" borderId="0" xfId="0" applyNumberFormat="1" applyFont="1" applyFill="1" applyBorder="1" applyAlignment="1"/>
    <xf numFmtId="176" fontId="97" fillId="65" borderId="0" xfId="0" applyNumberFormat="1" applyFont="1" applyFill="1" applyBorder="1" applyAlignment="1">
      <alignment horizontal="center"/>
    </xf>
    <xf numFmtId="3" fontId="19" fillId="0" borderId="0" xfId="0" applyNumberFormat="1" applyFont="1" applyFill="1" applyBorder="1" applyAlignment="1">
      <alignment horizontal="center"/>
    </xf>
    <xf numFmtId="0" fontId="90" fillId="0" borderId="0" xfId="0" applyFont="1" applyAlignment="1">
      <alignment vertical="center"/>
    </xf>
    <xf numFmtId="3" fontId="19" fillId="0" borderId="0" xfId="0" applyNumberFormat="1" applyFont="1" applyFill="1" applyBorder="1" applyAlignment="1"/>
    <xf numFmtId="0" fontId="16" fillId="0" borderId="0" xfId="0" applyFont="1"/>
    <xf numFmtId="49" fontId="22" fillId="65" borderId="0" xfId="0" applyNumberFormat="1" applyFont="1" applyFill="1" applyAlignment="1">
      <alignment horizontal="center"/>
    </xf>
    <xf numFmtId="0" fontId="100" fillId="0" borderId="0" xfId="0" applyFont="1" applyAlignment="1">
      <alignment horizontal="center" vertical="center" wrapText="1"/>
    </xf>
    <xf numFmtId="192" fontId="99" fillId="65" borderId="0" xfId="3192" applyNumberFormat="1" applyFont="1" applyFill="1"/>
    <xf numFmtId="1" fontId="22" fillId="65" borderId="25" xfId="0" applyNumberFormat="1" applyFont="1" applyFill="1" applyBorder="1" applyAlignment="1">
      <alignment horizontal="center" vertical="center" wrapText="1"/>
    </xf>
    <xf numFmtId="181" fontId="22" fillId="65" borderId="0" xfId="0" applyNumberFormat="1" applyFont="1" applyFill="1" applyBorder="1" applyAlignment="1">
      <alignment horizontal="right"/>
    </xf>
    <xf numFmtId="181" fontId="97" fillId="65" borderId="0" xfId="0" applyNumberFormat="1" applyFont="1" applyFill="1" applyBorder="1" applyAlignment="1">
      <alignment horizontal="right"/>
    </xf>
    <xf numFmtId="1" fontId="90" fillId="65" borderId="0" xfId="0" applyNumberFormat="1" applyFont="1" applyFill="1" applyBorder="1"/>
    <xf numFmtId="0" fontId="19" fillId="65" borderId="25" xfId="0" applyNumberFormat="1" applyFont="1" applyFill="1" applyBorder="1" applyAlignment="1">
      <alignment horizontal="center"/>
    </xf>
    <xf numFmtId="0" fontId="19" fillId="65" borderId="0" xfId="0" applyNumberFormat="1" applyFont="1" applyFill="1" applyBorder="1" applyAlignment="1">
      <alignment horizontal="left"/>
    </xf>
    <xf numFmtId="193" fontId="22" fillId="65" borderId="0" xfId="3192" applyNumberFormat="1" applyFont="1" applyFill="1" applyBorder="1"/>
    <xf numFmtId="0" fontId="99" fillId="65" borderId="0" xfId="0" applyNumberFormat="1" applyFont="1" applyFill="1" applyBorder="1" applyAlignment="1">
      <alignment horizontal="left"/>
    </xf>
    <xf numFmtId="193" fontId="99" fillId="65" borderId="0" xfId="3192" applyNumberFormat="1" applyFont="1" applyFill="1" applyBorder="1"/>
    <xf numFmtId="0" fontId="97" fillId="65" borderId="0" xfId="0" applyNumberFormat="1" applyFont="1" applyFill="1" applyBorder="1" applyAlignment="1">
      <alignment horizontal="left"/>
    </xf>
    <xf numFmtId="193" fontId="97" fillId="65" borderId="0" xfId="3192" applyNumberFormat="1" applyFont="1" applyFill="1" applyBorder="1"/>
    <xf numFmtId="193" fontId="22" fillId="65" borderId="0" xfId="3192" applyNumberFormat="1" applyFont="1" applyFill="1" applyBorder="1" applyAlignment="1">
      <alignment horizontal="center"/>
    </xf>
    <xf numFmtId="193" fontId="99" fillId="65" borderId="0" xfId="3192" applyNumberFormat="1" applyFont="1" applyFill="1" applyBorder="1" applyAlignment="1">
      <alignment horizontal="center"/>
    </xf>
    <xf numFmtId="193" fontId="97" fillId="65" borderId="0" xfId="3192" applyNumberFormat="1" applyFont="1" applyFill="1" applyBorder="1" applyAlignment="1">
      <alignment horizontal="center"/>
    </xf>
    <xf numFmtId="193" fontId="22" fillId="65" borderId="0" xfId="0" applyNumberFormat="1" applyFont="1" applyFill="1"/>
    <xf numFmtId="194" fontId="22" fillId="65" borderId="0" xfId="0" applyNumberFormat="1" applyFont="1" applyFill="1"/>
    <xf numFmtId="0" fontId="19" fillId="65" borderId="25" xfId="0" applyNumberFormat="1" applyFont="1" applyFill="1" applyBorder="1" applyAlignment="1">
      <alignment horizontal="center" vertical="center" wrapText="1"/>
    </xf>
    <xf numFmtId="0" fontId="60" fillId="65" borderId="0" xfId="0" applyFont="1" applyFill="1"/>
    <xf numFmtId="181" fontId="97" fillId="65" borderId="0" xfId="0" applyNumberFormat="1" applyFont="1" applyFill="1" applyAlignment="1">
      <alignment horizontal="center" vertical="center"/>
    </xf>
    <xf numFmtId="181" fontId="22" fillId="65" borderId="0" xfId="0" applyNumberFormat="1" applyFont="1" applyFill="1" applyAlignment="1">
      <alignment horizontal="center" vertical="center"/>
    </xf>
    <xf numFmtId="181" fontId="99" fillId="65" borderId="0" xfId="0" applyNumberFormat="1" applyFont="1" applyFill="1" applyAlignment="1">
      <alignment horizontal="center" vertical="center"/>
    </xf>
    <xf numFmtId="0" fontId="91" fillId="0" borderId="0" xfId="0" applyFont="1"/>
    <xf numFmtId="0" fontId="91" fillId="65" borderId="0" xfId="0" applyFont="1" applyFill="1"/>
    <xf numFmtId="0" fontId="104" fillId="65" borderId="0" xfId="0" applyFont="1" applyFill="1"/>
    <xf numFmtId="0" fontId="104" fillId="0" borderId="0" xfId="0" applyFont="1" applyAlignment="1">
      <alignment vertical="center"/>
    </xf>
    <xf numFmtId="0" fontId="105" fillId="0" borderId="0" xfId="0" applyFont="1" applyAlignment="1">
      <alignment vertical="center"/>
    </xf>
    <xf numFmtId="0" fontId="104" fillId="0" borderId="0" xfId="0" applyFont="1"/>
    <xf numFmtId="0" fontId="106" fillId="0" borderId="0" xfId="0" applyFont="1"/>
    <xf numFmtId="0" fontId="19" fillId="65" borderId="0" xfId="0" applyFont="1" applyFill="1"/>
    <xf numFmtId="0" fontId="108" fillId="0" borderId="0" xfId="0" applyFont="1"/>
    <xf numFmtId="0" fontId="106" fillId="0" borderId="0" xfId="0" applyFont="1" applyFill="1" applyBorder="1" applyAlignment="1">
      <alignment vertical="center"/>
    </xf>
    <xf numFmtId="0" fontId="104" fillId="0" borderId="25" xfId="0" applyFont="1" applyFill="1" applyBorder="1" applyAlignment="1">
      <alignment horizontal="center" vertical="center" wrapText="1"/>
    </xf>
    <xf numFmtId="0" fontId="98" fillId="0" borderId="0" xfId="0" applyFont="1" applyFill="1" applyBorder="1"/>
    <xf numFmtId="1" fontId="98" fillId="0" borderId="0" xfId="0" applyNumberFormat="1" applyFont="1" applyFill="1" applyBorder="1" applyAlignment="1">
      <alignment horizontal="center"/>
    </xf>
    <xf numFmtId="0" fontId="104" fillId="0" borderId="0" xfId="0" applyFont="1" applyFill="1" applyBorder="1"/>
    <xf numFmtId="1" fontId="104" fillId="0" borderId="0" xfId="0" applyNumberFormat="1" applyFont="1" applyFill="1" applyBorder="1" applyAlignment="1">
      <alignment horizontal="center"/>
    </xf>
    <xf numFmtId="0" fontId="109" fillId="0" borderId="0" xfId="0" applyFont="1" applyFill="1" applyBorder="1"/>
    <xf numFmtId="1" fontId="109" fillId="0" borderId="0" xfId="0" applyNumberFormat="1" applyFont="1" applyFill="1" applyBorder="1" applyAlignment="1">
      <alignment horizontal="center"/>
    </xf>
    <xf numFmtId="0" fontId="110" fillId="0" borderId="0" xfId="0" applyFont="1"/>
    <xf numFmtId="0" fontId="91" fillId="0" borderId="0" xfId="0" applyFont="1" applyFill="1" applyBorder="1"/>
    <xf numFmtId="0" fontId="91" fillId="0" borderId="25" xfId="0" applyFont="1" applyFill="1" applyBorder="1" applyAlignment="1">
      <alignment horizontal="center" vertical="center" wrapText="1"/>
    </xf>
    <xf numFmtId="1" fontId="91" fillId="0" borderId="0" xfId="0" applyNumberFormat="1" applyFont="1" applyFill="1" applyBorder="1" applyAlignment="1">
      <alignment horizontal="center"/>
    </xf>
    <xf numFmtId="0" fontId="91" fillId="0" borderId="0" xfId="0" applyFont="1" applyAlignment="1">
      <alignment vertical="center" wrapText="1"/>
    </xf>
    <xf numFmtId="0" fontId="91" fillId="0" borderId="0" xfId="0" applyFont="1" applyAlignment="1">
      <alignment vertical="top" wrapText="1"/>
    </xf>
    <xf numFmtId="1" fontId="91" fillId="0" borderId="0" xfId="0" applyNumberFormat="1" applyFont="1" applyFill="1" applyBorder="1"/>
    <xf numFmtId="0" fontId="91" fillId="0" borderId="0" xfId="0" applyFont="1" applyAlignment="1">
      <alignment horizontal="left" vertical="center" wrapText="1"/>
    </xf>
    <xf numFmtId="0" fontId="22" fillId="37" borderId="0" xfId="0" applyFont="1" applyFill="1"/>
    <xf numFmtId="0" fontId="111" fillId="65" borderId="0" xfId="0" applyFont="1" applyFill="1"/>
    <xf numFmtId="0" fontId="22" fillId="65" borderId="0" xfId="968" applyFill="1"/>
    <xf numFmtId="0" fontId="19" fillId="65" borderId="25" xfId="1237" applyFont="1" applyFill="1" applyBorder="1" applyAlignment="1">
      <alignment horizontal="left" vertical="center"/>
    </xf>
    <xf numFmtId="195" fontId="19" fillId="65" borderId="25" xfId="1237" applyNumberFormat="1" applyFont="1" applyFill="1" applyBorder="1" applyAlignment="1">
      <alignment horizontal="center" vertical="center" wrapText="1"/>
    </xf>
    <xf numFmtId="0" fontId="19" fillId="65" borderId="0" xfId="968" applyFont="1" applyFill="1" applyBorder="1"/>
    <xf numFmtId="195" fontId="19" fillId="65" borderId="0" xfId="968" applyNumberFormat="1" applyFont="1" applyFill="1" applyBorder="1" applyAlignment="1">
      <alignment horizontal="left" vertical="center"/>
    </xf>
    <xf numFmtId="195" fontId="19" fillId="65" borderId="0" xfId="968" applyNumberFormat="1" applyFont="1" applyFill="1" applyBorder="1" applyAlignment="1">
      <alignment horizontal="right" vertical="center"/>
    </xf>
    <xf numFmtId="9" fontId="22" fillId="65" borderId="0" xfId="3193" applyFont="1" applyFill="1" applyBorder="1"/>
    <xf numFmtId="195" fontId="97" fillId="65" borderId="0" xfId="968" applyNumberFormat="1" applyFont="1" applyFill="1" applyBorder="1" applyAlignment="1">
      <alignment horizontal="left" vertical="center"/>
    </xf>
    <xf numFmtId="195" fontId="97" fillId="65" borderId="0" xfId="968" applyNumberFormat="1" applyFont="1" applyFill="1" applyBorder="1" applyAlignment="1">
      <alignment horizontal="right" vertical="center"/>
    </xf>
    <xf numFmtId="195" fontId="99" fillId="65" borderId="0" xfId="968" applyNumberFormat="1" applyFont="1" applyFill="1" applyBorder="1" applyAlignment="1">
      <alignment horizontal="left" vertical="center"/>
    </xf>
    <xf numFmtId="195" fontId="99" fillId="65" borderId="0" xfId="968" applyNumberFormat="1" applyFont="1" applyFill="1" applyBorder="1" applyAlignment="1">
      <alignment horizontal="right" vertical="center"/>
    </xf>
    <xf numFmtId="2" fontId="22" fillId="65" borderId="0" xfId="968" applyNumberFormat="1" applyFill="1"/>
    <xf numFmtId="0" fontId="112" fillId="65" borderId="0" xfId="3194" applyFont="1" applyFill="1" applyBorder="1" applyAlignment="1">
      <alignment vertical="center"/>
    </xf>
    <xf numFmtId="0" fontId="112" fillId="65" borderId="0" xfId="1237" applyFont="1" applyFill="1" applyBorder="1" applyAlignment="1">
      <alignment horizontal="left" vertical="top"/>
    </xf>
    <xf numFmtId="0" fontId="22" fillId="65" borderId="0" xfId="968" applyFont="1" applyFill="1" applyAlignment="1"/>
    <xf numFmtId="0" fontId="28" fillId="65" borderId="0" xfId="3194" applyFont="1" applyFill="1" applyBorder="1" applyAlignment="1">
      <alignment vertical="center"/>
    </xf>
    <xf numFmtId="1" fontId="22" fillId="65" borderId="0" xfId="0" applyNumberFormat="1" applyFont="1" applyFill="1" applyBorder="1" applyAlignment="1">
      <alignment horizontal="center" vertical="center"/>
    </xf>
    <xf numFmtId="1" fontId="19" fillId="65" borderId="0" xfId="968" applyNumberFormat="1" applyFont="1" applyFill="1" applyBorder="1" applyAlignment="1">
      <alignment horizontal="center" vertical="center"/>
    </xf>
    <xf numFmtId="1" fontId="97" fillId="65" borderId="0" xfId="0" applyNumberFormat="1" applyFont="1" applyFill="1" applyBorder="1" applyAlignment="1">
      <alignment horizontal="center" vertical="center"/>
    </xf>
    <xf numFmtId="1" fontId="97" fillId="65" borderId="0" xfId="968" applyNumberFormat="1" applyFont="1" applyFill="1" applyBorder="1" applyAlignment="1">
      <alignment horizontal="center" vertical="center"/>
    </xf>
    <xf numFmtId="0" fontId="22" fillId="65" borderId="0" xfId="0" applyFont="1" applyFill="1" applyBorder="1" applyAlignment="1">
      <alignment horizontal="center" vertical="center"/>
    </xf>
    <xf numFmtId="195" fontId="19" fillId="65" borderId="0" xfId="968" applyNumberFormat="1" applyFont="1" applyFill="1" applyBorder="1" applyAlignment="1">
      <alignment horizontal="center" vertical="center"/>
    </xf>
    <xf numFmtId="1" fontId="22" fillId="65" borderId="0" xfId="3192" applyNumberFormat="1" applyFont="1" applyFill="1" applyAlignment="1">
      <alignment horizontal="center" vertical="center"/>
    </xf>
    <xf numFmtId="1" fontId="97" fillId="65" borderId="0" xfId="3192" applyNumberFormat="1" applyFont="1" applyFill="1" applyAlignment="1">
      <alignment horizontal="center" vertical="center"/>
    </xf>
    <xf numFmtId="1" fontId="66" fillId="65" borderId="0" xfId="0" applyNumberFormat="1" applyFont="1" applyFill="1"/>
    <xf numFmtId="0" fontId="22" fillId="65" borderId="0" xfId="0" applyFont="1" applyFill="1" applyBorder="1" applyAlignment="1"/>
    <xf numFmtId="0" fontId="60" fillId="65" borderId="25" xfId="1054" applyFont="1" applyFill="1" applyBorder="1" applyAlignment="1">
      <alignment horizontal="left" wrapText="1"/>
    </xf>
    <xf numFmtId="195" fontId="97" fillId="65" borderId="25" xfId="0" applyNumberFormat="1" applyFont="1" applyFill="1" applyBorder="1" applyAlignment="1">
      <alignment horizontal="center" vertical="center"/>
    </xf>
    <xf numFmtId="195" fontId="19" fillId="65" borderId="25" xfId="0" applyNumberFormat="1" applyFont="1" applyFill="1" applyBorder="1" applyAlignment="1">
      <alignment horizontal="center" vertical="center"/>
    </xf>
    <xf numFmtId="0" fontId="19" fillId="65" borderId="25" xfId="0" applyFont="1" applyFill="1" applyBorder="1" applyAlignment="1">
      <alignment horizontal="center"/>
    </xf>
    <xf numFmtId="0" fontId="19" fillId="65" borderId="0" xfId="1054" applyFont="1" applyFill="1" applyBorder="1" applyAlignment="1">
      <alignment horizontal="left" vertical="center"/>
    </xf>
    <xf numFmtId="1" fontId="97" fillId="65" borderId="0" xfId="3195" applyNumberFormat="1" applyFont="1" applyFill="1" applyBorder="1" applyAlignment="1">
      <alignment horizontal="center" vertical="center"/>
    </xf>
    <xf numFmtId="1" fontId="19" fillId="65" borderId="0" xfId="3195" applyNumberFormat="1" applyFont="1" applyFill="1" applyBorder="1" applyAlignment="1">
      <alignment horizontal="center" vertical="center"/>
    </xf>
    <xf numFmtId="0" fontId="113" fillId="65" borderId="0" xfId="0" applyFont="1" applyFill="1" applyAlignment="1">
      <alignment horizontal="left" vertical="center"/>
    </xf>
    <xf numFmtId="0" fontId="113" fillId="65" borderId="0" xfId="0" applyFont="1" applyFill="1" applyBorder="1"/>
    <xf numFmtId="0" fontId="114" fillId="65" borderId="0" xfId="1054" applyFont="1" applyFill="1" applyBorder="1" applyAlignment="1"/>
    <xf numFmtId="0" fontId="114" fillId="65" borderId="0" xfId="1054" applyFont="1" applyFill="1" applyBorder="1" applyAlignment="1">
      <alignment vertical="center"/>
    </xf>
    <xf numFmtId="0" fontId="114" fillId="65" borderId="0" xfId="1054" applyFont="1" applyFill="1" applyBorder="1" applyAlignment="1">
      <alignment horizontal="center" vertical="center"/>
    </xf>
    <xf numFmtId="1" fontId="114" fillId="65" borderId="0" xfId="3195" applyNumberFormat="1" applyFont="1" applyFill="1" applyBorder="1" applyAlignment="1">
      <alignment horizontal="right" vertical="center"/>
    </xf>
    <xf numFmtId="1" fontId="97" fillId="65" borderId="25" xfId="0" applyNumberFormat="1" applyFont="1" applyFill="1" applyBorder="1" applyAlignment="1">
      <alignment horizontal="center" vertical="center"/>
    </xf>
    <xf numFmtId="0" fontId="90" fillId="65" borderId="0" xfId="0" applyFont="1" applyFill="1" applyBorder="1"/>
    <xf numFmtId="0" fontId="22" fillId="65" borderId="0" xfId="968" applyFont="1" applyFill="1" applyAlignment="1">
      <alignment vertical="top"/>
    </xf>
    <xf numFmtId="0" fontId="90" fillId="65" borderId="25" xfId="0" applyFont="1" applyFill="1" applyBorder="1" applyAlignment="1">
      <alignment wrapText="1"/>
    </xf>
    <xf numFmtId="1" fontId="22" fillId="65" borderId="0" xfId="3192" applyNumberFormat="1" applyFont="1" applyFill="1" applyBorder="1"/>
    <xf numFmtId="1" fontId="97" fillId="65" borderId="0" xfId="3192" applyNumberFormat="1" applyFont="1" applyFill="1" applyBorder="1"/>
    <xf numFmtId="2" fontId="22" fillId="65" borderId="0" xfId="0" applyNumberFormat="1" applyFont="1" applyFill="1" applyBorder="1"/>
    <xf numFmtId="0" fontId="106" fillId="65" borderId="0" xfId="0" applyFont="1" applyFill="1" applyAlignment="1">
      <alignment vertical="center"/>
    </xf>
    <xf numFmtId="0" fontId="16" fillId="65" borderId="0" xfId="0" applyFont="1" applyFill="1" applyAlignment="1">
      <alignment vertical="center"/>
    </xf>
    <xf numFmtId="0" fontId="110" fillId="65" borderId="0" xfId="0" applyFont="1" applyFill="1" applyAlignment="1">
      <alignment vertical="center"/>
    </xf>
    <xf numFmtId="0" fontId="104" fillId="65" borderId="0" xfId="0" applyFont="1" applyFill="1" applyAlignment="1">
      <alignment vertical="center"/>
    </xf>
    <xf numFmtId="0" fontId="115" fillId="65" borderId="0" xfId="0" applyFont="1" applyFill="1"/>
    <xf numFmtId="0" fontId="110" fillId="65" borderId="0" xfId="0" applyFont="1" applyFill="1" applyAlignment="1">
      <alignment horizontal="left" vertical="center"/>
    </xf>
    <xf numFmtId="0" fontId="0" fillId="65" borderId="0" xfId="0" applyFill="1" applyAlignment="1"/>
    <xf numFmtId="0" fontId="91" fillId="65" borderId="0" xfId="0" applyFont="1" applyFill="1" applyBorder="1" applyAlignment="1">
      <alignment horizontal="left" wrapText="1"/>
    </xf>
    <xf numFmtId="1" fontId="91" fillId="65" borderId="0" xfId="0" applyNumberFormat="1" applyFont="1" applyFill="1" applyBorder="1"/>
    <xf numFmtId="0" fontId="98" fillId="65" borderId="0" xfId="0" applyFont="1" applyFill="1" applyBorder="1" applyAlignment="1">
      <alignment horizontal="left" wrapText="1"/>
    </xf>
    <xf numFmtId="1" fontId="98" fillId="65" borderId="0" xfId="0" applyNumberFormat="1" applyFont="1" applyFill="1" applyBorder="1"/>
    <xf numFmtId="0" fontId="109" fillId="65" borderId="0" xfId="0" applyFont="1" applyFill="1" applyBorder="1" applyAlignment="1">
      <alignment horizontal="left" wrapText="1"/>
    </xf>
    <xf numFmtId="1" fontId="109" fillId="65" borderId="0" xfId="0" applyNumberFormat="1" applyFont="1" applyFill="1" applyBorder="1"/>
    <xf numFmtId="0" fontId="116" fillId="65" borderId="0" xfId="0" applyFont="1" applyFill="1"/>
    <xf numFmtId="0" fontId="16" fillId="65" borderId="0" xfId="0" applyFont="1" applyFill="1"/>
    <xf numFmtId="0" fontId="106" fillId="65" borderId="0" xfId="0" applyFont="1" applyFill="1"/>
    <xf numFmtId="181" fontId="91" fillId="65" borderId="0" xfId="0" applyNumberFormat="1" applyFont="1" applyFill="1" applyBorder="1"/>
    <xf numFmtId="181" fontId="98" fillId="65" borderId="0" xfId="0" applyNumberFormat="1" applyFont="1" applyFill="1" applyBorder="1"/>
    <xf numFmtId="0" fontId="91" fillId="65" borderId="0" xfId="0" applyFont="1" applyFill="1" applyAlignment="1">
      <alignment vertical="top"/>
    </xf>
    <xf numFmtId="0" fontId="110" fillId="65" borderId="0" xfId="0" applyFont="1" applyFill="1" applyAlignment="1">
      <alignment vertical="top"/>
    </xf>
    <xf numFmtId="0" fontId="90" fillId="0" borderId="0" xfId="0" applyFont="1" applyAlignment="1"/>
    <xf numFmtId="181" fontId="22" fillId="65" borderId="0" xfId="3196" applyNumberFormat="1" applyFont="1" applyFill="1" applyBorder="1" applyAlignment="1">
      <alignment horizontal="right"/>
    </xf>
    <xf numFmtId="181" fontId="22" fillId="65" borderId="0" xfId="0" applyNumberFormat="1" applyFont="1" applyFill="1" applyBorder="1" applyAlignment="1">
      <alignment horizontal="center" vertical="center"/>
    </xf>
    <xf numFmtId="181" fontId="99" fillId="65" borderId="0" xfId="3196" applyNumberFormat="1" applyFont="1" applyFill="1" applyBorder="1" applyAlignment="1">
      <alignment horizontal="right"/>
    </xf>
    <xf numFmtId="181" fontId="99" fillId="65" borderId="0" xfId="0" applyNumberFormat="1" applyFont="1" applyFill="1" applyBorder="1" applyAlignment="1">
      <alignment horizontal="center" vertical="center"/>
    </xf>
    <xf numFmtId="181" fontId="97" fillId="65" borderId="0" xfId="3196" applyNumberFormat="1" applyFont="1" applyFill="1" applyBorder="1" applyAlignment="1">
      <alignment horizontal="right"/>
    </xf>
    <xf numFmtId="181" fontId="97" fillId="65" borderId="0" xfId="0" applyNumberFormat="1" applyFont="1" applyFill="1" applyBorder="1" applyAlignment="1">
      <alignment horizontal="center" vertical="center"/>
    </xf>
    <xf numFmtId="1" fontId="22" fillId="65" borderId="0" xfId="0" applyNumberFormat="1" applyFont="1" applyFill="1" applyBorder="1" applyAlignment="1"/>
    <xf numFmtId="0" fontId="22" fillId="65" borderId="0" xfId="0" applyFont="1" applyFill="1" applyAlignment="1">
      <alignment horizontal="left" vertical="top" wrapText="1"/>
    </xf>
    <xf numFmtId="181" fontId="91" fillId="65" borderId="0" xfId="0" applyNumberFormat="1" applyFont="1" applyFill="1" applyBorder="1" applyAlignment="1">
      <alignment horizontal="right" vertical="center"/>
    </xf>
    <xf numFmtId="181" fontId="22" fillId="65" borderId="0" xfId="0" applyNumberFormat="1" applyFont="1" applyFill="1" applyBorder="1" applyAlignment="1">
      <alignment horizontal="right" vertical="center"/>
    </xf>
    <xf numFmtId="0" fontId="19" fillId="65" borderId="0" xfId="0" applyFont="1" applyFill="1" applyBorder="1" applyAlignment="1">
      <alignment horizontal="left" vertical="center"/>
    </xf>
    <xf numFmtId="181" fontId="91" fillId="65" borderId="0" xfId="0" applyNumberFormat="1" applyFont="1" applyFill="1" applyBorder="1" applyAlignment="1">
      <alignment horizontal="right"/>
    </xf>
    <xf numFmtId="181" fontId="109" fillId="65" borderId="0" xfId="0" applyNumberFormat="1" applyFont="1" applyFill="1" applyBorder="1" applyAlignment="1">
      <alignment horizontal="right" vertical="center"/>
    </xf>
    <xf numFmtId="181" fontId="99" fillId="65" borderId="0" xfId="0" applyNumberFormat="1" applyFont="1" applyFill="1" applyBorder="1" applyAlignment="1">
      <alignment horizontal="right" vertical="center"/>
    </xf>
    <xf numFmtId="181" fontId="98" fillId="65" borderId="0" xfId="0" applyNumberFormat="1" applyFont="1" applyFill="1" applyBorder="1" applyAlignment="1">
      <alignment horizontal="right" vertical="center"/>
    </xf>
    <xf numFmtId="181" fontId="97" fillId="65" borderId="0" xfId="0" applyNumberFormat="1" applyFont="1" applyFill="1" applyBorder="1" applyAlignment="1">
      <alignment horizontal="right" vertical="center"/>
    </xf>
    <xf numFmtId="0" fontId="19" fillId="65" borderId="0" xfId="0" applyFont="1" applyFill="1" applyAlignment="1">
      <alignment horizontal="left" vertical="center"/>
    </xf>
    <xf numFmtId="0" fontId="22" fillId="65" borderId="0" xfId="0" applyFont="1" applyFill="1" applyAlignment="1">
      <alignment vertical="top"/>
    </xf>
    <xf numFmtId="0" fontId="19" fillId="65" borderId="0" xfId="0" applyFont="1" applyFill="1" applyAlignment="1">
      <alignment vertical="center"/>
    </xf>
    <xf numFmtId="0" fontId="60" fillId="65" borderId="0" xfId="0" applyFont="1" applyFill="1" applyBorder="1"/>
    <xf numFmtId="0" fontId="19" fillId="65" borderId="0" xfId="0" applyFont="1" applyFill="1" applyBorder="1" applyAlignment="1">
      <alignment vertical="center" wrapText="1"/>
    </xf>
    <xf numFmtId="0" fontId="60" fillId="65" borderId="0" xfId="0" applyFont="1" applyFill="1" applyBorder="1" applyAlignment="1">
      <alignment horizontal="center" vertical="center" wrapText="1"/>
    </xf>
    <xf numFmtId="0" fontId="19" fillId="65" borderId="0" xfId="0" applyFont="1" applyFill="1" applyBorder="1"/>
    <xf numFmtId="0" fontId="97" fillId="65" borderId="0" xfId="0" applyFont="1" applyFill="1" applyBorder="1" applyAlignment="1">
      <alignment vertical="center" wrapText="1"/>
    </xf>
    <xf numFmtId="0" fontId="117" fillId="65" borderId="0" xfId="0" applyFont="1" applyFill="1" applyBorder="1" applyAlignment="1">
      <alignment horizontal="center" vertical="center" wrapText="1"/>
    </xf>
    <xf numFmtId="0" fontId="22" fillId="65" borderId="0" xfId="0" applyFont="1" applyFill="1" applyAlignment="1">
      <alignment horizontal="left" vertical="center" wrapText="1"/>
    </xf>
    <xf numFmtId="0" fontId="60" fillId="65" borderId="0" xfId="0" applyFont="1" applyFill="1" applyAlignment="1">
      <alignment vertical="top"/>
    </xf>
    <xf numFmtId="0" fontId="90" fillId="65" borderId="0" xfId="0" applyFont="1" applyFill="1" applyAlignment="1">
      <alignment vertical="top"/>
    </xf>
    <xf numFmtId="0" fontId="114" fillId="65" borderId="0" xfId="0" applyFont="1" applyFill="1" applyAlignment="1">
      <alignment vertical="center"/>
    </xf>
    <xf numFmtId="0" fontId="104" fillId="65" borderId="0" xfId="0" applyFont="1" applyFill="1" applyBorder="1" applyAlignment="1"/>
    <xf numFmtId="0" fontId="19" fillId="65" borderId="25" xfId="0" applyFont="1" applyFill="1" applyBorder="1" applyAlignment="1">
      <alignment horizontal="center" wrapText="1"/>
    </xf>
    <xf numFmtId="181" fontId="98" fillId="65" borderId="0" xfId="0" applyNumberFormat="1" applyFont="1" applyFill="1" applyBorder="1" applyAlignment="1">
      <alignment horizontal="right"/>
    </xf>
    <xf numFmtId="0" fontId="109" fillId="65" borderId="0" xfId="0" applyFont="1" applyFill="1" applyBorder="1"/>
    <xf numFmtId="181" fontId="109" fillId="65" borderId="0" xfId="0" applyNumberFormat="1" applyFont="1" applyFill="1" applyBorder="1" applyAlignment="1">
      <alignment horizontal="right"/>
    </xf>
    <xf numFmtId="0" fontId="104" fillId="65" borderId="0" xfId="0" applyFont="1" applyFill="1" applyBorder="1"/>
    <xf numFmtId="181" fontId="104" fillId="65" borderId="0" xfId="0" applyNumberFormat="1" applyFont="1" applyFill="1" applyBorder="1" applyAlignment="1">
      <alignment horizontal="right"/>
    </xf>
    <xf numFmtId="181" fontId="104" fillId="65" borderId="0" xfId="0" applyNumberFormat="1" applyFont="1" applyFill="1" applyBorder="1" applyAlignment="1">
      <alignment horizontal="right" vertical="center"/>
    </xf>
    <xf numFmtId="181" fontId="19" fillId="65" borderId="0" xfId="0" applyNumberFormat="1" applyFont="1" applyFill="1" applyBorder="1" applyAlignment="1">
      <alignment horizontal="right" vertical="center"/>
    </xf>
    <xf numFmtId="0" fontId="99" fillId="65" borderId="0" xfId="0" applyFont="1" applyFill="1" applyBorder="1" applyAlignment="1">
      <alignment wrapText="1"/>
    </xf>
    <xf numFmtId="0" fontId="113" fillId="65" borderId="0" xfId="0" applyFont="1" applyFill="1"/>
    <xf numFmtId="3" fontId="19" fillId="65" borderId="0" xfId="0" applyNumberFormat="1" applyFont="1" applyFill="1" applyBorder="1" applyAlignment="1"/>
    <xf numFmtId="175" fontId="99" fillId="65" borderId="0" xfId="0" applyNumberFormat="1" applyFont="1" applyFill="1" applyBorder="1" applyAlignment="1"/>
    <xf numFmtId="175" fontId="99" fillId="65" borderId="0" xfId="0" applyNumberFormat="1" applyFont="1" applyFill="1" applyBorder="1" applyAlignment="1">
      <alignment horizontal="center"/>
    </xf>
    <xf numFmtId="175" fontId="19" fillId="65" borderId="0" xfId="0" applyNumberFormat="1" applyFont="1" applyFill="1" applyBorder="1" applyAlignment="1"/>
    <xf numFmtId="175" fontId="19" fillId="65" borderId="0" xfId="0" applyNumberFormat="1" applyFont="1" applyFill="1" applyBorder="1" applyAlignment="1">
      <alignment horizontal="center"/>
    </xf>
    <xf numFmtId="175" fontId="97" fillId="65" borderId="0" xfId="0" applyNumberFormat="1" applyFont="1" applyFill="1" applyBorder="1" applyAlignment="1"/>
    <xf numFmtId="0" fontId="90" fillId="65" borderId="0" xfId="0" applyFont="1" applyFill="1" applyAlignment="1">
      <alignment vertical="center"/>
    </xf>
    <xf numFmtId="176" fontId="99" fillId="65" borderId="0" xfId="0" applyNumberFormat="1" applyFont="1" applyFill="1" applyBorder="1" applyAlignment="1"/>
    <xf numFmtId="176" fontId="99" fillId="65" borderId="0" xfId="0" applyNumberFormat="1" applyFont="1" applyFill="1" applyBorder="1" applyAlignment="1">
      <alignment horizontal="right"/>
    </xf>
    <xf numFmtId="176" fontId="19" fillId="65" borderId="0" xfId="0" applyNumberFormat="1" applyFont="1" applyFill="1" applyBorder="1" applyAlignment="1"/>
    <xf numFmtId="176" fontId="60" fillId="65" borderId="0" xfId="0" applyNumberFormat="1" applyFont="1" applyFill="1" applyBorder="1" applyAlignment="1"/>
    <xf numFmtId="176" fontId="19" fillId="65" borderId="0" xfId="0" applyNumberFormat="1" applyFont="1" applyFill="1" applyBorder="1" applyAlignment="1">
      <alignment horizontal="right"/>
    </xf>
    <xf numFmtId="181" fontId="19" fillId="65" borderId="0" xfId="0" applyNumberFormat="1" applyFont="1" applyFill="1" applyBorder="1" applyAlignment="1"/>
    <xf numFmtId="176" fontId="97" fillId="65" borderId="0" xfId="0" applyNumberFormat="1" applyFont="1" applyFill="1" applyBorder="1" applyAlignment="1"/>
    <xf numFmtId="176" fontId="117" fillId="65" borderId="0" xfId="0" applyNumberFormat="1" applyFont="1" applyFill="1" applyBorder="1" applyAlignment="1"/>
    <xf numFmtId="0" fontId="123" fillId="65" borderId="0" xfId="0" applyFont="1" applyFill="1" applyAlignment="1">
      <alignment horizontal="right"/>
    </xf>
    <xf numFmtId="0" fontId="19" fillId="65" borderId="0" xfId="0" applyNumberFormat="1" applyFont="1" applyFill="1" applyBorder="1" applyAlignment="1">
      <alignment horizontal="right"/>
    </xf>
    <xf numFmtId="196" fontId="19" fillId="65" borderId="0" xfId="0" applyNumberFormat="1" applyFont="1" applyFill="1" applyBorder="1" applyAlignment="1"/>
    <xf numFmtId="0" fontId="19" fillId="65" borderId="25" xfId="0" applyNumberFormat="1" applyFont="1" applyFill="1" applyBorder="1" applyAlignment="1">
      <alignment horizontal="center" vertical="center"/>
    </xf>
    <xf numFmtId="0" fontId="22" fillId="0" borderId="0" xfId="0" applyFont="1"/>
    <xf numFmtId="0" fontId="99" fillId="65" borderId="25" xfId="0" applyNumberFormat="1" applyFont="1" applyFill="1" applyBorder="1" applyAlignment="1">
      <alignment horizontal="center"/>
    </xf>
    <xf numFmtId="0" fontId="97" fillId="65" borderId="25" xfId="0" applyNumberFormat="1" applyFont="1" applyFill="1" applyBorder="1" applyAlignment="1">
      <alignment horizontal="center"/>
    </xf>
    <xf numFmtId="0" fontId="19" fillId="65" borderId="0" xfId="0" applyNumberFormat="1" applyFont="1" applyFill="1" applyBorder="1" applyAlignment="1">
      <alignment wrapText="1"/>
    </xf>
    <xf numFmtId="0" fontId="60" fillId="65" borderId="0" xfId="0" applyNumberFormat="1" applyFont="1" applyFill="1" applyBorder="1" applyAlignment="1"/>
    <xf numFmtId="0" fontId="19" fillId="65" borderId="0" xfId="0" applyNumberFormat="1" applyFont="1" applyFill="1" applyBorder="1" applyAlignment="1">
      <alignment vertical="top"/>
    </xf>
    <xf numFmtId="0" fontId="19" fillId="65" borderId="0" xfId="3197" applyFont="1" applyFill="1"/>
    <xf numFmtId="176" fontId="125" fillId="65" borderId="0" xfId="0" applyNumberFormat="1" applyFont="1" applyFill="1" applyBorder="1" applyAlignment="1"/>
    <xf numFmtId="176" fontId="19" fillId="65" borderId="25" xfId="0" applyNumberFormat="1" applyFont="1" applyFill="1" applyBorder="1" applyAlignment="1">
      <alignment horizontal="center" vertical="center" wrapText="1"/>
    </xf>
    <xf numFmtId="0" fontId="90" fillId="0" borderId="0" xfId="0" applyFont="1"/>
    <xf numFmtId="3" fontId="22" fillId="65" borderId="0" xfId="0" applyNumberFormat="1" applyFont="1" applyFill="1"/>
    <xf numFmtId="0" fontId="22" fillId="65" borderId="0" xfId="0" applyFont="1" applyFill="1" applyBorder="1" applyAlignment="1">
      <alignment horizontal="left" vertical="center"/>
    </xf>
    <xf numFmtId="0" fontId="97" fillId="65" borderId="0" xfId="0" applyFont="1" applyFill="1" applyBorder="1" applyAlignment="1">
      <alignment horizontal="left" vertical="center"/>
    </xf>
    <xf numFmtId="0" fontId="22" fillId="65" borderId="25" xfId="0" applyFont="1" applyFill="1" applyBorder="1" applyAlignment="1">
      <alignment horizontal="left" vertical="center"/>
    </xf>
    <xf numFmtId="181" fontId="22" fillId="65" borderId="25" xfId="0" applyNumberFormat="1" applyFont="1" applyFill="1" applyBorder="1" applyAlignment="1">
      <alignment horizontal="center" vertical="center"/>
    </xf>
    <xf numFmtId="0" fontId="22" fillId="65" borderId="39" xfId="0" applyFont="1" applyFill="1" applyBorder="1" applyAlignment="1">
      <alignment horizontal="left" vertical="center"/>
    </xf>
    <xf numFmtId="181" fontId="22" fillId="65" borderId="39" xfId="0" applyNumberFormat="1" applyFont="1" applyFill="1" applyBorder="1" applyAlignment="1">
      <alignment horizontal="center" vertical="center"/>
    </xf>
    <xf numFmtId="0" fontId="91" fillId="65" borderId="0" xfId="0" applyFont="1" applyFill="1" applyAlignment="1">
      <alignment horizontal="left" vertical="center"/>
    </xf>
    <xf numFmtId="1" fontId="22" fillId="65" borderId="0" xfId="0" applyNumberFormat="1" applyFont="1" applyFill="1" applyAlignment="1"/>
    <xf numFmtId="181" fontId="91" fillId="65" borderId="0" xfId="0" applyNumberFormat="1" applyFont="1" applyFill="1" applyBorder="1" applyAlignment="1">
      <alignment horizontal="center" vertical="center"/>
    </xf>
    <xf numFmtId="181" fontId="91" fillId="65" borderId="0" xfId="0" applyNumberFormat="1" applyFont="1" applyFill="1" applyAlignment="1">
      <alignment horizontal="left" vertical="center"/>
    </xf>
    <xf numFmtId="181" fontId="98" fillId="65" borderId="0" xfId="0" applyNumberFormat="1" applyFont="1" applyFill="1" applyBorder="1" applyAlignment="1">
      <alignment horizontal="center" vertical="center"/>
    </xf>
    <xf numFmtId="181" fontId="91" fillId="65" borderId="25" xfId="0" applyNumberFormat="1" applyFont="1" applyFill="1" applyBorder="1" applyAlignment="1">
      <alignment horizontal="center" vertical="center"/>
    </xf>
    <xf numFmtId="181" fontId="22" fillId="65" borderId="19" xfId="0" applyNumberFormat="1" applyFont="1" applyFill="1" applyBorder="1" applyAlignment="1">
      <alignment horizontal="center" vertical="center"/>
    </xf>
    <xf numFmtId="181" fontId="91" fillId="65" borderId="19" xfId="0" applyNumberFormat="1" applyFont="1" applyFill="1" applyBorder="1" applyAlignment="1">
      <alignment horizontal="center" vertical="center"/>
    </xf>
    <xf numFmtId="181" fontId="91" fillId="65" borderId="39" xfId="0" applyNumberFormat="1" applyFont="1" applyFill="1" applyBorder="1" applyAlignment="1">
      <alignment horizontal="center" vertical="center"/>
    </xf>
    <xf numFmtId="0" fontId="22" fillId="65" borderId="19" xfId="0" applyFont="1" applyFill="1" applyBorder="1" applyAlignment="1">
      <alignment vertical="center" wrapText="1"/>
    </xf>
    <xf numFmtId="0" fontId="22" fillId="65" borderId="19" xfId="0" applyFont="1" applyFill="1" applyBorder="1" applyAlignment="1">
      <alignment horizontal="left" vertical="center"/>
    </xf>
    <xf numFmtId="0" fontId="91" fillId="65" borderId="0" xfId="0" applyFont="1" applyFill="1" applyAlignment="1">
      <alignment horizontal="left" vertical="top" wrapText="1"/>
    </xf>
    <xf numFmtId="0" fontId="60" fillId="65" borderId="0" xfId="971" applyNumberFormat="1" applyFont="1" applyFill="1" applyBorder="1" applyAlignment="1"/>
    <xf numFmtId="0" fontId="23" fillId="65" borderId="0" xfId="971" applyFill="1"/>
    <xf numFmtId="0" fontId="60" fillId="65" borderId="25" xfId="0" applyNumberFormat="1" applyFont="1" applyFill="1" applyBorder="1" applyAlignment="1">
      <alignment horizontal="center" vertical="center" wrapText="1"/>
    </xf>
    <xf numFmtId="0" fontId="23" fillId="65" borderId="0" xfId="971" applyFill="1" applyBorder="1" applyAlignment="1">
      <alignment horizontal="center" vertical="center" wrapText="1"/>
    </xf>
    <xf numFmtId="176" fontId="99" fillId="65" borderId="0" xfId="3198" applyNumberFormat="1" applyFont="1" applyFill="1" applyBorder="1" applyAlignment="1"/>
    <xf numFmtId="176" fontId="0" fillId="65" borderId="0" xfId="0" applyNumberFormat="1" applyFill="1" applyBorder="1"/>
    <xf numFmtId="176" fontId="99" fillId="65" borderId="0" xfId="971" applyNumberFormat="1" applyFont="1" applyFill="1" applyBorder="1" applyAlignment="1"/>
    <xf numFmtId="176" fontId="0" fillId="65" borderId="0" xfId="0" applyNumberFormat="1" applyFill="1"/>
    <xf numFmtId="176" fontId="23" fillId="65" borderId="0" xfId="971" applyNumberFormat="1" applyFill="1"/>
    <xf numFmtId="176" fontId="19" fillId="65" borderId="0" xfId="3198" applyNumberFormat="1" applyFont="1" applyFill="1" applyBorder="1" applyAlignment="1"/>
    <xf numFmtId="176" fontId="19" fillId="65" borderId="0" xfId="971" applyNumberFormat="1" applyFont="1" applyFill="1" applyBorder="1" applyAlignment="1"/>
    <xf numFmtId="176" fontId="97" fillId="65" borderId="0" xfId="3198" applyNumberFormat="1" applyFont="1" applyFill="1" applyBorder="1" applyAlignment="1"/>
    <xf numFmtId="176" fontId="97" fillId="65" borderId="0" xfId="971" applyNumberFormat="1" applyFont="1" applyFill="1" applyBorder="1" applyAlignment="1"/>
    <xf numFmtId="0" fontId="19" fillId="65" borderId="0" xfId="971" applyNumberFormat="1" applyFont="1" applyFill="1" applyBorder="1" applyAlignment="1"/>
    <xf numFmtId="0" fontId="23" fillId="65" borderId="0" xfId="971" applyFill="1" applyAlignment="1">
      <alignment horizontal="left"/>
    </xf>
    <xf numFmtId="0" fontId="104" fillId="65" borderId="0" xfId="971" applyFont="1" applyFill="1" applyAlignment="1">
      <alignment vertical="center" wrapText="1"/>
    </xf>
    <xf numFmtId="0" fontId="104" fillId="65" borderId="0" xfId="971" applyFont="1" applyFill="1"/>
    <xf numFmtId="0" fontId="22" fillId="65" borderId="41" xfId="0" applyFont="1" applyFill="1" applyBorder="1" applyAlignment="1">
      <alignment horizontal="center" vertical="center" wrapText="1"/>
    </xf>
    <xf numFmtId="0" fontId="110" fillId="65" borderId="0" xfId="0" applyFont="1" applyFill="1" applyBorder="1"/>
    <xf numFmtId="0" fontId="91" fillId="65" borderId="25" xfId="0" applyFont="1" applyFill="1" applyBorder="1" applyAlignment="1">
      <alignment horizontal="center"/>
    </xf>
    <xf numFmtId="3" fontId="99" fillId="65" borderId="0" xfId="0" applyNumberFormat="1" applyFont="1" applyFill="1" applyBorder="1" applyAlignment="1"/>
    <xf numFmtId="3" fontId="97" fillId="65" borderId="0" xfId="0" applyNumberFormat="1" applyFont="1" applyFill="1" applyBorder="1" applyAlignment="1"/>
    <xf numFmtId="181" fontId="109" fillId="65" borderId="0" xfId="0" applyNumberFormat="1" applyFont="1" applyFill="1" applyBorder="1"/>
    <xf numFmtId="181" fontId="97" fillId="65" borderId="0" xfId="0" applyNumberFormat="1" applyFont="1" applyFill="1" applyAlignment="1">
      <alignment horizontal="right" vertical="center"/>
    </xf>
    <xf numFmtId="181" fontId="22" fillId="65" borderId="0" xfId="0" applyNumberFormat="1" applyFont="1" applyFill="1" applyAlignment="1">
      <alignment horizontal="right" vertical="center"/>
    </xf>
    <xf numFmtId="0" fontId="113" fillId="65" borderId="0" xfId="0" applyFont="1" applyFill="1" applyBorder="1" applyAlignment="1">
      <alignment horizontal="center" vertical="center" wrapText="1"/>
    </xf>
    <xf numFmtId="181" fontId="113" fillId="65" borderId="0" xfId="0" applyNumberFormat="1" applyFont="1" applyFill="1" applyBorder="1" applyAlignment="1">
      <alignment horizontal="center" vertical="center"/>
    </xf>
    <xf numFmtId="0" fontId="95" fillId="65" borderId="34" xfId="0" applyFont="1" applyFill="1" applyBorder="1" applyAlignment="1">
      <alignment horizontal="center"/>
    </xf>
    <xf numFmtId="0" fontId="95" fillId="65" borderId="0" xfId="0" applyFont="1" applyFill="1" applyBorder="1" applyAlignment="1">
      <alignment horizontal="center"/>
    </xf>
    <xf numFmtId="0" fontId="95" fillId="65" borderId="35" xfId="0" applyFont="1" applyFill="1" applyBorder="1" applyAlignment="1">
      <alignment horizontal="center"/>
    </xf>
    <xf numFmtId="0" fontId="22" fillId="65" borderId="34" xfId="0" applyFont="1" applyFill="1" applyBorder="1" applyAlignment="1">
      <alignment horizontal="left" vertical="center" wrapText="1"/>
    </xf>
    <xf numFmtId="0" fontId="22" fillId="65" borderId="0" xfId="0" applyFont="1" applyFill="1" applyBorder="1" applyAlignment="1">
      <alignment horizontal="left" vertical="center" wrapText="1"/>
    </xf>
    <xf numFmtId="0" fontId="22" fillId="65" borderId="35" xfId="0" applyFont="1" applyFill="1" applyBorder="1" applyAlignment="1">
      <alignment horizontal="left" vertical="center" wrapText="1"/>
    </xf>
    <xf numFmtId="0" fontId="90" fillId="65" borderId="34" xfId="0" applyFont="1" applyFill="1" applyBorder="1" applyAlignment="1">
      <alignment horizontal="left"/>
    </xf>
    <xf numFmtId="0" fontId="90" fillId="65" borderId="0" xfId="0" applyFont="1" applyFill="1" applyBorder="1" applyAlignment="1">
      <alignment horizontal="left"/>
    </xf>
    <xf numFmtId="0" fontId="90" fillId="65" borderId="35" xfId="0" applyFont="1" applyFill="1" applyBorder="1" applyAlignment="1">
      <alignment horizontal="left"/>
    </xf>
    <xf numFmtId="0" fontId="94" fillId="42" borderId="34" xfId="0" applyFont="1" applyFill="1" applyBorder="1" applyAlignment="1">
      <alignment horizontal="center" vertical="center"/>
    </xf>
    <xf numFmtId="0" fontId="94" fillId="42" borderId="0" xfId="0" applyFont="1" applyFill="1" applyBorder="1" applyAlignment="1">
      <alignment horizontal="center" vertical="center"/>
    </xf>
    <xf numFmtId="0" fontId="94" fillId="42" borderId="35" xfId="0" applyFont="1" applyFill="1" applyBorder="1" applyAlignment="1">
      <alignment horizontal="center" vertical="center"/>
    </xf>
    <xf numFmtId="0" fontId="96" fillId="65" borderId="34" xfId="0" applyFont="1" applyFill="1" applyBorder="1" applyAlignment="1">
      <alignment horizontal="left"/>
    </xf>
    <xf numFmtId="0" fontId="96" fillId="65" borderId="0" xfId="0" applyFont="1" applyFill="1" applyBorder="1" applyAlignment="1">
      <alignment horizontal="left"/>
    </xf>
    <xf numFmtId="0" fontId="22" fillId="65" borderId="0" xfId="0" applyFont="1" applyFill="1" applyAlignment="1">
      <alignment horizontal="left"/>
    </xf>
    <xf numFmtId="0" fontId="22" fillId="65" borderId="0" xfId="0" applyFont="1" applyFill="1" applyAlignment="1">
      <alignment horizontal="left" vertical="center"/>
    </xf>
    <xf numFmtId="0" fontId="101" fillId="65" borderId="34" xfId="0" applyFont="1" applyFill="1" applyBorder="1" applyAlignment="1">
      <alignment horizontal="left"/>
    </xf>
    <xf numFmtId="0" fontId="101" fillId="65" borderId="0" xfId="0" applyFont="1" applyFill="1" applyBorder="1" applyAlignment="1">
      <alignment horizontal="left"/>
    </xf>
    <xf numFmtId="0" fontId="94" fillId="43" borderId="34" xfId="0" applyFont="1" applyFill="1" applyBorder="1" applyAlignment="1">
      <alignment horizontal="center" vertical="center"/>
    </xf>
    <xf numFmtId="0" fontId="94" fillId="43" borderId="0" xfId="0" applyFont="1" applyFill="1" applyBorder="1" applyAlignment="1">
      <alignment horizontal="center" vertical="center"/>
    </xf>
    <xf numFmtId="0" fontId="94" fillId="43" borderId="35" xfId="0" applyFont="1" applyFill="1" applyBorder="1" applyAlignment="1">
      <alignment horizontal="center" vertical="center"/>
    </xf>
    <xf numFmtId="0" fontId="102" fillId="65" borderId="34" xfId="0" applyFont="1" applyFill="1" applyBorder="1" applyAlignment="1">
      <alignment horizontal="left"/>
    </xf>
    <xf numFmtId="0" fontId="102" fillId="65" borderId="0" xfId="0" applyFont="1" applyFill="1" applyBorder="1" applyAlignment="1">
      <alignment horizontal="left"/>
    </xf>
    <xf numFmtId="0" fontId="94" fillId="44" borderId="34" xfId="0" applyFont="1" applyFill="1" applyBorder="1" applyAlignment="1">
      <alignment horizontal="center" vertical="center"/>
    </xf>
    <xf numFmtId="0" fontId="94" fillId="44" borderId="0" xfId="0" applyFont="1" applyFill="1" applyBorder="1" applyAlignment="1">
      <alignment horizontal="center" vertical="center"/>
    </xf>
    <xf numFmtId="0" fontId="94" fillId="44" borderId="35" xfId="0" applyFont="1" applyFill="1" applyBorder="1" applyAlignment="1">
      <alignment horizontal="center" vertical="center"/>
    </xf>
    <xf numFmtId="0" fontId="103" fillId="65" borderId="34" xfId="0" applyFont="1" applyFill="1" applyBorder="1" applyAlignment="1">
      <alignment horizontal="left"/>
    </xf>
    <xf numFmtId="0" fontId="103" fillId="65" borderId="0" xfId="0" applyFont="1" applyFill="1" applyBorder="1" applyAlignment="1">
      <alignment horizontal="left"/>
    </xf>
    <xf numFmtId="0" fontId="94" fillId="45" borderId="34" xfId="0" applyFont="1" applyFill="1" applyBorder="1" applyAlignment="1">
      <alignment horizontal="center" vertical="center"/>
    </xf>
    <xf numFmtId="0" fontId="94" fillId="45" borderId="0" xfId="0" applyFont="1" applyFill="1" applyBorder="1" applyAlignment="1">
      <alignment horizontal="center" vertical="center"/>
    </xf>
    <xf numFmtId="0" fontId="94" fillId="45" borderId="35" xfId="0" applyFont="1" applyFill="1" applyBorder="1" applyAlignment="1">
      <alignment horizontal="center" vertical="center"/>
    </xf>
    <xf numFmtId="0" fontId="22" fillId="65" borderId="0" xfId="0" applyFont="1" applyFill="1" applyAlignment="1">
      <alignment horizontal="left" vertical="center" wrapText="1"/>
    </xf>
    <xf numFmtId="0" fontId="91" fillId="0" borderId="0" xfId="0" applyFont="1" applyAlignment="1">
      <alignment horizontal="left" vertical="center"/>
    </xf>
    <xf numFmtId="0" fontId="19" fillId="65" borderId="0" xfId="968" applyFont="1" applyFill="1" applyAlignment="1">
      <alignment horizontal="left" vertical="top" wrapText="1"/>
    </xf>
    <xf numFmtId="0" fontId="91" fillId="0" borderId="0" xfId="0" applyFont="1" applyAlignment="1">
      <alignment horizontal="left" vertical="top" wrapText="1"/>
    </xf>
    <xf numFmtId="0" fontId="22" fillId="65" borderId="0" xfId="0" applyFont="1" applyFill="1" applyAlignment="1">
      <alignment horizontal="left" vertical="top" wrapText="1"/>
    </xf>
    <xf numFmtId="0" fontId="19" fillId="65" borderId="0" xfId="0" applyFont="1" applyFill="1" applyAlignment="1">
      <alignment horizontal="left" vertical="center" wrapText="1"/>
    </xf>
    <xf numFmtId="0" fontId="91" fillId="65" borderId="0" xfId="0" applyFont="1" applyFill="1" applyAlignment="1">
      <alignment horizontal="left" vertical="center" wrapText="1"/>
    </xf>
    <xf numFmtId="0" fontId="121" fillId="65" borderId="34" xfId="0" applyFont="1" applyFill="1" applyBorder="1" applyAlignment="1">
      <alignment horizontal="left"/>
    </xf>
    <xf numFmtId="0" fontId="121" fillId="65" borderId="0" xfId="0" applyFont="1" applyFill="1" applyBorder="1" applyAlignment="1">
      <alignment horizontal="left"/>
    </xf>
    <xf numFmtId="0" fontId="94" fillId="46" borderId="34" xfId="0" applyFont="1" applyFill="1" applyBorder="1" applyAlignment="1">
      <alignment horizontal="center" vertical="center"/>
    </xf>
    <xf numFmtId="0" fontId="94" fillId="46" borderId="0" xfId="0" applyFont="1" applyFill="1" applyBorder="1" applyAlignment="1">
      <alignment horizontal="center" vertical="center"/>
    </xf>
    <xf numFmtId="0" fontId="94" fillId="46" borderId="35" xfId="0" applyFont="1" applyFill="1" applyBorder="1" applyAlignment="1">
      <alignment horizontal="center" vertical="center"/>
    </xf>
    <xf numFmtId="0" fontId="19" fillId="65" borderId="0" xfId="0" applyNumberFormat="1" applyFont="1" applyFill="1" applyBorder="1" applyAlignment="1">
      <alignment horizontal="center" vertical="center" wrapText="1"/>
    </xf>
    <xf numFmtId="0" fontId="19" fillId="65" borderId="25" xfId="0" applyNumberFormat="1" applyFont="1" applyFill="1" applyBorder="1" applyAlignment="1">
      <alignment horizontal="center" vertical="center" wrapText="1"/>
    </xf>
    <xf numFmtId="0" fontId="22" fillId="65" borderId="25" xfId="0" applyFont="1" applyFill="1" applyBorder="1" applyAlignment="1">
      <alignment horizontal="center"/>
    </xf>
    <xf numFmtId="0" fontId="99" fillId="65" borderId="0" xfId="0" applyNumberFormat="1" applyFont="1" applyFill="1" applyBorder="1" applyAlignment="1">
      <alignment horizontal="center"/>
    </xf>
    <xf numFmtId="0" fontId="97" fillId="65" borderId="0" xfId="0" applyNumberFormat="1" applyFont="1" applyFill="1" applyBorder="1" applyAlignment="1">
      <alignment horizontal="center"/>
    </xf>
    <xf numFmtId="0" fontId="91" fillId="65" borderId="0" xfId="0" applyFont="1" applyFill="1" applyAlignment="1">
      <alignment horizontal="left" vertical="top" wrapText="1"/>
    </xf>
    <xf numFmtId="0" fontId="22" fillId="65" borderId="39" xfId="0" applyFont="1" applyFill="1" applyBorder="1" applyAlignment="1">
      <alignment horizontal="left" vertical="center"/>
    </xf>
    <xf numFmtId="0" fontId="22" fillId="65" borderId="25" xfId="0" applyFont="1" applyFill="1" applyBorder="1" applyAlignment="1">
      <alignment horizontal="left" vertical="center"/>
    </xf>
    <xf numFmtId="0" fontId="91" fillId="65" borderId="0" xfId="0" applyFont="1" applyFill="1" applyAlignment="1">
      <alignment horizontal="center" vertical="center"/>
    </xf>
    <xf numFmtId="0" fontId="22" fillId="65" borderId="0" xfId="0" applyFont="1" applyFill="1" applyBorder="1" applyAlignment="1">
      <alignment horizontal="left" vertical="center"/>
    </xf>
    <xf numFmtId="0" fontId="22" fillId="65" borderId="39" xfId="0" applyFont="1" applyFill="1" applyBorder="1" applyAlignment="1">
      <alignment horizontal="left" vertical="center" wrapText="1"/>
    </xf>
    <xf numFmtId="0" fontId="22" fillId="65" borderId="25" xfId="0" applyFont="1" applyFill="1" applyBorder="1" applyAlignment="1">
      <alignment horizontal="left" vertical="center" wrapText="1"/>
    </xf>
    <xf numFmtId="0" fontId="127" fillId="65" borderId="34" xfId="0" applyFont="1" applyFill="1" applyBorder="1" applyAlignment="1">
      <alignment horizontal="left"/>
    </xf>
    <xf numFmtId="0" fontId="127" fillId="65" borderId="0" xfId="0" applyFont="1" applyFill="1" applyBorder="1" applyAlignment="1">
      <alignment horizontal="left"/>
    </xf>
    <xf numFmtId="0" fontId="94" fillId="47" borderId="34" xfId="0" applyFont="1" applyFill="1" applyBorder="1" applyAlignment="1">
      <alignment horizontal="center" vertical="center"/>
    </xf>
    <xf numFmtId="0" fontId="94" fillId="47" borderId="0" xfId="0" applyFont="1" applyFill="1" applyBorder="1" applyAlignment="1">
      <alignment horizontal="center" vertical="center"/>
    </xf>
    <xf numFmtId="0" fontId="94" fillId="47" borderId="35" xfId="0" applyFont="1" applyFill="1" applyBorder="1" applyAlignment="1">
      <alignment horizontal="center" vertical="center"/>
    </xf>
    <xf numFmtId="0" fontId="104" fillId="65" borderId="0" xfId="971" applyFont="1" applyFill="1" applyAlignment="1">
      <alignment horizontal="left" vertical="center" wrapText="1"/>
    </xf>
    <xf numFmtId="0" fontId="22" fillId="65" borderId="0" xfId="0" applyFont="1" applyFill="1" applyBorder="1" applyAlignment="1">
      <alignment horizontal="center"/>
    </xf>
    <xf numFmtId="0" fontId="22" fillId="65" borderId="40" xfId="0" applyFont="1" applyFill="1" applyBorder="1" applyAlignment="1">
      <alignment horizontal="center"/>
    </xf>
  </cellXfs>
  <cellStyles count="3199">
    <cellStyle name="?? 2" xfId="1"/>
    <cellStyle name="?? 5" xfId="2"/>
    <cellStyle name="???" xfId="3"/>
    <cellStyle name="????" xfId="4"/>
    <cellStyle name="????0" xfId="5"/>
    <cellStyle name="???0" xfId="6"/>
    <cellStyle name="??_???????eigo ? " xfId="7"/>
    <cellStyle name="20 % - Aksentti1 2" xfId="8"/>
    <cellStyle name="20 % - Aksentti1 2 2" xfId="9"/>
    <cellStyle name="20 % - Aksentti1 2 2 2" xfId="10"/>
    <cellStyle name="20 % - Aksentti1 2 2_age théoriq, nbe d'années Eur" xfId="11"/>
    <cellStyle name="20 % - Aksentti1 2 3" xfId="12"/>
    <cellStyle name="20 % - Aksentti1 2_age théoriq, nbe d'années Eur" xfId="13"/>
    <cellStyle name="20 % - Aksentti2 2" xfId="14"/>
    <cellStyle name="20 % - Aksentti2 2 2" xfId="15"/>
    <cellStyle name="20 % - Aksentti2 2 2 2" xfId="16"/>
    <cellStyle name="20 % - Aksentti2 2 2_age théoriq, nbe d'années Eur" xfId="17"/>
    <cellStyle name="20 % - Aksentti2 2 3" xfId="18"/>
    <cellStyle name="20 % - Aksentti2 2_age théoriq, nbe d'années Eur" xfId="19"/>
    <cellStyle name="20 % - Aksentti3 2" xfId="20"/>
    <cellStyle name="20 % - Aksentti3 2 2" xfId="21"/>
    <cellStyle name="20 % - Aksentti3 2 2 2" xfId="22"/>
    <cellStyle name="20 % - Aksentti3 2 2_age théoriq, nbe d'années Eur" xfId="23"/>
    <cellStyle name="20 % - Aksentti3 2 3" xfId="24"/>
    <cellStyle name="20 % - Aksentti3 2_age théoriq, nbe d'années Eur" xfId="25"/>
    <cellStyle name="20 % - Aksentti4 2" xfId="26"/>
    <cellStyle name="20 % - Aksentti4 2 2" xfId="27"/>
    <cellStyle name="20 % - Aksentti4 2 2 2" xfId="28"/>
    <cellStyle name="20 % - Aksentti4 2 2_age théoriq, nbe d'années Eur" xfId="29"/>
    <cellStyle name="20 % - Aksentti4 2 3" xfId="30"/>
    <cellStyle name="20 % - Aksentti4 2_age théoriq, nbe d'années Eur" xfId="31"/>
    <cellStyle name="20 % - Aksentti5 2" xfId="32"/>
    <cellStyle name="20 % - Aksentti5 2 2" xfId="33"/>
    <cellStyle name="20 % - Aksentti5 2 2 2" xfId="34"/>
    <cellStyle name="20 % - Aksentti5 2 2_age théoriq, nbe d'années Eur" xfId="35"/>
    <cellStyle name="20 % - Aksentti5 2 3" xfId="36"/>
    <cellStyle name="20 % - Aksentti5 2_age théoriq, nbe d'années Eur" xfId="37"/>
    <cellStyle name="20 % - Aksentti6 2" xfId="38"/>
    <cellStyle name="20 % - Aksentti6 2 2" xfId="39"/>
    <cellStyle name="20 % - Aksentti6 2 2 2" xfId="40"/>
    <cellStyle name="20 % - Aksentti6 2 2_age théoriq, nbe d'années Eur" xfId="41"/>
    <cellStyle name="20 % - Aksentti6 2 3" xfId="42"/>
    <cellStyle name="20 % - Aksentti6 2_age théoriq, nbe d'années Eur" xfId="43"/>
    <cellStyle name="20% - Accent1 2" xfId="44"/>
    <cellStyle name="20% - Accent1 2 2" xfId="45"/>
    <cellStyle name="20% - Accent1 2_age théoriq, nbe d'années Eur" xfId="46"/>
    <cellStyle name="20% - Accent2 2" xfId="47"/>
    <cellStyle name="20% - Accent2 2 2" xfId="48"/>
    <cellStyle name="20% - Accent2 2_age théoriq, nbe d'années Eur" xfId="49"/>
    <cellStyle name="20% - Accent3 2" xfId="50"/>
    <cellStyle name="20% - Accent3 2 2" xfId="51"/>
    <cellStyle name="20% - Accent3 2_age théoriq, nbe d'années Eur" xfId="52"/>
    <cellStyle name="20% - Accent4 2" xfId="53"/>
    <cellStyle name="20% - Accent4 2 2" xfId="54"/>
    <cellStyle name="20% - Accent4 2_age théoriq, nbe d'années Eur" xfId="55"/>
    <cellStyle name="20% - Accent5 2" xfId="56"/>
    <cellStyle name="20% - Accent5 2 2" xfId="57"/>
    <cellStyle name="20% - Accent5 2_age théoriq, nbe d'années Eur" xfId="58"/>
    <cellStyle name="20% - Accent6 2" xfId="59"/>
    <cellStyle name="20% - Accent6 2 2" xfId="60"/>
    <cellStyle name="20% - Accent6 2_age théoriq, nbe d'années Eur" xfId="61"/>
    <cellStyle name="40 % - Aksentti1 2" xfId="62"/>
    <cellStyle name="40 % - Aksentti1 2 2" xfId="63"/>
    <cellStyle name="40 % - Aksentti1 2 2 2" xfId="64"/>
    <cellStyle name="40 % - Aksentti1 2 2_age théoriq, nbe d'années Eur" xfId="65"/>
    <cellStyle name="40 % - Aksentti1 2 3" xfId="66"/>
    <cellStyle name="40 % - Aksentti1 2_age théoriq, nbe d'années Eur" xfId="67"/>
    <cellStyle name="40 % - Aksentti2 2" xfId="68"/>
    <cellStyle name="40 % - Aksentti2 2 2" xfId="69"/>
    <cellStyle name="40 % - Aksentti2 2 2 2" xfId="70"/>
    <cellStyle name="40 % - Aksentti2 2 2_age théoriq, nbe d'années Eur" xfId="71"/>
    <cellStyle name="40 % - Aksentti2 2 3" xfId="72"/>
    <cellStyle name="40 % - Aksentti2 2_age théoriq, nbe d'années Eur" xfId="73"/>
    <cellStyle name="40 % - Aksentti3 2" xfId="74"/>
    <cellStyle name="40 % - Aksentti3 2 2" xfId="75"/>
    <cellStyle name="40 % - Aksentti3 2 2 2" xfId="76"/>
    <cellStyle name="40 % - Aksentti3 2 2_age théoriq, nbe d'années Eur" xfId="77"/>
    <cellStyle name="40 % - Aksentti3 2 3" xfId="78"/>
    <cellStyle name="40 % - Aksentti3 2_age théoriq, nbe d'années Eur" xfId="79"/>
    <cellStyle name="40 % - Aksentti4 2" xfId="80"/>
    <cellStyle name="40 % - Aksentti4 2 2" xfId="81"/>
    <cellStyle name="40 % - Aksentti4 2 2 2" xfId="82"/>
    <cellStyle name="40 % - Aksentti4 2 2_age théoriq, nbe d'années Eur" xfId="83"/>
    <cellStyle name="40 % - Aksentti4 2 3" xfId="84"/>
    <cellStyle name="40 % - Aksentti4 2_age théoriq, nbe d'années Eur" xfId="85"/>
    <cellStyle name="40 % - Aksentti5 2" xfId="86"/>
    <cellStyle name="40 % - Aksentti5 2 2" xfId="87"/>
    <cellStyle name="40 % - Aksentti5 2 2 2" xfId="88"/>
    <cellStyle name="40 % - Aksentti5 2 2_age théoriq, nbe d'années Eur" xfId="89"/>
    <cellStyle name="40 % - Aksentti5 2 3" xfId="90"/>
    <cellStyle name="40 % - Aksentti5 2_age théoriq, nbe d'années Eur" xfId="91"/>
    <cellStyle name="40 % - Aksentti6 2" xfId="92"/>
    <cellStyle name="40 % - Aksentti6 2 2" xfId="93"/>
    <cellStyle name="40 % - Aksentti6 2 2 2" xfId="94"/>
    <cellStyle name="40 % - Aksentti6 2 2_age théoriq, nbe d'années Eur" xfId="95"/>
    <cellStyle name="40 % - Aksentti6 2 3" xfId="96"/>
    <cellStyle name="40 % - Aksentti6 2_age théoriq, nbe d'années Eur" xfId="97"/>
    <cellStyle name="40% - Accent1 2" xfId="98"/>
    <cellStyle name="40% - Accent1 2 2" xfId="99"/>
    <cellStyle name="40% - Accent1 2_age théoriq, nbe d'années Eur" xfId="100"/>
    <cellStyle name="40% - Accent2 2" xfId="101"/>
    <cellStyle name="40% - Accent2 2 2" xfId="102"/>
    <cellStyle name="40% - Accent2 2_age théoriq, nbe d'années Eur" xfId="103"/>
    <cellStyle name="40% - Accent3 2" xfId="104"/>
    <cellStyle name="40% - Accent3 2 2" xfId="105"/>
    <cellStyle name="40% - Accent3 2_age théoriq, nbe d'années Eur" xfId="106"/>
    <cellStyle name="40% - Accent4 2" xfId="107"/>
    <cellStyle name="40% - Accent4 2 2" xfId="108"/>
    <cellStyle name="40% - Accent4 2_age théoriq, nbe d'années Eur" xfId="109"/>
    <cellStyle name="40% - Accent5 2" xfId="110"/>
    <cellStyle name="40% - Accent5 2 2" xfId="111"/>
    <cellStyle name="40% - Accent5 2_age théoriq, nbe d'années Eur" xfId="112"/>
    <cellStyle name="40% - Accent6 2" xfId="113"/>
    <cellStyle name="40% - Accent6 2 2" xfId="114"/>
    <cellStyle name="40% - Accent6 2_age théoriq, nbe d'années Eur" xfId="115"/>
    <cellStyle name="60% - Accent1 2" xfId="116"/>
    <cellStyle name="60% - Accent1 3" xfId="117"/>
    <cellStyle name="60% - Accent2 2" xfId="118"/>
    <cellStyle name="60% - Accent2 3" xfId="119"/>
    <cellStyle name="60% - Accent3 2" xfId="120"/>
    <cellStyle name="60% - Accent4 2" xfId="121"/>
    <cellStyle name="60% - Accent5 2" xfId="122"/>
    <cellStyle name="60% - Accent6 2" xfId="123"/>
    <cellStyle name="Accent1 2" xfId="124"/>
    <cellStyle name="Accent2 2" xfId="125"/>
    <cellStyle name="Accent3 2" xfId="126"/>
    <cellStyle name="Accent4 2" xfId="127"/>
    <cellStyle name="Accent5 2" xfId="128"/>
    <cellStyle name="Accent6 2" xfId="129"/>
    <cellStyle name="annee semestre" xfId="130"/>
    <cellStyle name="annee semestre 2" xfId="131"/>
    <cellStyle name="annee semestre 2 2" xfId="132"/>
    <cellStyle name="annee semestre 2 2 2" xfId="133"/>
    <cellStyle name="annee semestre 2 3" xfId="134"/>
    <cellStyle name="annee semestre 2_age théoriq, nbe d'années Eur" xfId="135"/>
    <cellStyle name="annee semestre 3" xfId="136"/>
    <cellStyle name="annee semestre 3 2" xfId="137"/>
    <cellStyle name="annee semestre 4" xfId="138"/>
    <cellStyle name="annee semestre_age théoriq, nbe d'années Eur" xfId="139"/>
    <cellStyle name="Bad 2" xfId="140"/>
    <cellStyle name="BenchMark_Header" xfId="141"/>
    <cellStyle name="bin" xfId="142"/>
    <cellStyle name="bin 10" xfId="143"/>
    <cellStyle name="bin 2" xfId="144"/>
    <cellStyle name="bin 2 2" xfId="145"/>
    <cellStyle name="bin 2_age théoriq, nbe d'années Eur" xfId="146"/>
    <cellStyle name="bin 3" xfId="147"/>
    <cellStyle name="bin 3 2" xfId="148"/>
    <cellStyle name="bin 3_age théoriq, nbe d'années Eur" xfId="149"/>
    <cellStyle name="bin 4" xfId="150"/>
    <cellStyle name="bin 4 2" xfId="151"/>
    <cellStyle name="bin 4_age théoriq, nbe d'années Eur" xfId="152"/>
    <cellStyle name="bin 5" xfId="153"/>
    <cellStyle name="bin 5 2" xfId="154"/>
    <cellStyle name="bin 5_age théoriq, nbe d'années Eur" xfId="155"/>
    <cellStyle name="bin 6" xfId="156"/>
    <cellStyle name="bin 6 2" xfId="157"/>
    <cellStyle name="bin 6_age théoriq, nbe d'années Eur" xfId="158"/>
    <cellStyle name="bin 7" xfId="159"/>
    <cellStyle name="bin 7 2" xfId="160"/>
    <cellStyle name="bin 7_age théoriq, nbe d'années Eur" xfId="161"/>
    <cellStyle name="bin 8" xfId="162"/>
    <cellStyle name="bin 8 2" xfId="163"/>
    <cellStyle name="bin 8_age théoriq, nbe d'années Eur" xfId="164"/>
    <cellStyle name="bin 9" xfId="165"/>
    <cellStyle name="bin 9 2" xfId="166"/>
    <cellStyle name="bin 9_age théoriq, nbe d'années Eur" xfId="167"/>
    <cellStyle name="bin_age théoriq, nbe d'années Eur" xfId="168"/>
    <cellStyle name="blue" xfId="169"/>
    <cellStyle name="blue 2" xfId="170"/>
    <cellStyle name="Ç¥ÁØ_ENRL2" xfId="171"/>
    <cellStyle name="caché" xfId="172"/>
    <cellStyle name="Calculation 2" xfId="173"/>
    <cellStyle name="cell" xfId="174"/>
    <cellStyle name="cell 10" xfId="175"/>
    <cellStyle name="cell 10 2" xfId="176"/>
    <cellStyle name="cell 11" xfId="177"/>
    <cellStyle name="cell 13 2" xfId="178"/>
    <cellStyle name="cell 13 2 2" xfId="179"/>
    <cellStyle name="cell 13 3" xfId="180"/>
    <cellStyle name="cell 13 3 2" xfId="181"/>
    <cellStyle name="cell 2" xfId="182"/>
    <cellStyle name="cell 2 2" xfId="183"/>
    <cellStyle name="cell 2 2 2" xfId="184"/>
    <cellStyle name="cell 2 2_age théoriq, nbe d'années Eur" xfId="185"/>
    <cellStyle name="cell 2 3" xfId="186"/>
    <cellStyle name="cell 2_age théoriq, nbe d'années Eur" xfId="187"/>
    <cellStyle name="cell 3" xfId="188"/>
    <cellStyle name="cell 3 2" xfId="189"/>
    <cellStyle name="cell 3 2 2" xfId="190"/>
    <cellStyle name="cell 3 2 2 2" xfId="191"/>
    <cellStyle name="cell 3 2 2 2 2" xfId="192"/>
    <cellStyle name="cell 3 2 2 2 2 2" xfId="193"/>
    <cellStyle name="cell 3 2 2 2 3" xfId="194"/>
    <cellStyle name="cell 3 2 2 3" xfId="195"/>
    <cellStyle name="cell 3 2 3" xfId="196"/>
    <cellStyle name="cell 3 3" xfId="197"/>
    <cellStyle name="cell 3 3 2" xfId="198"/>
    <cellStyle name="cell 3 3 2 2" xfId="199"/>
    <cellStyle name="cell 3 3 3" xfId="200"/>
    <cellStyle name="cell 3 4" xfId="201"/>
    <cellStyle name="cell 3 4 2" xfId="202"/>
    <cellStyle name="cell 3 5" xfId="203"/>
    <cellStyle name="cell 4" xfId="204"/>
    <cellStyle name="cell 4 2" xfId="205"/>
    <cellStyle name="cell 4 2 2" xfId="206"/>
    <cellStyle name="cell 4 3" xfId="207"/>
    <cellStyle name="cell 5" xfId="208"/>
    <cellStyle name="cell 5 2" xfId="209"/>
    <cellStyle name="cell 5 2 2" xfId="210"/>
    <cellStyle name="cell 5 2 2 2" xfId="211"/>
    <cellStyle name="cell 5 2 3" xfId="212"/>
    <cellStyle name="cell 5 3" xfId="213"/>
    <cellStyle name="cell 5 3 2" xfId="214"/>
    <cellStyle name="cell 5 4" xfId="215"/>
    <cellStyle name="cell 6" xfId="216"/>
    <cellStyle name="cell 6 2" xfId="217"/>
    <cellStyle name="cell 6 2 2" xfId="218"/>
    <cellStyle name="cell 6 2 2 2" xfId="219"/>
    <cellStyle name="cell 6 2 3" xfId="220"/>
    <cellStyle name="cell 6 3" xfId="221"/>
    <cellStyle name="cell 7" xfId="222"/>
    <cellStyle name="cell 7 2" xfId="223"/>
    <cellStyle name="cell 7 2 2" xfId="224"/>
    <cellStyle name="cell 7 3" xfId="225"/>
    <cellStyle name="cell 8" xfId="226"/>
    <cellStyle name="cell 8 2" xfId="227"/>
    <cellStyle name="cell 8 2 2" xfId="228"/>
    <cellStyle name="cell 8 2 2 2" xfId="229"/>
    <cellStyle name="cell 8 2 3" xfId="230"/>
    <cellStyle name="cell 8 3" xfId="231"/>
    <cellStyle name="cell 9" xfId="232"/>
    <cellStyle name="cell 9 2" xfId="233"/>
    <cellStyle name="cell 9 2 2" xfId="234"/>
    <cellStyle name="cell 9 3" xfId="235"/>
    <cellStyle name="cell_06entr" xfId="236"/>
    <cellStyle name="Check Cell 2" xfId="237"/>
    <cellStyle name="Code additions" xfId="238"/>
    <cellStyle name="Code additions 2" xfId="239"/>
    <cellStyle name="Code additions 2 2" xfId="240"/>
    <cellStyle name="Code additions 2 3" xfId="241"/>
    <cellStyle name="Code additions 3" xfId="242"/>
    <cellStyle name="Code additions 4" xfId="243"/>
    <cellStyle name="Code additions_age théoriq, nbe d'années Eur" xfId="244"/>
    <cellStyle name="Col&amp;RowHeadings" xfId="245"/>
    <cellStyle name="ColCodes" xfId="246"/>
    <cellStyle name="ColTitles" xfId="247"/>
    <cellStyle name="ColTitles 10" xfId="248"/>
    <cellStyle name="ColTitles 10 2" xfId="249"/>
    <cellStyle name="ColTitles 11" xfId="250"/>
    <cellStyle name="ColTitles 11 2" xfId="251"/>
    <cellStyle name="ColTitles 12" xfId="252"/>
    <cellStyle name="ColTitles 12 2" xfId="253"/>
    <cellStyle name="ColTitles 13" xfId="254"/>
    <cellStyle name="ColTitles 13 2" xfId="255"/>
    <cellStyle name="ColTitles 14" xfId="256"/>
    <cellStyle name="ColTitles 14 2" xfId="257"/>
    <cellStyle name="ColTitles 15" xfId="258"/>
    <cellStyle name="ColTitles 15 2" xfId="259"/>
    <cellStyle name="ColTitles 16" xfId="260"/>
    <cellStyle name="ColTitles 16 2" xfId="261"/>
    <cellStyle name="ColTitles 17" xfId="262"/>
    <cellStyle name="ColTitles 18" xfId="263"/>
    <cellStyle name="ColTitles 2" xfId="264"/>
    <cellStyle name="ColTitles 2 2" xfId="265"/>
    <cellStyle name="ColTitles 3" xfId="266"/>
    <cellStyle name="ColTitles 3 2" xfId="267"/>
    <cellStyle name="ColTitles 4" xfId="268"/>
    <cellStyle name="ColTitles 4 2" xfId="269"/>
    <cellStyle name="ColTitles 5" xfId="270"/>
    <cellStyle name="ColTitles 5 2" xfId="271"/>
    <cellStyle name="ColTitles 6" xfId="272"/>
    <cellStyle name="ColTitles 6 2" xfId="273"/>
    <cellStyle name="ColTitles 7" xfId="274"/>
    <cellStyle name="ColTitles 7 2" xfId="275"/>
    <cellStyle name="ColTitles 8" xfId="276"/>
    <cellStyle name="ColTitles 8 2" xfId="277"/>
    <cellStyle name="ColTitles 9" xfId="278"/>
    <cellStyle name="ColTitles 9 2" xfId="279"/>
    <cellStyle name="column" xfId="280"/>
    <cellStyle name="Comma  [1]" xfId="281"/>
    <cellStyle name="Comma  [1] 2" xfId="282"/>
    <cellStyle name="Comma [0] 2" xfId="283"/>
    <cellStyle name="Comma [0] 2 2" xfId="284"/>
    <cellStyle name="Comma [0] 3" xfId="285"/>
    <cellStyle name="Comma [1]" xfId="286"/>
    <cellStyle name="Comma 2" xfId="287"/>
    <cellStyle name="Comma 2 2" xfId="288"/>
    <cellStyle name="Comma 2 2 2" xfId="289"/>
    <cellStyle name="Comma 2 2 3" xfId="290"/>
    <cellStyle name="Comma 2 3" xfId="291"/>
    <cellStyle name="Comma 2 3 2" xfId="292"/>
    <cellStyle name="Comma 2 4" xfId="293"/>
    <cellStyle name="Comma 3" xfId="294"/>
    <cellStyle name="Comma 3 2" xfId="295"/>
    <cellStyle name="Comma 3 2 2" xfId="296"/>
    <cellStyle name="Comma 3 3" xfId="297"/>
    <cellStyle name="Comma 4" xfId="298"/>
    <cellStyle name="Comma 4 2" xfId="299"/>
    <cellStyle name="Comma 5" xfId="300"/>
    <cellStyle name="Comma 5 2" xfId="301"/>
    <cellStyle name="Comma 6" xfId="302"/>
    <cellStyle name="Comma 6 2" xfId="303"/>
    <cellStyle name="Comma 6 2 2" xfId="304"/>
    <cellStyle name="Comma 6 3" xfId="305"/>
    <cellStyle name="Comma 7" xfId="306"/>
    <cellStyle name="Comma 7 2" xfId="307"/>
    <cellStyle name="Comma 7 2 2" xfId="308"/>
    <cellStyle name="Comma 7 3" xfId="309"/>
    <cellStyle name="Comma 8" xfId="310"/>
    <cellStyle name="Comma 9" xfId="311"/>
    <cellStyle name="Comma(0)" xfId="312"/>
    <cellStyle name="comma(1)" xfId="313"/>
    <cellStyle name="Comma(3)" xfId="314"/>
    <cellStyle name="Comma[0]" xfId="315"/>
    <cellStyle name="Comma[1]" xfId="316"/>
    <cellStyle name="Comma[2]__" xfId="317"/>
    <cellStyle name="Comma[3]" xfId="318"/>
    <cellStyle name="Comma0" xfId="319"/>
    <cellStyle name="Countries" xfId="320"/>
    <cellStyle name="Currency [0] 2" xfId="321"/>
    <cellStyle name="Currency [0] 3" xfId="322"/>
    <cellStyle name="Currency 2" xfId="323"/>
    <cellStyle name="Currency 3" xfId="324"/>
    <cellStyle name="Currency0" xfId="325"/>
    <cellStyle name="DataEntryCells" xfId="326"/>
    <cellStyle name="DataEntryCells 2" xfId="327"/>
    <cellStyle name="DataEntryCells 2 2" xfId="328"/>
    <cellStyle name="DataEntryCells 2 2 2" xfId="329"/>
    <cellStyle name="DataEntryCells 2 3" xfId="330"/>
    <cellStyle name="DataEntryCells 2_08pers" xfId="331"/>
    <cellStyle name="DataEntryCells 3" xfId="332"/>
    <cellStyle name="DataEntryCells 3 2" xfId="333"/>
    <cellStyle name="DataEntryCells 3 3" xfId="334"/>
    <cellStyle name="DataEntryCells 4" xfId="335"/>
    <cellStyle name="DataEntryCells 5" xfId="336"/>
    <cellStyle name="DataEntryCells_05entr" xfId="337"/>
    <cellStyle name="Date" xfId="338"/>
    <cellStyle name="Dezimal [0]_DIAGRAM" xfId="339"/>
    <cellStyle name="Dezimal_DIAGRAM" xfId="340"/>
    <cellStyle name="Didier" xfId="341"/>
    <cellStyle name="Didier - Title" xfId="342"/>
    <cellStyle name="Didier subtitles" xfId="343"/>
    <cellStyle name="données" xfId="344"/>
    <cellStyle name="donnéesbord" xfId="345"/>
    <cellStyle name="donnéesbord 2" xfId="346"/>
    <cellStyle name="donnéesbord 2 2" xfId="347"/>
    <cellStyle name="donnéesbord_age théoriq, nbe d'années Eur" xfId="348"/>
    <cellStyle name="ErrRpt_DataEntryCells" xfId="349"/>
    <cellStyle name="ErrRpt-DataEntryCells" xfId="350"/>
    <cellStyle name="ErrRpt-DataEntryCells 2" xfId="351"/>
    <cellStyle name="ErrRpt-DataEntryCells 2 2" xfId="352"/>
    <cellStyle name="ErrRpt-DataEntryCells 2 2 2" xfId="353"/>
    <cellStyle name="ErrRpt-DataEntryCells 2 2 3" xfId="354"/>
    <cellStyle name="ErrRpt-DataEntryCells 2 3" xfId="355"/>
    <cellStyle name="ErrRpt-DataEntryCells 2 4" xfId="356"/>
    <cellStyle name="ErrRpt-DataEntryCells 2_age théoriq, nbe d'années Eur" xfId="357"/>
    <cellStyle name="ErrRpt-DataEntryCells 3" xfId="358"/>
    <cellStyle name="ErrRpt-DataEntryCells 3 2" xfId="359"/>
    <cellStyle name="ErrRpt-DataEntryCells 3 3" xfId="360"/>
    <cellStyle name="ErrRpt-DataEntryCells 4" xfId="361"/>
    <cellStyle name="ErrRpt-DataEntryCells 5" xfId="362"/>
    <cellStyle name="ErrRpt-DataEntryCells_age théoriq, nbe d'années Eur" xfId="363"/>
    <cellStyle name="ErrRpt-GreyBackground" xfId="364"/>
    <cellStyle name="ErrRpt-GreyBackground 2" xfId="365"/>
    <cellStyle name="Explanatory Text 2" xfId="366"/>
    <cellStyle name="Fixed" xfId="367"/>
    <cellStyle name="formula" xfId="368"/>
    <cellStyle name="formula 2" xfId="369"/>
    <cellStyle name="formula 2 2" xfId="370"/>
    <cellStyle name="formula 2 2 2" xfId="371"/>
    <cellStyle name="formula 2 2 3" xfId="372"/>
    <cellStyle name="formula 2 3" xfId="373"/>
    <cellStyle name="formula 2 4" xfId="374"/>
    <cellStyle name="formula 2_age théoriq, nbe d'années Eur" xfId="375"/>
    <cellStyle name="formula 3" xfId="376"/>
    <cellStyle name="formula 3 2" xfId="377"/>
    <cellStyle name="formula 3 3" xfId="378"/>
    <cellStyle name="formula 4" xfId="379"/>
    <cellStyle name="formula 5" xfId="380"/>
    <cellStyle name="formula_age théoriq, nbe d'années Eur" xfId="381"/>
    <cellStyle name="gap" xfId="382"/>
    <cellStyle name="gap 2" xfId="383"/>
    <cellStyle name="gap 2 2" xfId="384"/>
    <cellStyle name="gap 2 2 2" xfId="385"/>
    <cellStyle name="gap 3" xfId="386"/>
    <cellStyle name="gap 3 2" xfId="387"/>
    <cellStyle name="Good 2" xfId="388"/>
    <cellStyle name="Grey" xfId="389"/>
    <cellStyle name="GreyBackground" xfId="390"/>
    <cellStyle name="GreyBackground 2" xfId="391"/>
    <cellStyle name="GreyBackground 2 2" xfId="392"/>
    <cellStyle name="GreyBackground 2 3" xfId="393"/>
    <cellStyle name="GreyBackground 2_08pers" xfId="394"/>
    <cellStyle name="GreyBackground 3" xfId="395"/>
    <cellStyle name="GreyBackground 4" xfId="396"/>
    <cellStyle name="GreyBackground 5" xfId="397"/>
    <cellStyle name="GreyBackground_00enrl" xfId="398"/>
    <cellStyle name="Head_8_Cent" xfId="399"/>
    <cellStyle name="Header1" xfId="400"/>
    <cellStyle name="Header1 2" xfId="401"/>
    <cellStyle name="Header2" xfId="402"/>
    <cellStyle name="Header2 2" xfId="403"/>
    <cellStyle name="Header2 2 2" xfId="404"/>
    <cellStyle name="Header2 3" xfId="405"/>
    <cellStyle name="Header2_age théoriq, nbe d'années Eur" xfId="406"/>
    <cellStyle name="Heading 1 2" xfId="407"/>
    <cellStyle name="Heading 1 3" xfId="408"/>
    <cellStyle name="Heading 2 2" xfId="409"/>
    <cellStyle name="Heading 2 2 2" xfId="410"/>
    <cellStyle name="Heading 2 2_age théoriq, nbe d'années Eur" xfId="411"/>
    <cellStyle name="Heading 2 3" xfId="412"/>
    <cellStyle name="Heading 2 3 2" xfId="413"/>
    <cellStyle name="Heading 2 3_age théoriq, nbe d'années Eur" xfId="414"/>
    <cellStyle name="Heading 3 2" xfId="415"/>
    <cellStyle name="Heading 4 2" xfId="416"/>
    <cellStyle name="Heading1" xfId="417"/>
    <cellStyle name="Heading2" xfId="418"/>
    <cellStyle name="Hipervínculo" xfId="419"/>
    <cellStyle name="Hipervínculo visitado" xfId="420"/>
    <cellStyle name="Huomautus 2" xfId="421"/>
    <cellStyle name="Huomautus 2 2" xfId="422"/>
    <cellStyle name="Huomautus 2_age théoriq, nbe d'années Eur" xfId="423"/>
    <cellStyle name="Huomautus 3" xfId="424"/>
    <cellStyle name="Huomautus 3 2" xfId="425"/>
    <cellStyle name="Huomautus 3_age théoriq, nbe d'années Eur" xfId="426"/>
    <cellStyle name="Hyperlink 2" xfId="427"/>
    <cellStyle name="Hyperlink 3" xfId="428"/>
    <cellStyle name="Hyperlink 4" xfId="429"/>
    <cellStyle name="Hyperlink 5" xfId="430"/>
    <cellStyle name="Input [yellow]" xfId="431"/>
    <cellStyle name="Input [yellow] 2" xfId="432"/>
    <cellStyle name="Input [yellow] 3" xfId="433"/>
    <cellStyle name="Input 2" xfId="434"/>
    <cellStyle name="ISC" xfId="435"/>
    <cellStyle name="ISC 10" xfId="436"/>
    <cellStyle name="ISC 2" xfId="437"/>
    <cellStyle name="ISC 3" xfId="438"/>
    <cellStyle name="ISC 4" xfId="439"/>
    <cellStyle name="ISC 5" xfId="440"/>
    <cellStyle name="ISC 6" xfId="441"/>
    <cellStyle name="ISC 7" xfId="442"/>
    <cellStyle name="ISC 8" xfId="443"/>
    <cellStyle name="ISC 9" xfId="444"/>
    <cellStyle name="isced" xfId="445"/>
    <cellStyle name="isced 2" xfId="446"/>
    <cellStyle name="isced 2 2" xfId="447"/>
    <cellStyle name="isced 2 2 2" xfId="448"/>
    <cellStyle name="isced 2 2 3" xfId="449"/>
    <cellStyle name="isced 2 3" xfId="450"/>
    <cellStyle name="isced 2 4" xfId="451"/>
    <cellStyle name="isced 2_age théoriq, nbe d'années Eur" xfId="452"/>
    <cellStyle name="isced 3" xfId="453"/>
    <cellStyle name="isced 3 2" xfId="454"/>
    <cellStyle name="isced 3 3" xfId="455"/>
    <cellStyle name="isced 4" xfId="456"/>
    <cellStyle name="isced 5" xfId="457"/>
    <cellStyle name="ISCED Titles" xfId="458"/>
    <cellStyle name="isced_05enrl_REVISED_2" xfId="459"/>
    <cellStyle name="level1a" xfId="460"/>
    <cellStyle name="level1a 10" xfId="461"/>
    <cellStyle name="level1a 10 2" xfId="462"/>
    <cellStyle name="level1a 11" xfId="463"/>
    <cellStyle name="level1a 2" xfId="464"/>
    <cellStyle name="level1a 2 2" xfId="465"/>
    <cellStyle name="level1a 2 2 2" xfId="466"/>
    <cellStyle name="level1a 2 2 2 2" xfId="467"/>
    <cellStyle name="level1a 2 2 2 2 2" xfId="468"/>
    <cellStyle name="level1a 2 2 2 2 2 2" xfId="469"/>
    <cellStyle name="level1a 2 2 2 2 2 2 2" xfId="470"/>
    <cellStyle name="level1a 2 2 2 2 2 3" xfId="471"/>
    <cellStyle name="level1a 2 2 2 2 2_age théoriq, nbe d'années Eur" xfId="472"/>
    <cellStyle name="level1a 2 2 2 2 3" xfId="473"/>
    <cellStyle name="level1a 2 2 2 2_age théoriq, nbe d'années Eur" xfId="474"/>
    <cellStyle name="level1a 2 2 2 3" xfId="475"/>
    <cellStyle name="level1a 2 2 2 3 2" xfId="476"/>
    <cellStyle name="level1a 2 2 2 3 2 2" xfId="477"/>
    <cellStyle name="level1a 2 2 2 3 2 2 2" xfId="478"/>
    <cellStyle name="level1a 2 2 2 3 2 3" xfId="479"/>
    <cellStyle name="level1a 2 2 2 3 2_age théoriq, nbe d'années Eur" xfId="480"/>
    <cellStyle name="level1a 2 2 2 3 3" xfId="481"/>
    <cellStyle name="level1a 2 2 2 3_age théoriq, nbe d'années Eur" xfId="482"/>
    <cellStyle name="level1a 2 2 2 4" xfId="483"/>
    <cellStyle name="level1a 2 2 2 4 2" xfId="484"/>
    <cellStyle name="level1a 2 2 2 4 2 2" xfId="485"/>
    <cellStyle name="level1a 2 2 2 4 3" xfId="486"/>
    <cellStyle name="level1a 2 2 2 4_age théoriq, nbe d'années Eur" xfId="487"/>
    <cellStyle name="level1a 2 2 2 5" xfId="488"/>
    <cellStyle name="level1a 2 2 2_age théoriq, nbe d'années Eur" xfId="489"/>
    <cellStyle name="level1a 2 2 3" xfId="490"/>
    <cellStyle name="level1a 2 2 3 2" xfId="491"/>
    <cellStyle name="level1a 2 2 3 2 2" xfId="492"/>
    <cellStyle name="level1a 2 2 3 2 2 2" xfId="493"/>
    <cellStyle name="level1a 2 2 3 2 2 2 2" xfId="494"/>
    <cellStyle name="level1a 2 2 3 2 2 3" xfId="495"/>
    <cellStyle name="level1a 2 2 3 2 2_age théoriq, nbe d'années Eur" xfId="496"/>
    <cellStyle name="level1a 2 2 3 2 3" xfId="497"/>
    <cellStyle name="level1a 2 2 3 2_age théoriq, nbe d'années Eur" xfId="498"/>
    <cellStyle name="level1a 2 2 3 3" xfId="499"/>
    <cellStyle name="level1a 2 2 3 3 2" xfId="500"/>
    <cellStyle name="level1a 2 2 3 3 2 2" xfId="501"/>
    <cellStyle name="level1a 2 2 3 3 2 2 2" xfId="502"/>
    <cellStyle name="level1a 2 2 3 3 2 3" xfId="503"/>
    <cellStyle name="level1a 2 2 3 3 2_age théoriq, nbe d'années Eur" xfId="504"/>
    <cellStyle name="level1a 2 2 3 3 3" xfId="505"/>
    <cellStyle name="level1a 2 2 3 3_age théoriq, nbe d'années Eur" xfId="506"/>
    <cellStyle name="level1a 2 2 3 4" xfId="507"/>
    <cellStyle name="level1a 2 2 3 4 2" xfId="508"/>
    <cellStyle name="level1a 2 2 3 4 2 2" xfId="509"/>
    <cellStyle name="level1a 2 2 3 4 3" xfId="510"/>
    <cellStyle name="level1a 2 2 3 4_age théoriq, nbe d'années Eur" xfId="511"/>
    <cellStyle name="level1a 2 2 3 5" xfId="512"/>
    <cellStyle name="level1a 2 2 3_age théoriq, nbe d'années Eur" xfId="513"/>
    <cellStyle name="level1a 2 2 4" xfId="514"/>
    <cellStyle name="level1a 2 2 4 2" xfId="515"/>
    <cellStyle name="level1a 2 2 4 2 2" xfId="516"/>
    <cellStyle name="level1a 2 2 4 2 2 2" xfId="517"/>
    <cellStyle name="level1a 2 2 4 2 3" xfId="518"/>
    <cellStyle name="level1a 2 2 4 2_age théoriq, nbe d'années Eur" xfId="519"/>
    <cellStyle name="level1a 2 2 4 3" xfId="520"/>
    <cellStyle name="level1a 2 2 4_age théoriq, nbe d'années Eur" xfId="521"/>
    <cellStyle name="level1a 2 2 5" xfId="522"/>
    <cellStyle name="level1a 2 2 5 2" xfId="523"/>
    <cellStyle name="level1a 2 2 5 2 2" xfId="524"/>
    <cellStyle name="level1a 2 2 5 2 2 2" xfId="525"/>
    <cellStyle name="level1a 2 2 5 2 3" xfId="526"/>
    <cellStyle name="level1a 2 2 5 2_age théoriq, nbe d'années Eur" xfId="527"/>
    <cellStyle name="level1a 2 2 5 3" xfId="528"/>
    <cellStyle name="level1a 2 2 5_age théoriq, nbe d'années Eur" xfId="529"/>
    <cellStyle name="level1a 2 2 6" xfId="530"/>
    <cellStyle name="level1a 2 2 6 2" xfId="531"/>
    <cellStyle name="level1a 2 2 6 2 2" xfId="532"/>
    <cellStyle name="level1a 2 2 6 3" xfId="533"/>
    <cellStyle name="level1a 2 2 6_age théoriq, nbe d'années Eur" xfId="534"/>
    <cellStyle name="level1a 2 2 7" xfId="535"/>
    <cellStyle name="level1a 2 2_age théoriq, nbe d'années Eur" xfId="536"/>
    <cellStyle name="level1a 2 3" xfId="537"/>
    <cellStyle name="level1a 2 3 2" xfId="538"/>
    <cellStyle name="level1a 2 3 2 2" xfId="539"/>
    <cellStyle name="level1a 2 3 2 2 2" xfId="540"/>
    <cellStyle name="level1a 2 3 2 2 2 2" xfId="541"/>
    <cellStyle name="level1a 2 3 2 2 2 2 2" xfId="542"/>
    <cellStyle name="level1a 2 3 2 2 2 3" xfId="543"/>
    <cellStyle name="level1a 2 3 2 2 2_age théoriq, nbe d'années Eur" xfId="544"/>
    <cellStyle name="level1a 2 3 2 2 3" xfId="545"/>
    <cellStyle name="level1a 2 3 2 2_age théoriq, nbe d'années Eur" xfId="546"/>
    <cellStyle name="level1a 2 3 2 3" xfId="547"/>
    <cellStyle name="level1a 2 3 2 3 2" xfId="548"/>
    <cellStyle name="level1a 2 3 2 3 2 2" xfId="549"/>
    <cellStyle name="level1a 2 3 2 3 2 2 2" xfId="550"/>
    <cellStyle name="level1a 2 3 2 3 2 3" xfId="551"/>
    <cellStyle name="level1a 2 3 2 3 2_age théoriq, nbe d'années Eur" xfId="552"/>
    <cellStyle name="level1a 2 3 2 3 3" xfId="553"/>
    <cellStyle name="level1a 2 3 2 3_age théoriq, nbe d'années Eur" xfId="554"/>
    <cellStyle name="level1a 2 3 2 4" xfId="555"/>
    <cellStyle name="level1a 2 3 2 4 2" xfId="556"/>
    <cellStyle name="level1a 2 3 2 4 2 2" xfId="557"/>
    <cellStyle name="level1a 2 3 2 4 3" xfId="558"/>
    <cellStyle name="level1a 2 3 2 4_age théoriq, nbe d'années Eur" xfId="559"/>
    <cellStyle name="level1a 2 3 2 5" xfId="560"/>
    <cellStyle name="level1a 2 3 2_age théoriq, nbe d'années Eur" xfId="561"/>
    <cellStyle name="level1a 2 3 3" xfId="562"/>
    <cellStyle name="level1a 2 3 3 2" xfId="563"/>
    <cellStyle name="level1a 2 3 3 2 2" xfId="564"/>
    <cellStyle name="level1a 2 3 3 2 2 2" xfId="565"/>
    <cellStyle name="level1a 2 3 3 2 3" xfId="566"/>
    <cellStyle name="level1a 2 3 3 2_age théoriq, nbe d'années Eur" xfId="567"/>
    <cellStyle name="level1a 2 3 3 3" xfId="568"/>
    <cellStyle name="level1a 2 3 3_age théoriq, nbe d'années Eur" xfId="569"/>
    <cellStyle name="level1a 2 3 4" xfId="570"/>
    <cellStyle name="level1a 2 3 4 2" xfId="571"/>
    <cellStyle name="level1a 2 3 4 2 2" xfId="572"/>
    <cellStyle name="level1a 2 3 4 2 2 2" xfId="573"/>
    <cellStyle name="level1a 2 3 4 2 3" xfId="574"/>
    <cellStyle name="level1a 2 3 4 2_age théoriq, nbe d'années Eur" xfId="575"/>
    <cellStyle name="level1a 2 3 4 3" xfId="576"/>
    <cellStyle name="level1a 2 3 4_age théoriq, nbe d'années Eur" xfId="577"/>
    <cellStyle name="level1a 2 3 5" xfId="578"/>
    <cellStyle name="level1a 2 3 5 2" xfId="579"/>
    <cellStyle name="level1a 2 3 5 2 2" xfId="580"/>
    <cellStyle name="level1a 2 3 5 3" xfId="581"/>
    <cellStyle name="level1a 2 3 5_age théoriq, nbe d'années Eur" xfId="582"/>
    <cellStyle name="level1a 2 3 6" xfId="583"/>
    <cellStyle name="level1a 2 3_age théoriq, nbe d'années Eur" xfId="584"/>
    <cellStyle name="level1a 2 4" xfId="585"/>
    <cellStyle name="level1a 2 4 2" xfId="586"/>
    <cellStyle name="level1a 2 4 2 2" xfId="587"/>
    <cellStyle name="level1a 2 4 2 2 2" xfId="588"/>
    <cellStyle name="level1a 2 4 2 2 2 2" xfId="589"/>
    <cellStyle name="level1a 2 4 2 2 3" xfId="590"/>
    <cellStyle name="level1a 2 4 2 2_age théoriq, nbe d'années Eur" xfId="591"/>
    <cellStyle name="level1a 2 4 2 3" xfId="592"/>
    <cellStyle name="level1a 2 4 2_age théoriq, nbe d'années Eur" xfId="593"/>
    <cellStyle name="level1a 2 4 3" xfId="594"/>
    <cellStyle name="level1a 2 4 3 2" xfId="595"/>
    <cellStyle name="level1a 2 4 3 2 2" xfId="596"/>
    <cellStyle name="level1a 2 4 3 2 2 2" xfId="597"/>
    <cellStyle name="level1a 2 4 3 2 3" xfId="598"/>
    <cellStyle name="level1a 2 4 3 2_age théoriq, nbe d'années Eur" xfId="599"/>
    <cellStyle name="level1a 2 4 3 3" xfId="600"/>
    <cellStyle name="level1a 2 4 3_age théoriq, nbe d'années Eur" xfId="601"/>
    <cellStyle name="level1a 2 4 4" xfId="602"/>
    <cellStyle name="level1a 2 4 4 2" xfId="603"/>
    <cellStyle name="level1a 2 4 4 2 2" xfId="604"/>
    <cellStyle name="level1a 2 4 4 3" xfId="605"/>
    <cellStyle name="level1a 2 4 4_age théoriq, nbe d'années Eur" xfId="606"/>
    <cellStyle name="level1a 2 4 5" xfId="607"/>
    <cellStyle name="level1a 2 4_age théoriq, nbe d'années Eur" xfId="608"/>
    <cellStyle name="level1a 2 5" xfId="609"/>
    <cellStyle name="level1a 2 5 2" xfId="610"/>
    <cellStyle name="level1a 2 5 2 2" xfId="611"/>
    <cellStyle name="level1a 2 5 2 2 2" xfId="612"/>
    <cellStyle name="level1a 2 5 2 3" xfId="613"/>
    <cellStyle name="level1a 2 5 2_age théoriq, nbe d'années Eur" xfId="614"/>
    <cellStyle name="level1a 2 5 3" xfId="615"/>
    <cellStyle name="level1a 2 5_age théoriq, nbe d'années Eur" xfId="616"/>
    <cellStyle name="level1a 2 6" xfId="617"/>
    <cellStyle name="level1a 2 6 2" xfId="618"/>
    <cellStyle name="level1a 2 6 2 2" xfId="619"/>
    <cellStyle name="level1a 2 6 2 2 2" xfId="620"/>
    <cellStyle name="level1a 2 6 2 3" xfId="621"/>
    <cellStyle name="level1a 2 6 2_age théoriq, nbe d'années Eur" xfId="622"/>
    <cellStyle name="level1a 2 6 3" xfId="623"/>
    <cellStyle name="level1a 2 6_age théoriq, nbe d'années Eur" xfId="624"/>
    <cellStyle name="level1a 2 7" xfId="625"/>
    <cellStyle name="level1a 2 7 2" xfId="626"/>
    <cellStyle name="level1a 2 7 2 2" xfId="627"/>
    <cellStyle name="level1a 2 7 3" xfId="628"/>
    <cellStyle name="level1a 2 7_age théoriq, nbe d'années Eur" xfId="629"/>
    <cellStyle name="level1a 2 8" xfId="630"/>
    <cellStyle name="level1a 2 8 2" xfId="631"/>
    <cellStyle name="level1a 2 9" xfId="632"/>
    <cellStyle name="level1a 2_age théoriq, nbe d'années Eur" xfId="633"/>
    <cellStyle name="level1a 3" xfId="634"/>
    <cellStyle name="level1a 3 2" xfId="635"/>
    <cellStyle name="level1a 3 2 2" xfId="636"/>
    <cellStyle name="level1a 3 2 2 2" xfId="637"/>
    <cellStyle name="level1a 3 2 2 2 2" xfId="638"/>
    <cellStyle name="level1a 3 2 2 2 2 2" xfId="639"/>
    <cellStyle name="level1a 3 2 2 2 2 2 2" xfId="640"/>
    <cellStyle name="level1a 3 2 2 2 2 3" xfId="641"/>
    <cellStyle name="level1a 3 2 2 2 2_age théoriq, nbe d'années Eur" xfId="642"/>
    <cellStyle name="level1a 3 2 2 2 3" xfId="643"/>
    <cellStyle name="level1a 3 2 2 2_age théoriq, nbe d'années Eur" xfId="644"/>
    <cellStyle name="level1a 3 2 2 3" xfId="645"/>
    <cellStyle name="level1a 3 2 2 3 2" xfId="646"/>
    <cellStyle name="level1a 3 2 2 3 2 2" xfId="647"/>
    <cellStyle name="level1a 3 2 2 3 2 2 2" xfId="648"/>
    <cellStyle name="level1a 3 2 2 3 2 3" xfId="649"/>
    <cellStyle name="level1a 3 2 2 3 2_age théoriq, nbe d'années Eur" xfId="650"/>
    <cellStyle name="level1a 3 2 2 3 3" xfId="651"/>
    <cellStyle name="level1a 3 2 2 3_age théoriq, nbe d'années Eur" xfId="652"/>
    <cellStyle name="level1a 3 2 2 4" xfId="653"/>
    <cellStyle name="level1a 3 2 2 4 2" xfId="654"/>
    <cellStyle name="level1a 3 2 2 4 2 2" xfId="655"/>
    <cellStyle name="level1a 3 2 2 4 3" xfId="656"/>
    <cellStyle name="level1a 3 2 2 4_age théoriq, nbe d'années Eur" xfId="657"/>
    <cellStyle name="level1a 3 2 2 5" xfId="658"/>
    <cellStyle name="level1a 3 2 2_age théoriq, nbe d'années Eur" xfId="659"/>
    <cellStyle name="level1a 3 2 3" xfId="660"/>
    <cellStyle name="level1a 3 2 3 2" xfId="661"/>
    <cellStyle name="level1a 3 2 3 2 2" xfId="662"/>
    <cellStyle name="level1a 3 2 3 2 2 2" xfId="663"/>
    <cellStyle name="level1a 3 2 3 2 2 2 2" xfId="664"/>
    <cellStyle name="level1a 3 2 3 2 2 3" xfId="665"/>
    <cellStyle name="level1a 3 2 3 2 2_age théoriq, nbe d'années Eur" xfId="666"/>
    <cellStyle name="level1a 3 2 3 2 3" xfId="667"/>
    <cellStyle name="level1a 3 2 3 2_age théoriq, nbe d'années Eur" xfId="668"/>
    <cellStyle name="level1a 3 2 3 3" xfId="669"/>
    <cellStyle name="level1a 3 2 3 3 2" xfId="670"/>
    <cellStyle name="level1a 3 2 3 3 2 2" xfId="671"/>
    <cellStyle name="level1a 3 2 3 3 2 2 2" xfId="672"/>
    <cellStyle name="level1a 3 2 3 3 2 3" xfId="673"/>
    <cellStyle name="level1a 3 2 3 3 2_age théoriq, nbe d'années Eur" xfId="674"/>
    <cellStyle name="level1a 3 2 3 3 3" xfId="675"/>
    <cellStyle name="level1a 3 2 3 3_age théoriq, nbe d'années Eur" xfId="676"/>
    <cellStyle name="level1a 3 2 3 4" xfId="677"/>
    <cellStyle name="level1a 3 2 3 4 2" xfId="678"/>
    <cellStyle name="level1a 3 2 3 4 2 2" xfId="679"/>
    <cellStyle name="level1a 3 2 3 4 3" xfId="680"/>
    <cellStyle name="level1a 3 2 3 4_age théoriq, nbe d'années Eur" xfId="681"/>
    <cellStyle name="level1a 3 2 3 5" xfId="682"/>
    <cellStyle name="level1a 3 2 3_age théoriq, nbe d'années Eur" xfId="683"/>
    <cellStyle name="level1a 3 2 4" xfId="684"/>
    <cellStyle name="level1a 3 2 4 2" xfId="685"/>
    <cellStyle name="level1a 3 2 4 2 2" xfId="686"/>
    <cellStyle name="level1a 3 2 4 2 2 2" xfId="687"/>
    <cellStyle name="level1a 3 2 4 2 3" xfId="688"/>
    <cellStyle name="level1a 3 2 4 2_age théoriq, nbe d'années Eur" xfId="689"/>
    <cellStyle name="level1a 3 2 4 3" xfId="690"/>
    <cellStyle name="level1a 3 2 4_age théoriq, nbe d'années Eur" xfId="691"/>
    <cellStyle name="level1a 3 2 5" xfId="692"/>
    <cellStyle name="level1a 3 2 5 2" xfId="693"/>
    <cellStyle name="level1a 3 2 5 2 2" xfId="694"/>
    <cellStyle name="level1a 3 2 5 2 2 2" xfId="695"/>
    <cellStyle name="level1a 3 2 5 2 3" xfId="696"/>
    <cellStyle name="level1a 3 2 5 2_age théoriq, nbe d'années Eur" xfId="697"/>
    <cellStyle name="level1a 3 2 5 3" xfId="698"/>
    <cellStyle name="level1a 3 2 5_age théoriq, nbe d'années Eur" xfId="699"/>
    <cellStyle name="level1a 3 2 6" xfId="700"/>
    <cellStyle name="level1a 3 2 6 2" xfId="701"/>
    <cellStyle name="level1a 3 2 6 2 2" xfId="702"/>
    <cellStyle name="level1a 3 2 6 3" xfId="703"/>
    <cellStyle name="level1a 3 2 6_age théoriq, nbe d'années Eur" xfId="704"/>
    <cellStyle name="level1a 3 2 7" xfId="705"/>
    <cellStyle name="level1a 3 2_age théoriq, nbe d'années Eur" xfId="706"/>
    <cellStyle name="level1a 3 3" xfId="707"/>
    <cellStyle name="level1a 3 3 2" xfId="708"/>
    <cellStyle name="level1a 3 3 2 2" xfId="709"/>
    <cellStyle name="level1a 3 3 2 2 2" xfId="710"/>
    <cellStyle name="level1a 3 3 2 2 2 2" xfId="711"/>
    <cellStyle name="level1a 3 3 2 2 2 2 2" xfId="712"/>
    <cellStyle name="level1a 3 3 2 2 2 3" xfId="713"/>
    <cellStyle name="level1a 3 3 2 2 2_age théoriq, nbe d'années Eur" xfId="714"/>
    <cellStyle name="level1a 3 3 2 2 3" xfId="715"/>
    <cellStyle name="level1a 3 3 2 2_age théoriq, nbe d'années Eur" xfId="716"/>
    <cellStyle name="level1a 3 3 2 3" xfId="717"/>
    <cellStyle name="level1a 3 3 2 3 2" xfId="718"/>
    <cellStyle name="level1a 3 3 2 3 2 2" xfId="719"/>
    <cellStyle name="level1a 3 3 2 3 2 2 2" xfId="720"/>
    <cellStyle name="level1a 3 3 2 3 2 3" xfId="721"/>
    <cellStyle name="level1a 3 3 2 3 2_age théoriq, nbe d'années Eur" xfId="722"/>
    <cellStyle name="level1a 3 3 2 3 3" xfId="723"/>
    <cellStyle name="level1a 3 3 2 3_age théoriq, nbe d'années Eur" xfId="724"/>
    <cellStyle name="level1a 3 3 2 4" xfId="725"/>
    <cellStyle name="level1a 3 3 2 4 2" xfId="726"/>
    <cellStyle name="level1a 3 3 2 4 2 2" xfId="727"/>
    <cellStyle name="level1a 3 3 2 4 3" xfId="728"/>
    <cellStyle name="level1a 3 3 2 4_age théoriq, nbe d'années Eur" xfId="729"/>
    <cellStyle name="level1a 3 3 2 5" xfId="730"/>
    <cellStyle name="level1a 3 3 2_age théoriq, nbe d'années Eur" xfId="731"/>
    <cellStyle name="level1a 3 3 3" xfId="732"/>
    <cellStyle name="level1a 3 3 3 2" xfId="733"/>
    <cellStyle name="level1a 3 3 3 2 2" xfId="734"/>
    <cellStyle name="level1a 3 3 3 2 2 2" xfId="735"/>
    <cellStyle name="level1a 3 3 3 2 3" xfId="736"/>
    <cellStyle name="level1a 3 3 3 2_age théoriq, nbe d'années Eur" xfId="737"/>
    <cellStyle name="level1a 3 3 3 3" xfId="738"/>
    <cellStyle name="level1a 3 3 3_age théoriq, nbe d'années Eur" xfId="739"/>
    <cellStyle name="level1a 3 3 4" xfId="740"/>
    <cellStyle name="level1a 3 3 4 2" xfId="741"/>
    <cellStyle name="level1a 3 3 4 2 2" xfId="742"/>
    <cellStyle name="level1a 3 3 4 2 2 2" xfId="743"/>
    <cellStyle name="level1a 3 3 4 2 3" xfId="744"/>
    <cellStyle name="level1a 3 3 4 2_age théoriq, nbe d'années Eur" xfId="745"/>
    <cellStyle name="level1a 3 3 4 3" xfId="746"/>
    <cellStyle name="level1a 3 3 4_age théoriq, nbe d'années Eur" xfId="747"/>
    <cellStyle name="level1a 3 3 5" xfId="748"/>
    <cellStyle name="level1a 3 3 5 2" xfId="749"/>
    <cellStyle name="level1a 3 3 5 2 2" xfId="750"/>
    <cellStyle name="level1a 3 3 5 3" xfId="751"/>
    <cellStyle name="level1a 3 3 5_age théoriq, nbe d'années Eur" xfId="752"/>
    <cellStyle name="level1a 3 3 6" xfId="753"/>
    <cellStyle name="level1a 3 3_age théoriq, nbe d'années Eur" xfId="754"/>
    <cellStyle name="level1a 3 4" xfId="755"/>
    <cellStyle name="level1a 3 4 2" xfId="756"/>
    <cellStyle name="level1a 3 4 2 2" xfId="757"/>
    <cellStyle name="level1a 3 4 2 2 2" xfId="758"/>
    <cellStyle name="level1a 3 4 2 2 2 2" xfId="759"/>
    <cellStyle name="level1a 3 4 2 2 3" xfId="760"/>
    <cellStyle name="level1a 3 4 2 2_age théoriq, nbe d'années Eur" xfId="761"/>
    <cellStyle name="level1a 3 4 2 3" xfId="762"/>
    <cellStyle name="level1a 3 4 2_age théoriq, nbe d'années Eur" xfId="763"/>
    <cellStyle name="level1a 3 4 3" xfId="764"/>
    <cellStyle name="level1a 3 4 3 2" xfId="765"/>
    <cellStyle name="level1a 3 4 3 2 2" xfId="766"/>
    <cellStyle name="level1a 3 4 3 2 2 2" xfId="767"/>
    <cellStyle name="level1a 3 4 3 2 3" xfId="768"/>
    <cellStyle name="level1a 3 4 3 2_age théoriq, nbe d'années Eur" xfId="769"/>
    <cellStyle name="level1a 3 4 3 3" xfId="770"/>
    <cellStyle name="level1a 3 4 3_age théoriq, nbe d'années Eur" xfId="771"/>
    <cellStyle name="level1a 3 4 4" xfId="772"/>
    <cellStyle name="level1a 3 4 4 2" xfId="773"/>
    <cellStyle name="level1a 3 4 4 2 2" xfId="774"/>
    <cellStyle name="level1a 3 4 4 3" xfId="775"/>
    <cellStyle name="level1a 3 4 4_age théoriq, nbe d'années Eur" xfId="776"/>
    <cellStyle name="level1a 3 4 5" xfId="777"/>
    <cellStyle name="level1a 3 4_age théoriq, nbe d'années Eur" xfId="778"/>
    <cellStyle name="level1a 3 5" xfId="779"/>
    <cellStyle name="level1a 3 5 2" xfId="780"/>
    <cellStyle name="level1a 3 5 2 2" xfId="781"/>
    <cellStyle name="level1a 3 5 2 2 2" xfId="782"/>
    <cellStyle name="level1a 3 5 2 3" xfId="783"/>
    <cellStyle name="level1a 3 5 2_age théoriq, nbe d'années Eur" xfId="784"/>
    <cellStyle name="level1a 3 5 3" xfId="785"/>
    <cellStyle name="level1a 3 5_age théoriq, nbe d'années Eur" xfId="786"/>
    <cellStyle name="level1a 3 6" xfId="787"/>
    <cellStyle name="level1a 3 6 2" xfId="788"/>
    <cellStyle name="level1a 3 6 2 2" xfId="789"/>
    <cellStyle name="level1a 3 6 2 2 2" xfId="790"/>
    <cellStyle name="level1a 3 6 2 3" xfId="791"/>
    <cellStyle name="level1a 3 6 2_age théoriq, nbe d'années Eur" xfId="792"/>
    <cellStyle name="level1a 3 6 3" xfId="793"/>
    <cellStyle name="level1a 3 6_age théoriq, nbe d'années Eur" xfId="794"/>
    <cellStyle name="level1a 3 7" xfId="795"/>
    <cellStyle name="level1a 3 7 2" xfId="796"/>
    <cellStyle name="level1a 3 7 2 2" xfId="797"/>
    <cellStyle name="level1a 3 7 3" xfId="798"/>
    <cellStyle name="level1a 3 7_age théoriq, nbe d'années Eur" xfId="799"/>
    <cellStyle name="level1a 3 8" xfId="800"/>
    <cellStyle name="level1a 3_age théoriq, nbe d'années Eur" xfId="801"/>
    <cellStyle name="level1a 4" xfId="802"/>
    <cellStyle name="level1a 4 2" xfId="803"/>
    <cellStyle name="level1a 4 2 2" xfId="804"/>
    <cellStyle name="level1a 4 2 2 2" xfId="805"/>
    <cellStyle name="level1a 4 2 2 2 2" xfId="806"/>
    <cellStyle name="level1a 4 2 2 3" xfId="807"/>
    <cellStyle name="level1a 4 2 2_age théoriq, nbe d'années Eur" xfId="808"/>
    <cellStyle name="level1a 4 2 3" xfId="809"/>
    <cellStyle name="level1a 4 2_age théoriq, nbe d'années Eur" xfId="810"/>
    <cellStyle name="level1a 4 3" xfId="811"/>
    <cellStyle name="level1a 4 3 2" xfId="812"/>
    <cellStyle name="level1a 4 3 2 2" xfId="813"/>
    <cellStyle name="level1a 4 3 2 2 2" xfId="814"/>
    <cellStyle name="level1a 4 3 2 3" xfId="815"/>
    <cellStyle name="level1a 4 3 2_age théoriq, nbe d'années Eur" xfId="816"/>
    <cellStyle name="level1a 4 3 3" xfId="817"/>
    <cellStyle name="level1a 4 3_age théoriq, nbe d'années Eur" xfId="818"/>
    <cellStyle name="level1a 4 4" xfId="819"/>
    <cellStyle name="level1a 4 4 2" xfId="820"/>
    <cellStyle name="level1a 4 4 2 2" xfId="821"/>
    <cellStyle name="level1a 4 4 3" xfId="822"/>
    <cellStyle name="level1a 4 4_age théoriq, nbe d'années Eur" xfId="823"/>
    <cellStyle name="level1a 4 5" xfId="824"/>
    <cellStyle name="level1a 4_age théoriq, nbe d'années Eur" xfId="825"/>
    <cellStyle name="level1a 5" xfId="826"/>
    <cellStyle name="level1a 5 2" xfId="827"/>
    <cellStyle name="level1a 5 2 2" xfId="828"/>
    <cellStyle name="level1a 5 2 2 2" xfId="829"/>
    <cellStyle name="level1a 5 2 3" xfId="830"/>
    <cellStyle name="level1a 5 2_age théoriq, nbe d'années Eur" xfId="831"/>
    <cellStyle name="level1a 5 3" xfId="832"/>
    <cellStyle name="level1a 5_age théoriq, nbe d'années Eur" xfId="833"/>
    <cellStyle name="level1a 6" xfId="834"/>
    <cellStyle name="level1a 6 2" xfId="835"/>
    <cellStyle name="level1a 6 2 2" xfId="836"/>
    <cellStyle name="level1a 6 2 2 2" xfId="837"/>
    <cellStyle name="level1a 6 2 3" xfId="838"/>
    <cellStyle name="level1a 6 2_age théoriq, nbe d'années Eur" xfId="839"/>
    <cellStyle name="level1a 6 3" xfId="840"/>
    <cellStyle name="level1a 6_age théoriq, nbe d'années Eur" xfId="841"/>
    <cellStyle name="level1a 7" xfId="842"/>
    <cellStyle name="level1a 7 2" xfId="843"/>
    <cellStyle name="level1a 7 2 2" xfId="844"/>
    <cellStyle name="level1a 7 3" xfId="845"/>
    <cellStyle name="level1a 7_age théoriq, nbe d'années Eur" xfId="846"/>
    <cellStyle name="level1a 8" xfId="847"/>
    <cellStyle name="level1a 8 2" xfId="848"/>
    <cellStyle name="level1a 8 2 2" xfId="849"/>
    <cellStyle name="level1a 8 3" xfId="850"/>
    <cellStyle name="level1a 8_age théoriq, nbe d'années Eur" xfId="851"/>
    <cellStyle name="level1a 9" xfId="852"/>
    <cellStyle name="level1a 9 2" xfId="853"/>
    <cellStyle name="level1a 9 2 2" xfId="854"/>
    <cellStyle name="level1a 9 3" xfId="855"/>
    <cellStyle name="level1a 9 3 2" xfId="856"/>
    <cellStyle name="level1a 9 4" xfId="857"/>
    <cellStyle name="level1a 9_age théoriq, nbe d'années Eur" xfId="858"/>
    <cellStyle name="level1a_age théoriq, nbe d'années Eur" xfId="859"/>
    <cellStyle name="level2" xfId="860"/>
    <cellStyle name="level2 2" xfId="861"/>
    <cellStyle name="level2 2 2" xfId="862"/>
    <cellStyle name="level2 2 3" xfId="863"/>
    <cellStyle name="level2 2 4" xfId="864"/>
    <cellStyle name="level2 2 5" xfId="865"/>
    <cellStyle name="level2 2 6" xfId="866"/>
    <cellStyle name="level2 2 7" xfId="867"/>
    <cellStyle name="level2 2 8" xfId="868"/>
    <cellStyle name="level2 3" xfId="869"/>
    <cellStyle name="level2 4" xfId="870"/>
    <cellStyle name="level2 5" xfId="871"/>
    <cellStyle name="level2 6" xfId="872"/>
    <cellStyle name="level2 7" xfId="873"/>
    <cellStyle name="level2 8" xfId="874"/>
    <cellStyle name="level2 9" xfId="875"/>
    <cellStyle name="level2a" xfId="876"/>
    <cellStyle name="level2a 2" xfId="877"/>
    <cellStyle name="level2a 2 2" xfId="878"/>
    <cellStyle name="level2a 2 2 2" xfId="879"/>
    <cellStyle name="level2a 2 2 3" xfId="880"/>
    <cellStyle name="level2a 2 3" xfId="881"/>
    <cellStyle name="level2a 2 3 2" xfId="882"/>
    <cellStyle name="level2a 2 3 3" xfId="883"/>
    <cellStyle name="level2a 2 4" xfId="884"/>
    <cellStyle name="level2a 2 5" xfId="885"/>
    <cellStyle name="level2a 2 6" xfId="886"/>
    <cellStyle name="level2a 2 7" xfId="887"/>
    <cellStyle name="level2a 2 8" xfId="888"/>
    <cellStyle name="level2a 3" xfId="889"/>
    <cellStyle name="level2a 3 2" xfId="890"/>
    <cellStyle name="level2a 3 3" xfId="891"/>
    <cellStyle name="level2a 4" xfId="892"/>
    <cellStyle name="level2a 4 2" xfId="893"/>
    <cellStyle name="level2a 4 3" xfId="894"/>
    <cellStyle name="level2a 5" xfId="895"/>
    <cellStyle name="level2a 6" xfId="896"/>
    <cellStyle name="level2a 7" xfId="897"/>
    <cellStyle name="level2a 8" xfId="898"/>
    <cellStyle name="level2a 9" xfId="899"/>
    <cellStyle name="level3" xfId="900"/>
    <cellStyle name="level3 2" xfId="901"/>
    <cellStyle name="level3 2 2" xfId="902"/>
    <cellStyle name="level3 2 2 2" xfId="903"/>
    <cellStyle name="level3 2 3" xfId="904"/>
    <cellStyle name="level3 3" xfId="905"/>
    <cellStyle name="level3 3 2" xfId="906"/>
    <cellStyle name="level3 4" xfId="907"/>
    <cellStyle name="level3 5" xfId="908"/>
    <cellStyle name="level3 6" xfId="909"/>
    <cellStyle name="level3 7" xfId="910"/>
    <cellStyle name="level3 8" xfId="911"/>
    <cellStyle name="level3 9" xfId="912"/>
    <cellStyle name="Line titles-Rows" xfId="913"/>
    <cellStyle name="Line titles-Rows 2" xfId="914"/>
    <cellStyle name="Line titles-Rows 3" xfId="915"/>
    <cellStyle name="Linked Cell 2" xfId="916"/>
    <cellStyle name="Migliaia (0)_conti99" xfId="917"/>
    <cellStyle name="Milliers" xfId="3191" builtinId="3"/>
    <cellStyle name="Milliers 2" xfId="3192"/>
    <cellStyle name="Milliers 2 2" xfId="3195"/>
    <cellStyle name="Milliers 2 2 2" xfId="3196"/>
    <cellStyle name="Neutral 2" xfId="918"/>
    <cellStyle name="Normaali 2" xfId="919"/>
    <cellStyle name="Normaali 2 2" xfId="920"/>
    <cellStyle name="Normaali 2_age théoriq, nbe d'années Eur" xfId="921"/>
    <cellStyle name="Normaali 3" xfId="922"/>
    <cellStyle name="Normaali 3 2" xfId="923"/>
    <cellStyle name="Normaali 3_age théoriq, nbe d'années Eur" xfId="924"/>
    <cellStyle name="Normal" xfId="0" builtinId="0"/>
    <cellStyle name="Normal - Style1" xfId="925"/>
    <cellStyle name="Normal 10" xfId="926"/>
    <cellStyle name="Normal 10 2" xfId="927"/>
    <cellStyle name="Normal 10 3" xfId="928"/>
    <cellStyle name="Normal 10 4" xfId="929"/>
    <cellStyle name="Normal 10 5" xfId="3198"/>
    <cellStyle name="Normal 10_age théoriq, nbe d'années Eur" xfId="930"/>
    <cellStyle name="Normal 11" xfId="931"/>
    <cellStyle name="Normal 11 2" xfId="932"/>
    <cellStyle name="Normal 11 2 2" xfId="933"/>
    <cellStyle name="Normal 11 2_T_B1.2" xfId="934"/>
    <cellStyle name="Normal 11 3" xfId="935"/>
    <cellStyle name="Normal 11 3 2" xfId="936"/>
    <cellStyle name="Normal 11 3_age théoriq, nbe d'années Eur" xfId="937"/>
    <cellStyle name="Normal 11 4" xfId="938"/>
    <cellStyle name="Normal 11 4 2" xfId="939"/>
    <cellStyle name="Normal 11 4_age théoriq, nbe d'années Eur" xfId="940"/>
    <cellStyle name="Normal 11 5" xfId="941"/>
    <cellStyle name="Normal 11 5 2" xfId="942"/>
    <cellStyle name="Normal 11 5_age théoriq, nbe d'années Eur" xfId="943"/>
    <cellStyle name="Normal 11 6" xfId="944"/>
    <cellStyle name="Normal 11 6 2" xfId="945"/>
    <cellStyle name="Normal 11 6_age théoriq, nbe d'années Eur" xfId="946"/>
    <cellStyle name="Normal 11_age théoriq, nbe d'années Eur" xfId="947"/>
    <cellStyle name="Normal 12" xfId="948"/>
    <cellStyle name="Normal 12 3" xfId="949"/>
    <cellStyle name="Normal 12_age théoriq, nbe d'années Eur" xfId="950"/>
    <cellStyle name="Normal 13" xfId="951"/>
    <cellStyle name="Normal 13 2" xfId="952"/>
    <cellStyle name="Normal 13 2 6" xfId="953"/>
    <cellStyle name="Normal 13 2_age théoriq, nbe d'années Eur" xfId="954"/>
    <cellStyle name="Normal 13_age théoriq, nbe d'années Eur" xfId="955"/>
    <cellStyle name="Normal 14" xfId="956"/>
    <cellStyle name="Normal 14 2" xfId="957"/>
    <cellStyle name="Normal 14_age théoriq, nbe d'années Eur" xfId="958"/>
    <cellStyle name="Normal 15" xfId="959"/>
    <cellStyle name="Normal 15 2" xfId="960"/>
    <cellStyle name="Normal 16" xfId="961"/>
    <cellStyle name="Normal 17" xfId="962"/>
    <cellStyle name="Normal 18" xfId="963"/>
    <cellStyle name="Normal 19" xfId="964"/>
    <cellStyle name="Normal 19 2" xfId="965"/>
    <cellStyle name="Normal 19_age théoriq, nbe d'années Eur" xfId="966"/>
    <cellStyle name="Normal 2" xfId="967"/>
    <cellStyle name="Normal 2 10" xfId="968"/>
    <cellStyle name="Normal 2 10 2" xfId="969"/>
    <cellStyle name="Normal 2 10 2 2" xfId="970"/>
    <cellStyle name="Normal 2 10 2_age théoriq, nbe d'années Eur" xfId="971"/>
    <cellStyle name="Normal 2 10 3" xfId="972"/>
    <cellStyle name="Normal 2 10_age théoriq, nbe d'années Eur" xfId="973"/>
    <cellStyle name="Normal 2 11" xfId="974"/>
    <cellStyle name="Normal 2 11 2" xfId="975"/>
    <cellStyle name="Normal 2 11 2 2" xfId="976"/>
    <cellStyle name="Normal 2 11 2_age théoriq, nbe d'années Eur" xfId="977"/>
    <cellStyle name="Normal 2 11 3" xfId="978"/>
    <cellStyle name="Normal 2 11_age théoriq, nbe d'années Eur" xfId="979"/>
    <cellStyle name="Normal 2 12" xfId="980"/>
    <cellStyle name="Normal 2 12 2" xfId="981"/>
    <cellStyle name="Normal 2 12 2 2" xfId="982"/>
    <cellStyle name="Normal 2 12 2_age théoriq, nbe d'années Eur" xfId="983"/>
    <cellStyle name="Normal 2 12 3" xfId="984"/>
    <cellStyle name="Normal 2 12_age théoriq, nbe d'années Eur" xfId="985"/>
    <cellStyle name="Normal 2 13" xfId="986"/>
    <cellStyle name="Normal 2 13 2" xfId="987"/>
    <cellStyle name="Normal 2 13 2 2" xfId="988"/>
    <cellStyle name="Normal 2 13 2_age théoriq, nbe d'années Eur" xfId="989"/>
    <cellStyle name="Normal 2 13 3" xfId="990"/>
    <cellStyle name="Normal 2 13_age théoriq, nbe d'années Eur" xfId="991"/>
    <cellStyle name="Normal 2 14" xfId="992"/>
    <cellStyle name="Normal 2 14 2" xfId="993"/>
    <cellStyle name="Normal 2 14 2 2" xfId="994"/>
    <cellStyle name="Normal 2 14 2_age théoriq, nbe d'années Eur" xfId="995"/>
    <cellStyle name="Normal 2 14 3" xfId="996"/>
    <cellStyle name="Normal 2 14_age théoriq, nbe d'années Eur" xfId="997"/>
    <cellStyle name="Normal 2 15" xfId="998"/>
    <cellStyle name="Normal 2 15 2" xfId="999"/>
    <cellStyle name="Normal 2 15 2 2" xfId="1000"/>
    <cellStyle name="Normal 2 15 2_age théoriq, nbe d'années Eur" xfId="1001"/>
    <cellStyle name="Normal 2 15 3" xfId="1002"/>
    <cellStyle name="Normal 2 15_age théoriq, nbe d'années Eur" xfId="1003"/>
    <cellStyle name="Normal 2 16" xfId="1004"/>
    <cellStyle name="Normal 2 16 2" xfId="1005"/>
    <cellStyle name="Normal 2 16 2 2" xfId="1006"/>
    <cellStyle name="Normal 2 16 2_age théoriq, nbe d'années Eur" xfId="1007"/>
    <cellStyle name="Normal 2 16 3" xfId="1008"/>
    <cellStyle name="Normal 2 16_age théoriq, nbe d'années Eur" xfId="1009"/>
    <cellStyle name="Normal 2 17" xfId="1010"/>
    <cellStyle name="Normal 2 18" xfId="1011"/>
    <cellStyle name="Normal 2 19" xfId="1012"/>
    <cellStyle name="Normal 2 19 2" xfId="1013"/>
    <cellStyle name="Normal 2 19_age théoriq, nbe d'années Eur" xfId="1014"/>
    <cellStyle name="Normal 2 2" xfId="1015"/>
    <cellStyle name="Normal 2 2 10" xfId="1016"/>
    <cellStyle name="Normal 2 2 11" xfId="1017"/>
    <cellStyle name="Normal 2 2 2" xfId="1018"/>
    <cellStyle name="Normal 2 2 2 2" xfId="1019"/>
    <cellStyle name="Normal 2 2 2 2 2" xfId="1020"/>
    <cellStyle name="Normal 2 2 2 2 3" xfId="1021"/>
    <cellStyle name="Normal 2 2 2 2 5 2" xfId="1022"/>
    <cellStyle name="Normal 2 2 2 2_T_B1.2" xfId="1023"/>
    <cellStyle name="Normal 2 2 2 3" xfId="1024"/>
    <cellStyle name="Normal 2 2 2 3 2" xfId="1025"/>
    <cellStyle name="Normal 2 2 2 4" xfId="1026"/>
    <cellStyle name="Normal 2 2 2 5" xfId="1027"/>
    <cellStyle name="Normal 2 2 2_T_B1.2" xfId="1028"/>
    <cellStyle name="Normal 2 2 3" xfId="1029"/>
    <cellStyle name="Normal 2 2 3 2" xfId="1030"/>
    <cellStyle name="Normal 2 2 3 3" xfId="1031"/>
    <cellStyle name="Normal 2 2 4" xfId="1032"/>
    <cellStyle name="Normal 2 2 4 2" xfId="1033"/>
    <cellStyle name="Normal 2 2 5" xfId="1034"/>
    <cellStyle name="Normal 2 2 6" xfId="1035"/>
    <cellStyle name="Normal 2 2 7" xfId="1036"/>
    <cellStyle name="Normal 2 2 8" xfId="1037"/>
    <cellStyle name="Normal 2 2 9" xfId="1038"/>
    <cellStyle name="Normal 2 2_T_B1.2" xfId="1039"/>
    <cellStyle name="Normal 2 20" xfId="1040"/>
    <cellStyle name="Normal 2 3" xfId="1041"/>
    <cellStyle name="Normal 2 3 2" xfId="1042"/>
    <cellStyle name="Normal 2 3 2 2" xfId="1043"/>
    <cellStyle name="Normal 2 3 2 3" xfId="1044"/>
    <cellStyle name="Normal 2 3 2_age théoriq, nbe d'années Eur" xfId="1045"/>
    <cellStyle name="Normal 2 3 3" xfId="1046"/>
    <cellStyle name="Normal 2 3 4" xfId="1047"/>
    <cellStyle name="Normal 2 3 4 2" xfId="1048"/>
    <cellStyle name="Normal 2 3 4_age théoriq, nbe d'années Eur" xfId="1049"/>
    <cellStyle name="Normal 2 3 5" xfId="1050"/>
    <cellStyle name="Normal 2 3_T_B1.2" xfId="1051"/>
    <cellStyle name="Normal 2 4" xfId="1052"/>
    <cellStyle name="Normal 2 4 2" xfId="1053"/>
    <cellStyle name="Normal 2 4 2 2" xfId="1054"/>
    <cellStyle name="Normal 2 4 2 2 2" xfId="1055"/>
    <cellStyle name="Normal 2 4 2 2 3" xfId="1056"/>
    <cellStyle name="Normal 2 4 2 2 5" xfId="1057"/>
    <cellStyle name="Normal 2 4 2 2_age théoriq, nbe d'années Eur" xfId="1058"/>
    <cellStyle name="Normal 2 4 2 3" xfId="1059"/>
    <cellStyle name="Normal 2 4 2 4" xfId="1060"/>
    <cellStyle name="Normal 2 4 2_age théoriq, nbe d'années Eur" xfId="1061"/>
    <cellStyle name="Normal 2 4 3" xfId="1062"/>
    <cellStyle name="Normal 2 4 3 2" xfId="1063"/>
    <cellStyle name="Normal 2 4 3 3" xfId="1064"/>
    <cellStyle name="Normal 2 4 3 4" xfId="1065"/>
    <cellStyle name="Normal 2 4 3_age théoriq, nbe d'années Eur" xfId="1066"/>
    <cellStyle name="Normal 2 4 4" xfId="1067"/>
    <cellStyle name="Normal 2 4 4 2" xfId="1068"/>
    <cellStyle name="Normal 2 4 4_age théoriq, nbe d'années Eur" xfId="1069"/>
    <cellStyle name="Normal 2 4 5" xfId="1070"/>
    <cellStyle name="Normal 2 4 6" xfId="1071"/>
    <cellStyle name="Normal 2 4_age théoriq, nbe d'années Eur" xfId="1072"/>
    <cellStyle name="Normal 2 5" xfId="1073"/>
    <cellStyle name="Normal 2 5 2" xfId="1074"/>
    <cellStyle name="Normal 2 5 2 2" xfId="1075"/>
    <cellStyle name="Normal 2 5 2_age théoriq, nbe d'années Eur" xfId="1076"/>
    <cellStyle name="Normal 2 5 3" xfId="1077"/>
    <cellStyle name="Normal 2 5_age théoriq, nbe d'années Eur" xfId="1078"/>
    <cellStyle name="Normal 2 6" xfId="1079"/>
    <cellStyle name="Normal 2 6 2" xfId="1080"/>
    <cellStyle name="Normal 2 6 2 2" xfId="1081"/>
    <cellStyle name="Normal 2 6 2_age théoriq, nbe d'années Eur" xfId="1082"/>
    <cellStyle name="Normal 2 6 3" xfId="1083"/>
    <cellStyle name="Normal 2 6_age théoriq, nbe d'années Eur" xfId="1084"/>
    <cellStyle name="Normal 2 7" xfId="1085"/>
    <cellStyle name="Normal 2 7 2" xfId="1086"/>
    <cellStyle name="Normal 2 7 2 2" xfId="1087"/>
    <cellStyle name="Normal 2 7 2_age théoriq, nbe d'années Eur" xfId="1088"/>
    <cellStyle name="Normal 2 7 3" xfId="1089"/>
    <cellStyle name="Normal 2 7_age théoriq, nbe d'années Eur" xfId="1090"/>
    <cellStyle name="Normal 2 8" xfId="1091"/>
    <cellStyle name="Normal 2 8 2" xfId="1092"/>
    <cellStyle name="Normal 2 8 3" xfId="1093"/>
    <cellStyle name="Normal 2 8_age théoriq, nbe d'années Eur" xfId="1094"/>
    <cellStyle name="Normal 2 9" xfId="1095"/>
    <cellStyle name="Normal 2 9 2" xfId="1096"/>
    <cellStyle name="Normal 2 9 2 2" xfId="1097"/>
    <cellStyle name="Normal 2 9 2_age théoriq, nbe d'années Eur" xfId="1098"/>
    <cellStyle name="Normal 2 9 3" xfId="1099"/>
    <cellStyle name="Normal 2 9_age théoriq, nbe d'années Eur" xfId="1100"/>
    <cellStyle name="Normal 2_AUG_TabChap2" xfId="1101"/>
    <cellStyle name="Normal 20" xfId="1102"/>
    <cellStyle name="Normal 21" xfId="1103"/>
    <cellStyle name="Normal 21 2" xfId="1104"/>
    <cellStyle name="Normal 22" xfId="1105"/>
    <cellStyle name="Normal 23" xfId="1106"/>
    <cellStyle name="Normal 24" xfId="1107"/>
    <cellStyle name="Normal 25" xfId="1108"/>
    <cellStyle name="Normal 26" xfId="1109"/>
    <cellStyle name="Normal 3" xfId="1110"/>
    <cellStyle name="Normal 3 10" xfId="1111"/>
    <cellStyle name="Normal 3 10 2" xfId="1112"/>
    <cellStyle name="Normal 3 10_age théoriq, nbe d'années Eur" xfId="1113"/>
    <cellStyle name="Normal 3 11" xfId="1114"/>
    <cellStyle name="Normal 3 12" xfId="1115"/>
    <cellStyle name="Normal 3 2" xfId="1116"/>
    <cellStyle name="Normal 3 2 2" xfId="1117"/>
    <cellStyle name="Normal 3 2 2 2" xfId="1118"/>
    <cellStyle name="Normal 3 2 2 2 2" xfId="1119"/>
    <cellStyle name="Normal 3 2 2 3" xfId="1120"/>
    <cellStyle name="Normal 3 2 2_age théoriq, nbe d'années Eur" xfId="1121"/>
    <cellStyle name="Normal 3 2 3" xfId="1122"/>
    <cellStyle name="Normal 3 2 4" xfId="1123"/>
    <cellStyle name="Normal 3 2_T_B1.2" xfId="1124"/>
    <cellStyle name="Normal 3 3" xfId="1125"/>
    <cellStyle name="Normal 3 3 2" xfId="1126"/>
    <cellStyle name="Normal 3 3 3" xfId="1127"/>
    <cellStyle name="Normal 3 4" xfId="1128"/>
    <cellStyle name="Normal 3 4 2" xfId="1129"/>
    <cellStyle name="Normal 3 5" xfId="1130"/>
    <cellStyle name="Normal 3 5 2" xfId="1131"/>
    <cellStyle name="Normal 3 6" xfId="1132"/>
    <cellStyle name="Normal 3 6 2" xfId="1133"/>
    <cellStyle name="Normal 3 6_age théoriq, nbe d'années Eur" xfId="1134"/>
    <cellStyle name="Normal 3 7" xfId="1135"/>
    <cellStyle name="Normal 3 7 2" xfId="1136"/>
    <cellStyle name="Normal 3 7_age théoriq, nbe d'années Eur" xfId="1137"/>
    <cellStyle name="Normal 3 8" xfId="1138"/>
    <cellStyle name="Normal 3 8 2" xfId="1139"/>
    <cellStyle name="Normal 3 8_age théoriq, nbe d'années Eur" xfId="1140"/>
    <cellStyle name="Normal 3 9" xfId="1141"/>
    <cellStyle name="Normal 3 9 2" xfId="1142"/>
    <cellStyle name="Normal 3 9_age théoriq, nbe d'années Eur" xfId="1143"/>
    <cellStyle name="Normal 3_T_B1.2" xfId="1144"/>
    <cellStyle name="Normal 4" xfId="1145"/>
    <cellStyle name="Normal 4 10" xfId="1146"/>
    <cellStyle name="Normal 4 10 2" xfId="1147"/>
    <cellStyle name="Normal 4 11" xfId="1148"/>
    <cellStyle name="Normal 4 11 2" xfId="1149"/>
    <cellStyle name="Normal 4 11_age théoriq, nbe d'années Eur" xfId="1150"/>
    <cellStyle name="Normal 4 12" xfId="1151"/>
    <cellStyle name="Normal 4 13" xfId="1152"/>
    <cellStyle name="Normal 4 2" xfId="1153"/>
    <cellStyle name="Normal 4 2 2" xfId="1154"/>
    <cellStyle name="Normal 4 2 2 2" xfId="1155"/>
    <cellStyle name="Normal 4 2 2 2 2" xfId="1156"/>
    <cellStyle name="Normal 4 2 2 2_age théoriq, nbe d'années Eur" xfId="1157"/>
    <cellStyle name="Normal 4 2 2 3" xfId="1158"/>
    <cellStyle name="Normal 4 2 2_age théoriq, nbe d'années Eur" xfId="1159"/>
    <cellStyle name="Normal 4 2 3" xfId="1160"/>
    <cellStyle name="Normal 4 2 3 2" xfId="1161"/>
    <cellStyle name="Normal 4 2 3_age théoriq, nbe d'années Eur" xfId="1162"/>
    <cellStyle name="Normal 4 2 4" xfId="1163"/>
    <cellStyle name="Normal 4 2_age théoriq, nbe d'années Eur" xfId="1164"/>
    <cellStyle name="Normal 4 3" xfId="1165"/>
    <cellStyle name="Normal 4 3 2" xfId="1166"/>
    <cellStyle name="Normal 4 3_age théoriq, nbe d'années Eur" xfId="1167"/>
    <cellStyle name="Normal 4 4" xfId="1168"/>
    <cellStyle name="Normal 4 4 2" xfId="1169"/>
    <cellStyle name="Normal 4 5" xfId="1170"/>
    <cellStyle name="Normal 4 5 2" xfId="1171"/>
    <cellStyle name="Normal 4 5_age théoriq, nbe d'années Eur" xfId="1172"/>
    <cellStyle name="Normal 4 6" xfId="1173"/>
    <cellStyle name="Normal 4 6 2" xfId="1174"/>
    <cellStyle name="Normal 4 7" xfId="1175"/>
    <cellStyle name="Normal 4 7 2" xfId="1176"/>
    <cellStyle name="Normal 4 8" xfId="1177"/>
    <cellStyle name="Normal 4 8 2" xfId="1178"/>
    <cellStyle name="Normal 4 9" xfId="1179"/>
    <cellStyle name="Normal 4 9 2" xfId="1180"/>
    <cellStyle name="Normal 4_T_B1.2" xfId="1181"/>
    <cellStyle name="Normal 5" xfId="1182"/>
    <cellStyle name="Normal 5 2" xfId="1183"/>
    <cellStyle name="Normal 5 2 2" xfId="1184"/>
    <cellStyle name="Normal 5 2 2 2" xfId="1185"/>
    <cellStyle name="Normal 5 2 2_age théoriq, nbe d'années Eur" xfId="1186"/>
    <cellStyle name="Normal 5 2 3" xfId="1187"/>
    <cellStyle name="Normal 5 2 3 2" xfId="1188"/>
    <cellStyle name="Normal 5 2 3_age théoriq, nbe d'années Eur" xfId="1189"/>
    <cellStyle name="Normal 5 2 4" xfId="1190"/>
    <cellStyle name="Normal 5 2 4 2" xfId="1191"/>
    <cellStyle name="Normal 5 2 4_age théoriq, nbe d'années Eur" xfId="1192"/>
    <cellStyle name="Normal 5 2 5" xfId="1193"/>
    <cellStyle name="Normal 5 2 5 2" xfId="1194"/>
    <cellStyle name="Normal 5 2 5_age théoriq, nbe d'années Eur" xfId="1195"/>
    <cellStyle name="Normal 5 2 6" xfId="1196"/>
    <cellStyle name="Normal 5 2 6 2" xfId="1197"/>
    <cellStyle name="Normal 5 2 6_age théoriq, nbe d'années Eur" xfId="1198"/>
    <cellStyle name="Normal 5 2 7" xfId="1199"/>
    <cellStyle name="Normal 5 2_T_B1.2" xfId="1200"/>
    <cellStyle name="Normal 5 3" xfId="1201"/>
    <cellStyle name="Normal 5 3 2" xfId="1202"/>
    <cellStyle name="Normal 5 4" xfId="1203"/>
    <cellStyle name="Normal 5 5" xfId="1204"/>
    <cellStyle name="Normal 5_age théoriq, nbe d'années Eur" xfId="1205"/>
    <cellStyle name="Normal 6" xfId="1206"/>
    <cellStyle name="Normal 6 2" xfId="1207"/>
    <cellStyle name="Normal 6 2 2" xfId="1208"/>
    <cellStyle name="Normal 6 2 2 2" xfId="1209"/>
    <cellStyle name="Normal 6 2 2 2 2" xfId="1210"/>
    <cellStyle name="Normal 6 2 2 2_age théoriq, nbe d'années Eur" xfId="1211"/>
    <cellStyle name="Normal 6 2 2 3" xfId="1212"/>
    <cellStyle name="Normal 6 2 2_age théoriq, nbe d'années Eur" xfId="1213"/>
    <cellStyle name="Normal 6 2 3" xfId="1214"/>
    <cellStyle name="Normal 6 2 3 2" xfId="1215"/>
    <cellStyle name="Normal 6 2 3_age théoriq, nbe d'années Eur" xfId="1216"/>
    <cellStyle name="Normal 6 2 4" xfId="1217"/>
    <cellStyle name="Normal 6 2_age théoriq, nbe d'années Eur" xfId="1218"/>
    <cellStyle name="Normal 6 3" xfId="1219"/>
    <cellStyle name="Normal 6 3 2" xfId="1220"/>
    <cellStyle name="Normal 6 3 2 2" xfId="1221"/>
    <cellStyle name="Normal 6 3 2_age théoriq, nbe d'années Eur" xfId="1222"/>
    <cellStyle name="Normal 6 3 3" xfId="1223"/>
    <cellStyle name="Normal 6 3_age théoriq, nbe d'années Eur" xfId="1224"/>
    <cellStyle name="Normal 6 4" xfId="1225"/>
    <cellStyle name="Normal 6 4 2" xfId="1226"/>
    <cellStyle name="Normal 6 4_age théoriq, nbe d'années Eur" xfId="1227"/>
    <cellStyle name="Normal 6 5" xfId="1228"/>
    <cellStyle name="Normal 6 5 2" xfId="1229"/>
    <cellStyle name="Normal 6 5_age théoriq, nbe d'années Eur" xfId="1230"/>
    <cellStyle name="Normal 6 6" xfId="1231"/>
    <cellStyle name="Normal 6 7" xfId="1232"/>
    <cellStyle name="Normal 7" xfId="1233"/>
    <cellStyle name="Normal 7 2" xfId="1234"/>
    <cellStyle name="Normal 7 2 2" xfId="1235"/>
    <cellStyle name="Normal 7 2_age théoriq, nbe d'années Eur" xfId="1236"/>
    <cellStyle name="Normal 7 3" xfId="1237"/>
    <cellStyle name="Normal 7_age théoriq, nbe d'années Eur" xfId="1238"/>
    <cellStyle name="Normal 79" xfId="1239"/>
    <cellStyle name="Normal 8" xfId="1240"/>
    <cellStyle name="Normal 8 10" xfId="1241"/>
    <cellStyle name="Normal 8 11" xfId="1242"/>
    <cellStyle name="Normal 8 12" xfId="1243"/>
    <cellStyle name="Normal 8 13" xfId="1244"/>
    <cellStyle name="Normal 8 14" xfId="1245"/>
    <cellStyle name="Normal 8 15" xfId="1246"/>
    <cellStyle name="Normal 8 16" xfId="1247"/>
    <cellStyle name="Normal 8 2" xfId="1248"/>
    <cellStyle name="Normal 8 2 2" xfId="1249"/>
    <cellStyle name="Normal 8 2 2 2" xfId="1250"/>
    <cellStyle name="Normal 8 2 2_age théoriq, nbe d'années Eur" xfId="1251"/>
    <cellStyle name="Normal 8 2 3" xfId="1252"/>
    <cellStyle name="Normal 8 2_age théoriq, nbe d'années Eur" xfId="1253"/>
    <cellStyle name="Normal 8 3" xfId="1254"/>
    <cellStyle name="Normal 8 3 2" xfId="1255"/>
    <cellStyle name="Normal 8 3 3" xfId="1256"/>
    <cellStyle name="Normal 8 3 4" xfId="1257"/>
    <cellStyle name="Normal 8 3 5" xfId="1258"/>
    <cellStyle name="Normal 8 3 6" xfId="1259"/>
    <cellStyle name="Normal 8 3 7" xfId="1260"/>
    <cellStyle name="Normal 8 3_age théoriq, nbe d'années Eur" xfId="1261"/>
    <cellStyle name="Normal 8 4" xfId="1262"/>
    <cellStyle name="Normal 8 4 2" xfId="1263"/>
    <cellStyle name="Normal 8 4 3" xfId="1264"/>
    <cellStyle name="Normal 8 4 4" xfId="1265"/>
    <cellStyle name="Normal 8 4 5" xfId="1266"/>
    <cellStyle name="Normal 8 4 6" xfId="1267"/>
    <cellStyle name="Normal 8 4 7" xfId="1268"/>
    <cellStyle name="Normal 8 4_age théoriq, nbe d'années Eur" xfId="1269"/>
    <cellStyle name="Normal 8 5" xfId="1270"/>
    <cellStyle name="Normal 8 5 2" xfId="1271"/>
    <cellStyle name="Normal 8 5 3" xfId="1272"/>
    <cellStyle name="Normal 8 5 4" xfId="1273"/>
    <cellStyle name="Normal 8 5 5" xfId="1274"/>
    <cellStyle name="Normal 8 5 6" xfId="1275"/>
    <cellStyle name="Normal 8 5 7" xfId="1276"/>
    <cellStyle name="Normal 8 6" xfId="1277"/>
    <cellStyle name="Normal 8 7" xfId="1278"/>
    <cellStyle name="Normal 8 8" xfId="1279"/>
    <cellStyle name="Normal 8 9" xfId="1280"/>
    <cellStyle name="Normal 8_age théoriq, nbe d'années Eur" xfId="1281"/>
    <cellStyle name="Normal 9" xfId="1282"/>
    <cellStyle name="Normal 9 2" xfId="1283"/>
    <cellStyle name="Normal 9 3" xfId="3197"/>
    <cellStyle name="Normal 9_age théoriq, nbe d'années Eur" xfId="1284"/>
    <cellStyle name="Normál_8gradk" xfId="1285"/>
    <cellStyle name="Normal_T_D6" xfId="3194"/>
    <cellStyle name="Normal-blank" xfId="1286"/>
    <cellStyle name="Normal-bottom" xfId="1287"/>
    <cellStyle name="Normal-center" xfId="1288"/>
    <cellStyle name="Normal-droit" xfId="1289"/>
    <cellStyle name="normální_SVK ANNHRS-novy" xfId="1290"/>
    <cellStyle name="Normalny 10" xfId="1291"/>
    <cellStyle name="Normalny 2" xfId="1292"/>
    <cellStyle name="Normalny 2 2" xfId="1293"/>
    <cellStyle name="Normalny 2 2 2" xfId="1294"/>
    <cellStyle name="Normalny 2 2 2 2" xfId="1295"/>
    <cellStyle name="Normalny 2 2 2_age théoriq, nbe d'années Eur" xfId="1296"/>
    <cellStyle name="Normalny 2 2_age théoriq, nbe d'années Eur" xfId="1297"/>
    <cellStyle name="Normalny 2 3" xfId="1298"/>
    <cellStyle name="Normalny 2 3 2" xfId="1299"/>
    <cellStyle name="Normalny 2 3_age théoriq, nbe d'années Eur" xfId="1300"/>
    <cellStyle name="Normalny 2 4" xfId="1301"/>
    <cellStyle name="Normalny 2 4 2" xfId="1302"/>
    <cellStyle name="Normalny 2 4_age théoriq, nbe d'années Eur" xfId="1303"/>
    <cellStyle name="Normalny 2 5" xfId="1304"/>
    <cellStyle name="Normalny 2 5 2" xfId="1305"/>
    <cellStyle name="Normalny 2 5_age théoriq, nbe d'années Eur" xfId="1306"/>
    <cellStyle name="Normalny 2 6" xfId="1307"/>
    <cellStyle name="Normalny 2 6 2" xfId="1308"/>
    <cellStyle name="Normalny 2 6_age théoriq, nbe d'années Eur" xfId="1309"/>
    <cellStyle name="Normalny 2 7" xfId="1310"/>
    <cellStyle name="Normalny 2 7 2" xfId="1311"/>
    <cellStyle name="Normalny 2 7_age théoriq, nbe d'années Eur" xfId="1312"/>
    <cellStyle name="Normalny 2 8" xfId="1313"/>
    <cellStyle name="Normalny 2 8 2" xfId="1314"/>
    <cellStyle name="Normalny 2 8_age théoriq, nbe d'années Eur" xfId="1315"/>
    <cellStyle name="Normalny 2_age théoriq, nbe d'années Eur" xfId="1316"/>
    <cellStyle name="Normalny 3" xfId="1317"/>
    <cellStyle name="Normalny 3 2" xfId="1318"/>
    <cellStyle name="Normalny 3_age théoriq, nbe d'années Eur" xfId="1319"/>
    <cellStyle name="Normalny 4" xfId="1320"/>
    <cellStyle name="Normalny 4 2" xfId="1321"/>
    <cellStyle name="Normalny 4_age théoriq, nbe d'années Eur" xfId="1322"/>
    <cellStyle name="Normalny 5" xfId="1323"/>
    <cellStyle name="Normalny 5 2" xfId="1324"/>
    <cellStyle name="Normalny 5 3" xfId="1325"/>
    <cellStyle name="Normalny 5 3 2" xfId="1326"/>
    <cellStyle name="Normalny 5 3_age théoriq, nbe d'années Eur" xfId="1327"/>
    <cellStyle name="Normalny 5 4" xfId="1328"/>
    <cellStyle name="Normalny 5_age théoriq, nbe d'années Eur" xfId="1329"/>
    <cellStyle name="Normalny 6" xfId="1330"/>
    <cellStyle name="Normalny 7" xfId="1331"/>
    <cellStyle name="Normalny 8" xfId="1332"/>
    <cellStyle name="Normalny 9" xfId="1333"/>
    <cellStyle name="Normal-top" xfId="1334"/>
    <cellStyle name="Note 10 2" xfId="1335"/>
    <cellStyle name="Note 10 2 2" xfId="1336"/>
    <cellStyle name="Note 10 2_age théoriq, nbe d'années Eur" xfId="1337"/>
    <cellStyle name="Note 10 3" xfId="1338"/>
    <cellStyle name="Note 10 3 2" xfId="1339"/>
    <cellStyle name="Note 10 3_age théoriq, nbe d'années Eur" xfId="1340"/>
    <cellStyle name="Note 10 4" xfId="1341"/>
    <cellStyle name="Note 10 4 2" xfId="1342"/>
    <cellStyle name="Note 10 4_age théoriq, nbe d'années Eur" xfId="1343"/>
    <cellStyle name="Note 10 5" xfId="1344"/>
    <cellStyle name="Note 10 5 2" xfId="1345"/>
    <cellStyle name="Note 10 5_age théoriq, nbe d'années Eur" xfId="1346"/>
    <cellStyle name="Note 10 6" xfId="1347"/>
    <cellStyle name="Note 10 6 2" xfId="1348"/>
    <cellStyle name="Note 10 6_age théoriq, nbe d'années Eur" xfId="1349"/>
    <cellStyle name="Note 10 7" xfId="1350"/>
    <cellStyle name="Note 10 7 2" xfId="1351"/>
    <cellStyle name="Note 10 7_age théoriq, nbe d'années Eur" xfId="1352"/>
    <cellStyle name="Note 11 2" xfId="1353"/>
    <cellStyle name="Note 11 2 2" xfId="1354"/>
    <cellStyle name="Note 11 2_age théoriq, nbe d'années Eur" xfId="1355"/>
    <cellStyle name="Note 11 3" xfId="1356"/>
    <cellStyle name="Note 11 3 2" xfId="1357"/>
    <cellStyle name="Note 11 3_age théoriq, nbe d'années Eur" xfId="1358"/>
    <cellStyle name="Note 11 4" xfId="1359"/>
    <cellStyle name="Note 11 4 2" xfId="1360"/>
    <cellStyle name="Note 11 4_age théoriq, nbe d'années Eur" xfId="1361"/>
    <cellStyle name="Note 11 5" xfId="1362"/>
    <cellStyle name="Note 11 5 2" xfId="1363"/>
    <cellStyle name="Note 11 5_age théoriq, nbe d'années Eur" xfId="1364"/>
    <cellStyle name="Note 11 6" xfId="1365"/>
    <cellStyle name="Note 11 6 2" xfId="1366"/>
    <cellStyle name="Note 11 6_age théoriq, nbe d'années Eur" xfId="1367"/>
    <cellStyle name="Note 12 2" xfId="1368"/>
    <cellStyle name="Note 12 2 2" xfId="1369"/>
    <cellStyle name="Note 12 2_age théoriq, nbe d'années Eur" xfId="1370"/>
    <cellStyle name="Note 12 3" xfId="1371"/>
    <cellStyle name="Note 12 3 2" xfId="1372"/>
    <cellStyle name="Note 12 3_age théoriq, nbe d'années Eur" xfId="1373"/>
    <cellStyle name="Note 12 4" xfId="1374"/>
    <cellStyle name="Note 12 4 2" xfId="1375"/>
    <cellStyle name="Note 12 4_age théoriq, nbe d'années Eur" xfId="1376"/>
    <cellStyle name="Note 12 5" xfId="1377"/>
    <cellStyle name="Note 12 5 2" xfId="1378"/>
    <cellStyle name="Note 12 5_age théoriq, nbe d'années Eur" xfId="1379"/>
    <cellStyle name="Note 13 2" xfId="1380"/>
    <cellStyle name="Note 13 2 2" xfId="1381"/>
    <cellStyle name="Note 13 2_age théoriq, nbe d'années Eur" xfId="1382"/>
    <cellStyle name="Note 14 2" xfId="1383"/>
    <cellStyle name="Note 14 2 2" xfId="1384"/>
    <cellStyle name="Note 14 2_age théoriq, nbe d'années Eur" xfId="1385"/>
    <cellStyle name="Note 15 2" xfId="1386"/>
    <cellStyle name="Note 15 2 2" xfId="1387"/>
    <cellStyle name="Note 15 2_age théoriq, nbe d'années Eur" xfId="1388"/>
    <cellStyle name="Note 2" xfId="1389"/>
    <cellStyle name="Note 2 2" xfId="1390"/>
    <cellStyle name="Note 2 2 2" xfId="1391"/>
    <cellStyle name="Note 2 2_age théoriq, nbe d'années Eur" xfId="1392"/>
    <cellStyle name="Note 2 3" xfId="1393"/>
    <cellStyle name="Note 2 3 2" xfId="1394"/>
    <cellStyle name="Note 2 3_age théoriq, nbe d'années Eur" xfId="1395"/>
    <cellStyle name="Note 2 4" xfId="1396"/>
    <cellStyle name="Note 2 4 2" xfId="1397"/>
    <cellStyle name="Note 2 4_age théoriq, nbe d'années Eur" xfId="1398"/>
    <cellStyle name="Note 2 5" xfId="1399"/>
    <cellStyle name="Note 2 5 2" xfId="1400"/>
    <cellStyle name="Note 2 5_age théoriq, nbe d'années Eur" xfId="1401"/>
    <cellStyle name="Note 2 6" xfId="1402"/>
    <cellStyle name="Note 2 6 2" xfId="1403"/>
    <cellStyle name="Note 2 6_age théoriq, nbe d'années Eur" xfId="1404"/>
    <cellStyle name="Note 2 7" xfId="1405"/>
    <cellStyle name="Note 2 7 2" xfId="1406"/>
    <cellStyle name="Note 2 7_age théoriq, nbe d'années Eur" xfId="1407"/>
    <cellStyle name="Note 2 8" xfId="1408"/>
    <cellStyle name="Note 2 8 2" xfId="1409"/>
    <cellStyle name="Note 2 8_age théoriq, nbe d'années Eur" xfId="1410"/>
    <cellStyle name="Note 2_age théoriq, nbe d'années Eur" xfId="1411"/>
    <cellStyle name="Note 3 2" xfId="1412"/>
    <cellStyle name="Note 3 2 2" xfId="1413"/>
    <cellStyle name="Note 3 2_age théoriq, nbe d'années Eur" xfId="1414"/>
    <cellStyle name="Note 3 3" xfId="1415"/>
    <cellStyle name="Note 3 3 2" xfId="1416"/>
    <cellStyle name="Note 3 3_age théoriq, nbe d'années Eur" xfId="1417"/>
    <cellStyle name="Note 3 4" xfId="1418"/>
    <cellStyle name="Note 3 4 2" xfId="1419"/>
    <cellStyle name="Note 3 4_age théoriq, nbe d'années Eur" xfId="1420"/>
    <cellStyle name="Note 3 5" xfId="1421"/>
    <cellStyle name="Note 3 5 2" xfId="1422"/>
    <cellStyle name="Note 3 5_age théoriq, nbe d'années Eur" xfId="1423"/>
    <cellStyle name="Note 3 6" xfId="1424"/>
    <cellStyle name="Note 3 6 2" xfId="1425"/>
    <cellStyle name="Note 3 6_age théoriq, nbe d'années Eur" xfId="1426"/>
    <cellStyle name="Note 3 7" xfId="1427"/>
    <cellStyle name="Note 3 7 2" xfId="1428"/>
    <cellStyle name="Note 3 7_age théoriq, nbe d'années Eur" xfId="1429"/>
    <cellStyle name="Note 3 8" xfId="1430"/>
    <cellStyle name="Note 3 8 2" xfId="1431"/>
    <cellStyle name="Note 3 8_age théoriq, nbe d'années Eur" xfId="1432"/>
    <cellStyle name="Note 4 2" xfId="1433"/>
    <cellStyle name="Note 4 2 2" xfId="1434"/>
    <cellStyle name="Note 4 2_age théoriq, nbe d'années Eur" xfId="1435"/>
    <cellStyle name="Note 4 3" xfId="1436"/>
    <cellStyle name="Note 4 3 2" xfId="1437"/>
    <cellStyle name="Note 4 3_age théoriq, nbe d'années Eur" xfId="1438"/>
    <cellStyle name="Note 4 4" xfId="1439"/>
    <cellStyle name="Note 4 4 2" xfId="1440"/>
    <cellStyle name="Note 4 4_age théoriq, nbe d'années Eur" xfId="1441"/>
    <cellStyle name="Note 4 5" xfId="1442"/>
    <cellStyle name="Note 4 5 2" xfId="1443"/>
    <cellStyle name="Note 4 5_age théoriq, nbe d'années Eur" xfId="1444"/>
    <cellStyle name="Note 4 6" xfId="1445"/>
    <cellStyle name="Note 4 6 2" xfId="1446"/>
    <cellStyle name="Note 4 6_age théoriq, nbe d'années Eur" xfId="1447"/>
    <cellStyle name="Note 4 7" xfId="1448"/>
    <cellStyle name="Note 4 7 2" xfId="1449"/>
    <cellStyle name="Note 4 7_age théoriq, nbe d'années Eur" xfId="1450"/>
    <cellStyle name="Note 4 8" xfId="1451"/>
    <cellStyle name="Note 4 8 2" xfId="1452"/>
    <cellStyle name="Note 4 8_age théoriq, nbe d'années Eur" xfId="1453"/>
    <cellStyle name="Note 5 2" xfId="1454"/>
    <cellStyle name="Note 5 2 2" xfId="1455"/>
    <cellStyle name="Note 5 2_age théoriq, nbe d'années Eur" xfId="1456"/>
    <cellStyle name="Note 5 3" xfId="1457"/>
    <cellStyle name="Note 5 3 2" xfId="1458"/>
    <cellStyle name="Note 5 3_age théoriq, nbe d'années Eur" xfId="1459"/>
    <cellStyle name="Note 5 4" xfId="1460"/>
    <cellStyle name="Note 5 4 2" xfId="1461"/>
    <cellStyle name="Note 5 4_age théoriq, nbe d'années Eur" xfId="1462"/>
    <cellStyle name="Note 5 5" xfId="1463"/>
    <cellStyle name="Note 5 5 2" xfId="1464"/>
    <cellStyle name="Note 5 5_age théoriq, nbe d'années Eur" xfId="1465"/>
    <cellStyle name="Note 5 6" xfId="1466"/>
    <cellStyle name="Note 5 6 2" xfId="1467"/>
    <cellStyle name="Note 5 6_age théoriq, nbe d'années Eur" xfId="1468"/>
    <cellStyle name="Note 5 7" xfId="1469"/>
    <cellStyle name="Note 5 7 2" xfId="1470"/>
    <cellStyle name="Note 5 7_age théoriq, nbe d'années Eur" xfId="1471"/>
    <cellStyle name="Note 5 8" xfId="1472"/>
    <cellStyle name="Note 5 8 2" xfId="1473"/>
    <cellStyle name="Note 5 8_age théoriq, nbe d'années Eur" xfId="1474"/>
    <cellStyle name="Note 6 2" xfId="1475"/>
    <cellStyle name="Note 6 2 2" xfId="1476"/>
    <cellStyle name="Note 6 2_age théoriq, nbe d'années Eur" xfId="1477"/>
    <cellStyle name="Note 6 3" xfId="1478"/>
    <cellStyle name="Note 6 3 2" xfId="1479"/>
    <cellStyle name="Note 6 3_age théoriq, nbe d'années Eur" xfId="1480"/>
    <cellStyle name="Note 6 4" xfId="1481"/>
    <cellStyle name="Note 6 4 2" xfId="1482"/>
    <cellStyle name="Note 6 4_age théoriq, nbe d'années Eur" xfId="1483"/>
    <cellStyle name="Note 6 5" xfId="1484"/>
    <cellStyle name="Note 6 5 2" xfId="1485"/>
    <cellStyle name="Note 6 5_age théoriq, nbe d'années Eur" xfId="1486"/>
    <cellStyle name="Note 6 6" xfId="1487"/>
    <cellStyle name="Note 6 6 2" xfId="1488"/>
    <cellStyle name="Note 6 6_age théoriq, nbe d'années Eur" xfId="1489"/>
    <cellStyle name="Note 6 7" xfId="1490"/>
    <cellStyle name="Note 6 7 2" xfId="1491"/>
    <cellStyle name="Note 6 7_age théoriq, nbe d'années Eur" xfId="1492"/>
    <cellStyle name="Note 6 8" xfId="1493"/>
    <cellStyle name="Note 6 8 2" xfId="1494"/>
    <cellStyle name="Note 6 8_age théoriq, nbe d'années Eur" xfId="1495"/>
    <cellStyle name="Note 7 2" xfId="1496"/>
    <cellStyle name="Note 7 2 2" xfId="1497"/>
    <cellStyle name="Note 7 2_age théoriq, nbe d'années Eur" xfId="1498"/>
    <cellStyle name="Note 7 3" xfId="1499"/>
    <cellStyle name="Note 7 3 2" xfId="1500"/>
    <cellStyle name="Note 7 3_age théoriq, nbe d'années Eur" xfId="1501"/>
    <cellStyle name="Note 7 4" xfId="1502"/>
    <cellStyle name="Note 7 4 2" xfId="1503"/>
    <cellStyle name="Note 7 4_age théoriq, nbe d'années Eur" xfId="1504"/>
    <cellStyle name="Note 7 5" xfId="1505"/>
    <cellStyle name="Note 7 5 2" xfId="1506"/>
    <cellStyle name="Note 7 5_age théoriq, nbe d'années Eur" xfId="1507"/>
    <cellStyle name="Note 7 6" xfId="1508"/>
    <cellStyle name="Note 7 6 2" xfId="1509"/>
    <cellStyle name="Note 7 6_age théoriq, nbe d'années Eur" xfId="1510"/>
    <cellStyle name="Note 7 7" xfId="1511"/>
    <cellStyle name="Note 7 7 2" xfId="1512"/>
    <cellStyle name="Note 7 7_age théoriq, nbe d'années Eur" xfId="1513"/>
    <cellStyle name="Note 7 8" xfId="1514"/>
    <cellStyle name="Note 7 8 2" xfId="1515"/>
    <cellStyle name="Note 7 8_age théoriq, nbe d'années Eur" xfId="1516"/>
    <cellStyle name="Note 8 2" xfId="1517"/>
    <cellStyle name="Note 8 2 2" xfId="1518"/>
    <cellStyle name="Note 8 2_age théoriq, nbe d'années Eur" xfId="1519"/>
    <cellStyle name="Note 8 3" xfId="1520"/>
    <cellStyle name="Note 8 3 2" xfId="1521"/>
    <cellStyle name="Note 8 3_age théoriq, nbe d'années Eur" xfId="1522"/>
    <cellStyle name="Note 8 4" xfId="1523"/>
    <cellStyle name="Note 8 4 2" xfId="1524"/>
    <cellStyle name="Note 8 4_age théoriq, nbe d'années Eur" xfId="1525"/>
    <cellStyle name="Note 8 5" xfId="1526"/>
    <cellStyle name="Note 8 5 2" xfId="1527"/>
    <cellStyle name="Note 8 5_age théoriq, nbe d'années Eur" xfId="1528"/>
    <cellStyle name="Note 8 6" xfId="1529"/>
    <cellStyle name="Note 8 6 2" xfId="1530"/>
    <cellStyle name="Note 8 6_age théoriq, nbe d'années Eur" xfId="1531"/>
    <cellStyle name="Note 8 7" xfId="1532"/>
    <cellStyle name="Note 8 7 2" xfId="1533"/>
    <cellStyle name="Note 8 7_age théoriq, nbe d'années Eur" xfId="1534"/>
    <cellStyle name="Note 8 8" xfId="1535"/>
    <cellStyle name="Note 8 8 2" xfId="1536"/>
    <cellStyle name="Note 8 8_age théoriq, nbe d'années Eur" xfId="1537"/>
    <cellStyle name="Note 9 2" xfId="1538"/>
    <cellStyle name="Note 9 2 2" xfId="1539"/>
    <cellStyle name="Note 9 2_age théoriq, nbe d'années Eur" xfId="1540"/>
    <cellStyle name="Note 9 3" xfId="1541"/>
    <cellStyle name="Note 9 3 2" xfId="1542"/>
    <cellStyle name="Note 9 3_age théoriq, nbe d'années Eur" xfId="1543"/>
    <cellStyle name="Note 9 4" xfId="1544"/>
    <cellStyle name="Note 9 4 2" xfId="1545"/>
    <cellStyle name="Note 9 4_age théoriq, nbe d'années Eur" xfId="1546"/>
    <cellStyle name="Note 9 5" xfId="1547"/>
    <cellStyle name="Note 9 5 2" xfId="1548"/>
    <cellStyle name="Note 9 5_age théoriq, nbe d'années Eur" xfId="1549"/>
    <cellStyle name="Note 9 6" xfId="1550"/>
    <cellStyle name="Note 9 6 2" xfId="1551"/>
    <cellStyle name="Note 9 6_age théoriq, nbe d'années Eur" xfId="1552"/>
    <cellStyle name="Note 9 7" xfId="1553"/>
    <cellStyle name="Note 9 7 2" xfId="1554"/>
    <cellStyle name="Note 9 7_age théoriq, nbe d'années Eur" xfId="1555"/>
    <cellStyle name="Note 9 8" xfId="1556"/>
    <cellStyle name="Note 9 8 2" xfId="1557"/>
    <cellStyle name="Note 9 8_age théoriq, nbe d'années Eur" xfId="1558"/>
    <cellStyle name="notes" xfId="1559"/>
    <cellStyle name="Numbers_Right" xfId="1560"/>
    <cellStyle name="Output 2" xfId="1561"/>
    <cellStyle name="Percent [2]" xfId="1562"/>
    <cellStyle name="Percent 2" xfId="1563"/>
    <cellStyle name="Percent 2 2" xfId="1564"/>
    <cellStyle name="Percent 2 2 2" xfId="1565"/>
    <cellStyle name="Percent 2 2 2 2" xfId="1566"/>
    <cellStyle name="Percent 2 2 3" xfId="1567"/>
    <cellStyle name="Percent 2 3" xfId="1568"/>
    <cellStyle name="Percent 2 3 2" xfId="1569"/>
    <cellStyle name="Percent 2 4" xfId="1570"/>
    <cellStyle name="Percent 3" xfId="1571"/>
    <cellStyle name="Percent 3 2" xfId="1572"/>
    <cellStyle name="Percent 3 2 2" xfId="1573"/>
    <cellStyle name="Percent 3 2 3" xfId="1574"/>
    <cellStyle name="Percent 3 3" xfId="1575"/>
    <cellStyle name="Percent 3 4" xfId="1576"/>
    <cellStyle name="Percent 3 5" xfId="1577"/>
    <cellStyle name="Percent 4" xfId="1578"/>
    <cellStyle name="Percent 4 2" xfId="1579"/>
    <cellStyle name="Percent 4 3" xfId="1580"/>
    <cellStyle name="Percent 4 4" xfId="1581"/>
    <cellStyle name="Percent 5" xfId="1582"/>
    <cellStyle name="Pourcentage" xfId="3193" builtinId="5"/>
    <cellStyle name="Pourcentage 2" xfId="1583"/>
    <cellStyle name="Procentowy 3" xfId="1584"/>
    <cellStyle name="Procentowy 8" xfId="1585"/>
    <cellStyle name="Prozent_SubCatperStud" xfId="1586"/>
    <cellStyle name="row" xfId="1587"/>
    <cellStyle name="row 10" xfId="1588"/>
    <cellStyle name="row 10 2" xfId="1589"/>
    <cellStyle name="row 10 3" xfId="1590"/>
    <cellStyle name="row 11" xfId="1591"/>
    <cellStyle name="row 12" xfId="1592"/>
    <cellStyle name="row 2" xfId="1593"/>
    <cellStyle name="row 2 2" xfId="1594"/>
    <cellStyle name="row 2 2 2" xfId="1595"/>
    <cellStyle name="row 2 2 2 2" xfId="1596"/>
    <cellStyle name="row 2 2 2 3" xfId="1597"/>
    <cellStyle name="row 2 2 3" xfId="1598"/>
    <cellStyle name="row 2 2 4" xfId="1599"/>
    <cellStyle name="row 2 2_age théoriq, nbe d'années Eur" xfId="1600"/>
    <cellStyle name="row 2 3" xfId="1601"/>
    <cellStyle name="row 2 3 2" xfId="1602"/>
    <cellStyle name="row 2 3 3" xfId="1603"/>
    <cellStyle name="row 2 4" xfId="1604"/>
    <cellStyle name="row 2 4 2" xfId="1605"/>
    <cellStyle name="row 2 4 3" xfId="1606"/>
    <cellStyle name="row 2 5" xfId="1607"/>
    <cellStyle name="row 2 5 2" xfId="1608"/>
    <cellStyle name="row 2 5 3" xfId="1609"/>
    <cellStyle name="row 2 6" xfId="1610"/>
    <cellStyle name="row 2 6 2" xfId="1611"/>
    <cellStyle name="row 2 6 3" xfId="1612"/>
    <cellStyle name="row 2 7" xfId="1613"/>
    <cellStyle name="row 2 8" xfId="1614"/>
    <cellStyle name="row 2_age théoriq, nbe d'années Eur" xfId="1615"/>
    <cellStyle name="row 3" xfId="1616"/>
    <cellStyle name="row 3 2" xfId="1617"/>
    <cellStyle name="row 3 2 2" xfId="1618"/>
    <cellStyle name="row 3 2 3" xfId="1619"/>
    <cellStyle name="row 3 3" xfId="1620"/>
    <cellStyle name="row 3 4" xfId="1621"/>
    <cellStyle name="row 3_age théoriq, nbe d'années Eur" xfId="1622"/>
    <cellStyle name="row 4" xfId="1623"/>
    <cellStyle name="row 4 2" xfId="1624"/>
    <cellStyle name="row 4 2 2" xfId="1625"/>
    <cellStyle name="row 4 2 3" xfId="1626"/>
    <cellStyle name="row 4 3" xfId="1627"/>
    <cellStyle name="row 4 4" xfId="1628"/>
    <cellStyle name="row 4_age théoriq, nbe d'années Eur" xfId="1629"/>
    <cellStyle name="row 5" xfId="1630"/>
    <cellStyle name="row 5 2" xfId="1631"/>
    <cellStyle name="row 5 2 2" xfId="1632"/>
    <cellStyle name="row 5 2 3" xfId="1633"/>
    <cellStyle name="row 5 3" xfId="1634"/>
    <cellStyle name="row 5 4" xfId="1635"/>
    <cellStyle name="row 5_age théoriq, nbe d'années Eur" xfId="1636"/>
    <cellStyle name="row 6" xfId="1637"/>
    <cellStyle name="row 6 2" xfId="1638"/>
    <cellStyle name="row 6 2 2" xfId="1639"/>
    <cellStyle name="row 6 2 3" xfId="1640"/>
    <cellStyle name="row 6 3" xfId="1641"/>
    <cellStyle name="row 6 4" xfId="1642"/>
    <cellStyle name="row 6_age théoriq, nbe d'années Eur" xfId="1643"/>
    <cellStyle name="row 7" xfId="1644"/>
    <cellStyle name="row 7 2" xfId="1645"/>
    <cellStyle name="row 7 2 2" xfId="1646"/>
    <cellStyle name="row 7 2 3" xfId="1647"/>
    <cellStyle name="row 7 3" xfId="1648"/>
    <cellStyle name="row 7 4" xfId="1649"/>
    <cellStyle name="row 7_age théoriq, nbe d'années Eur" xfId="1650"/>
    <cellStyle name="row 8" xfId="1651"/>
    <cellStyle name="row 8 2" xfId="1652"/>
    <cellStyle name="row 8 2 2" xfId="1653"/>
    <cellStyle name="row 8 2 3" xfId="1654"/>
    <cellStyle name="row 8 3" xfId="1655"/>
    <cellStyle name="row 8 4" xfId="1656"/>
    <cellStyle name="row 8_age théoriq, nbe d'années Eur" xfId="1657"/>
    <cellStyle name="row 9" xfId="1658"/>
    <cellStyle name="row 9 2" xfId="1659"/>
    <cellStyle name="row 9 2 2" xfId="1660"/>
    <cellStyle name="row 9 2 3" xfId="1661"/>
    <cellStyle name="row 9 3" xfId="1662"/>
    <cellStyle name="row 9 4" xfId="1663"/>
    <cellStyle name="row 9_age théoriq, nbe d'années Eur" xfId="1664"/>
    <cellStyle name="row_age théoriq, nbe d'années Eur" xfId="1665"/>
    <cellStyle name="RowCodes" xfId="1666"/>
    <cellStyle name="Row-Col Headings" xfId="1667"/>
    <cellStyle name="RowTitles" xfId="1668"/>
    <cellStyle name="RowTitles 2" xfId="1669"/>
    <cellStyle name="RowTitles 2 2" xfId="1670"/>
    <cellStyle name="RowTitles 2 2 2" xfId="1671"/>
    <cellStyle name="RowTitles 2 2 3" xfId="1672"/>
    <cellStyle name="RowTitles 2 3" xfId="1673"/>
    <cellStyle name="RowTitles 2 4" xfId="1674"/>
    <cellStyle name="RowTitles 2_age théoriq, nbe d'années Eur" xfId="1675"/>
    <cellStyle name="RowTitles 3" xfId="1676"/>
    <cellStyle name="RowTitles 3 2" xfId="1677"/>
    <cellStyle name="RowTitles 3 3" xfId="1678"/>
    <cellStyle name="RowTitles 4" xfId="1679"/>
    <cellStyle name="RowTitles 4 2" xfId="1680"/>
    <cellStyle name="RowTitles 4 3" xfId="1681"/>
    <cellStyle name="RowTitles 5" xfId="1682"/>
    <cellStyle name="RowTitles 6" xfId="1683"/>
    <cellStyle name="RowTitles_age théoriq, nbe d'années Eur" xfId="1684"/>
    <cellStyle name="RowTitles1-Detail" xfId="1685"/>
    <cellStyle name="RowTitles1-Detail 10" xfId="1686"/>
    <cellStyle name="RowTitles1-Detail 2" xfId="1687"/>
    <cellStyle name="RowTitles1-Detail 2 2" xfId="1688"/>
    <cellStyle name="RowTitles1-Detail 2 2 2" xfId="1689"/>
    <cellStyle name="RowTitles1-Detail 2 2 2 2" xfId="1690"/>
    <cellStyle name="RowTitles1-Detail 2 2 2 2 2" xfId="1691"/>
    <cellStyle name="RowTitles1-Detail 2 2 2 2 2 2" xfId="1692"/>
    <cellStyle name="RowTitles1-Detail 2 2 2 2 2 2 2" xfId="1693"/>
    <cellStyle name="RowTitles1-Detail 2 2 2 2 2 2 2 2" xfId="1694"/>
    <cellStyle name="RowTitles1-Detail 2 2 2 2 2 2 3" xfId="1695"/>
    <cellStyle name="RowTitles1-Detail 2 2 2 2 2 2_age théoriq, nbe d'années Eur" xfId="1696"/>
    <cellStyle name="RowTitles1-Detail 2 2 2 2 2 3" xfId="1697"/>
    <cellStyle name="RowTitles1-Detail 2 2 2 2 2_age théoriq, nbe d'années Eur" xfId="1698"/>
    <cellStyle name="RowTitles1-Detail 2 2 2 2 3" xfId="1699"/>
    <cellStyle name="RowTitles1-Detail 2 2 2 2 3 2" xfId="1700"/>
    <cellStyle name="RowTitles1-Detail 2 2 2 2 3 2 2" xfId="1701"/>
    <cellStyle name="RowTitles1-Detail 2 2 2 2 3 2 2 2" xfId="1702"/>
    <cellStyle name="RowTitles1-Detail 2 2 2 2 3 2 3" xfId="1703"/>
    <cellStyle name="RowTitles1-Detail 2 2 2 2 3 2_age théoriq, nbe d'années Eur" xfId="1704"/>
    <cellStyle name="RowTitles1-Detail 2 2 2 2 3 3" xfId="1705"/>
    <cellStyle name="RowTitles1-Detail 2 2 2 2 3_age théoriq, nbe d'années Eur" xfId="1706"/>
    <cellStyle name="RowTitles1-Detail 2 2 2 2 4" xfId="1707"/>
    <cellStyle name="RowTitles1-Detail 2 2 2 2 4 2" xfId="1708"/>
    <cellStyle name="RowTitles1-Detail 2 2 2 2 4 2 2" xfId="1709"/>
    <cellStyle name="RowTitles1-Detail 2 2 2 2 4 2 2 2" xfId="1710"/>
    <cellStyle name="RowTitles1-Detail 2 2 2 2 4 2 3" xfId="1711"/>
    <cellStyle name="RowTitles1-Detail 2 2 2 2 4 2_age théoriq, nbe d'années Eur" xfId="1712"/>
    <cellStyle name="RowTitles1-Detail 2 2 2 2 4 3" xfId="1713"/>
    <cellStyle name="RowTitles1-Detail 2 2 2 2 4_age théoriq, nbe d'années Eur" xfId="1714"/>
    <cellStyle name="RowTitles1-Detail 2 2 2 2 5" xfId="1715"/>
    <cellStyle name="RowTitles1-Detail 2 2 2 2 5 2" xfId="1716"/>
    <cellStyle name="RowTitles1-Detail 2 2 2 2 5 2 2" xfId="1717"/>
    <cellStyle name="RowTitles1-Detail 2 2 2 2 5 3" xfId="1718"/>
    <cellStyle name="RowTitles1-Detail 2 2 2 2 5_age théoriq, nbe d'années Eur" xfId="1719"/>
    <cellStyle name="RowTitles1-Detail 2 2 2 2 6" xfId="1720"/>
    <cellStyle name="RowTitles1-Detail 2 2 2 2_age théoriq, nbe d'années Eur" xfId="1721"/>
    <cellStyle name="RowTitles1-Detail 2 2 2 3" xfId="1722"/>
    <cellStyle name="RowTitles1-Detail 2 2 2 3 2" xfId="1723"/>
    <cellStyle name="RowTitles1-Detail 2 2 2 3 2 2" xfId="1724"/>
    <cellStyle name="RowTitles1-Detail 2 2 2 3 2 2 2" xfId="1725"/>
    <cellStyle name="RowTitles1-Detail 2 2 2 3 2 3" xfId="1726"/>
    <cellStyle name="RowTitles1-Detail 2 2 2 3 2_age théoriq, nbe d'années Eur" xfId="1727"/>
    <cellStyle name="RowTitles1-Detail 2 2 2 3 3" xfId="1728"/>
    <cellStyle name="RowTitles1-Detail 2 2 2 3_age théoriq, nbe d'années Eur" xfId="1729"/>
    <cellStyle name="RowTitles1-Detail 2 2 2 4" xfId="1730"/>
    <cellStyle name="RowTitles1-Detail 2 2 2 4 2" xfId="1731"/>
    <cellStyle name="RowTitles1-Detail 2 2 2 4 2 2" xfId="1732"/>
    <cellStyle name="RowTitles1-Detail 2 2 2 4 2 2 2" xfId="1733"/>
    <cellStyle name="RowTitles1-Detail 2 2 2 4 2 3" xfId="1734"/>
    <cellStyle name="RowTitles1-Detail 2 2 2 4 2_age théoriq, nbe d'années Eur" xfId="1735"/>
    <cellStyle name="RowTitles1-Detail 2 2 2 4 3" xfId="1736"/>
    <cellStyle name="RowTitles1-Detail 2 2 2 4_age théoriq, nbe d'années Eur" xfId="1737"/>
    <cellStyle name="RowTitles1-Detail 2 2 2 5" xfId="1738"/>
    <cellStyle name="RowTitles1-Detail 2 2 2 5 2" xfId="1739"/>
    <cellStyle name="RowTitles1-Detail 2 2 2 5 2 2" xfId="1740"/>
    <cellStyle name="RowTitles1-Detail 2 2 2 5 2 2 2" xfId="1741"/>
    <cellStyle name="RowTitles1-Detail 2 2 2 5 2 3" xfId="1742"/>
    <cellStyle name="RowTitles1-Detail 2 2 2 5 2_age théoriq, nbe d'années Eur" xfId="1743"/>
    <cellStyle name="RowTitles1-Detail 2 2 2 5 3" xfId="1744"/>
    <cellStyle name="RowTitles1-Detail 2 2 2 5_age théoriq, nbe d'années Eur" xfId="1745"/>
    <cellStyle name="RowTitles1-Detail 2 2 2 6" xfId="1746"/>
    <cellStyle name="RowTitles1-Detail 2 2 2 6 2" xfId="1747"/>
    <cellStyle name="RowTitles1-Detail 2 2 2 6 2 2" xfId="1748"/>
    <cellStyle name="RowTitles1-Detail 2 2 2 6 3" xfId="1749"/>
    <cellStyle name="RowTitles1-Detail 2 2 2 6_age théoriq, nbe d'années Eur" xfId="1750"/>
    <cellStyle name="RowTitles1-Detail 2 2 2 7" xfId="1751"/>
    <cellStyle name="RowTitles1-Detail 2 2 2_age théoriq, nbe d'années Eur" xfId="1752"/>
    <cellStyle name="RowTitles1-Detail 2 2 3" xfId="1753"/>
    <cellStyle name="RowTitles1-Detail 2 2 3 2" xfId="1754"/>
    <cellStyle name="RowTitles1-Detail 2 2 3 2 2" xfId="1755"/>
    <cellStyle name="RowTitles1-Detail 2 2 3 2 2 2" xfId="1756"/>
    <cellStyle name="RowTitles1-Detail 2 2 3 2 2 2 2" xfId="1757"/>
    <cellStyle name="RowTitles1-Detail 2 2 3 2 2 3" xfId="1758"/>
    <cellStyle name="RowTitles1-Detail 2 2 3 2 2_age théoriq, nbe d'années Eur" xfId="1759"/>
    <cellStyle name="RowTitles1-Detail 2 2 3 2 3" xfId="1760"/>
    <cellStyle name="RowTitles1-Detail 2 2 3 2_age théoriq, nbe d'années Eur" xfId="1761"/>
    <cellStyle name="RowTitles1-Detail 2 2 3 3" xfId="1762"/>
    <cellStyle name="RowTitles1-Detail 2 2 3 3 2" xfId="1763"/>
    <cellStyle name="RowTitles1-Detail 2 2 3 3 2 2" xfId="1764"/>
    <cellStyle name="RowTitles1-Detail 2 2 3 3 2 2 2" xfId="1765"/>
    <cellStyle name="RowTitles1-Detail 2 2 3 3 2 3" xfId="1766"/>
    <cellStyle name="RowTitles1-Detail 2 2 3 3 2_age théoriq, nbe d'années Eur" xfId="1767"/>
    <cellStyle name="RowTitles1-Detail 2 2 3 3 3" xfId="1768"/>
    <cellStyle name="RowTitles1-Detail 2 2 3 3_age théoriq, nbe d'années Eur" xfId="1769"/>
    <cellStyle name="RowTitles1-Detail 2 2 3 4" xfId="1770"/>
    <cellStyle name="RowTitles1-Detail 2 2 3 4 2" xfId="1771"/>
    <cellStyle name="RowTitles1-Detail 2 2 3 4 2 2" xfId="1772"/>
    <cellStyle name="RowTitles1-Detail 2 2 3 4 2 2 2" xfId="1773"/>
    <cellStyle name="RowTitles1-Detail 2 2 3 4 2 3" xfId="1774"/>
    <cellStyle name="RowTitles1-Detail 2 2 3 4 2_age théoriq, nbe d'années Eur" xfId="1775"/>
    <cellStyle name="RowTitles1-Detail 2 2 3 4 3" xfId="1776"/>
    <cellStyle name="RowTitles1-Detail 2 2 3 4_age théoriq, nbe d'années Eur" xfId="1777"/>
    <cellStyle name="RowTitles1-Detail 2 2 3 5" xfId="1778"/>
    <cellStyle name="RowTitles1-Detail 2 2 3 5 2" xfId="1779"/>
    <cellStyle name="RowTitles1-Detail 2 2 3 5 2 2" xfId="1780"/>
    <cellStyle name="RowTitles1-Detail 2 2 3 5 3" xfId="1781"/>
    <cellStyle name="RowTitles1-Detail 2 2 3 5_age théoriq, nbe d'années Eur" xfId="1782"/>
    <cellStyle name="RowTitles1-Detail 2 2 3 6" xfId="1783"/>
    <cellStyle name="RowTitles1-Detail 2 2 3_age théoriq, nbe d'années Eur" xfId="1784"/>
    <cellStyle name="RowTitles1-Detail 2 2 4" xfId="1785"/>
    <cellStyle name="RowTitles1-Detail 2 2 4 2" xfId="1786"/>
    <cellStyle name="RowTitles1-Detail 2 2 4 2 2" xfId="1787"/>
    <cellStyle name="RowTitles1-Detail 2 2 4 2 2 2" xfId="1788"/>
    <cellStyle name="RowTitles1-Detail 2 2 4 2 3" xfId="1789"/>
    <cellStyle name="RowTitles1-Detail 2 2 4 2_age théoriq, nbe d'années Eur" xfId="1790"/>
    <cellStyle name="RowTitles1-Detail 2 2 4 3" xfId="1791"/>
    <cellStyle name="RowTitles1-Detail 2 2 4_age théoriq, nbe d'années Eur" xfId="1792"/>
    <cellStyle name="RowTitles1-Detail 2 2 5" xfId="1793"/>
    <cellStyle name="RowTitles1-Detail 2 2 5 2" xfId="1794"/>
    <cellStyle name="RowTitles1-Detail 2 2 5 2 2" xfId="1795"/>
    <cellStyle name="RowTitles1-Detail 2 2 5 2 2 2" xfId="1796"/>
    <cellStyle name="RowTitles1-Detail 2 2 5 2 3" xfId="1797"/>
    <cellStyle name="RowTitles1-Detail 2 2 5 2_age théoriq, nbe d'années Eur" xfId="1798"/>
    <cellStyle name="RowTitles1-Detail 2 2 5 3" xfId="1799"/>
    <cellStyle name="RowTitles1-Detail 2 2 5_age théoriq, nbe d'années Eur" xfId="1800"/>
    <cellStyle name="RowTitles1-Detail 2 2 6" xfId="1801"/>
    <cellStyle name="RowTitles1-Detail 2 2 6 2" xfId="1802"/>
    <cellStyle name="RowTitles1-Detail 2 2 6 2 2" xfId="1803"/>
    <cellStyle name="RowTitles1-Detail 2 2 6 2 2 2" xfId="1804"/>
    <cellStyle name="RowTitles1-Detail 2 2 6 2 3" xfId="1805"/>
    <cellStyle name="RowTitles1-Detail 2 2 6 2_age théoriq, nbe d'années Eur" xfId="1806"/>
    <cellStyle name="RowTitles1-Detail 2 2 6 3" xfId="1807"/>
    <cellStyle name="RowTitles1-Detail 2 2 6_age théoriq, nbe d'années Eur" xfId="1808"/>
    <cellStyle name="RowTitles1-Detail 2 2 7" xfId="1809"/>
    <cellStyle name="RowTitles1-Detail 2 2 7 2" xfId="1810"/>
    <cellStyle name="RowTitles1-Detail 2 2 7 2 2" xfId="1811"/>
    <cellStyle name="RowTitles1-Detail 2 2 7 3" xfId="1812"/>
    <cellStyle name="RowTitles1-Detail 2 2 7_age théoriq, nbe d'années Eur" xfId="1813"/>
    <cellStyle name="RowTitles1-Detail 2 2 8" xfId="1814"/>
    <cellStyle name="RowTitles1-Detail 2 2_age théoriq, nbe d'années Eur" xfId="1815"/>
    <cellStyle name="RowTitles1-Detail 2 3" xfId="1816"/>
    <cellStyle name="RowTitles1-Detail 2 3 2" xfId="1817"/>
    <cellStyle name="RowTitles1-Detail 2 3 2 2" xfId="1818"/>
    <cellStyle name="RowTitles1-Detail 2 3 2 2 2" xfId="1819"/>
    <cellStyle name="RowTitles1-Detail 2 3 2 2 2 2" xfId="1820"/>
    <cellStyle name="RowTitles1-Detail 2 3 2 2 2 2 2" xfId="1821"/>
    <cellStyle name="RowTitles1-Detail 2 3 2 2 2 2 2 2" xfId="1822"/>
    <cellStyle name="RowTitles1-Detail 2 3 2 2 2 2 3" xfId="1823"/>
    <cellStyle name="RowTitles1-Detail 2 3 2 2 2 2_age théoriq, nbe d'années Eur" xfId="1824"/>
    <cellStyle name="RowTitles1-Detail 2 3 2 2 2 3" xfId="1825"/>
    <cellStyle name="RowTitles1-Detail 2 3 2 2 2_age théoriq, nbe d'années Eur" xfId="1826"/>
    <cellStyle name="RowTitles1-Detail 2 3 2 2 3" xfId="1827"/>
    <cellStyle name="RowTitles1-Detail 2 3 2 2 3 2" xfId="1828"/>
    <cellStyle name="RowTitles1-Detail 2 3 2 2 3 2 2" xfId="1829"/>
    <cellStyle name="RowTitles1-Detail 2 3 2 2 3 2 2 2" xfId="1830"/>
    <cellStyle name="RowTitles1-Detail 2 3 2 2 3 2 3" xfId="1831"/>
    <cellStyle name="RowTitles1-Detail 2 3 2 2 3 2_age théoriq, nbe d'années Eur" xfId="1832"/>
    <cellStyle name="RowTitles1-Detail 2 3 2 2 3 3" xfId="1833"/>
    <cellStyle name="RowTitles1-Detail 2 3 2 2 3_age théoriq, nbe d'années Eur" xfId="1834"/>
    <cellStyle name="RowTitles1-Detail 2 3 2 2 4" xfId="1835"/>
    <cellStyle name="RowTitles1-Detail 2 3 2 2 4 2" xfId="1836"/>
    <cellStyle name="RowTitles1-Detail 2 3 2 2 4 2 2" xfId="1837"/>
    <cellStyle name="RowTitles1-Detail 2 3 2 2 4 2 2 2" xfId="1838"/>
    <cellStyle name="RowTitles1-Detail 2 3 2 2 4 2 3" xfId="1839"/>
    <cellStyle name="RowTitles1-Detail 2 3 2 2 4 2_age théoriq, nbe d'années Eur" xfId="1840"/>
    <cellStyle name="RowTitles1-Detail 2 3 2 2 4 3" xfId="1841"/>
    <cellStyle name="RowTitles1-Detail 2 3 2 2 4_age théoriq, nbe d'années Eur" xfId="1842"/>
    <cellStyle name="RowTitles1-Detail 2 3 2 2 5" xfId="1843"/>
    <cellStyle name="RowTitles1-Detail 2 3 2 2 5 2" xfId="1844"/>
    <cellStyle name="RowTitles1-Detail 2 3 2 2 5 2 2" xfId="1845"/>
    <cellStyle name="RowTitles1-Detail 2 3 2 2 5 3" xfId="1846"/>
    <cellStyle name="RowTitles1-Detail 2 3 2 2 5_age théoriq, nbe d'années Eur" xfId="1847"/>
    <cellStyle name="RowTitles1-Detail 2 3 2 2 6" xfId="1848"/>
    <cellStyle name="RowTitles1-Detail 2 3 2 2_age théoriq, nbe d'années Eur" xfId="1849"/>
    <cellStyle name="RowTitles1-Detail 2 3 2 3" xfId="1850"/>
    <cellStyle name="RowTitles1-Detail 2 3 2 3 2" xfId="1851"/>
    <cellStyle name="RowTitles1-Detail 2 3 2 3 2 2" xfId="1852"/>
    <cellStyle name="RowTitles1-Detail 2 3 2 3 2 2 2" xfId="1853"/>
    <cellStyle name="RowTitles1-Detail 2 3 2 3 2 3" xfId="1854"/>
    <cellStyle name="RowTitles1-Detail 2 3 2 3 2_age théoriq, nbe d'années Eur" xfId="1855"/>
    <cellStyle name="RowTitles1-Detail 2 3 2 3 3" xfId="1856"/>
    <cellStyle name="RowTitles1-Detail 2 3 2 3_age théoriq, nbe d'années Eur" xfId="1857"/>
    <cellStyle name="RowTitles1-Detail 2 3 2 4" xfId="1858"/>
    <cellStyle name="RowTitles1-Detail 2 3 2 4 2" xfId="1859"/>
    <cellStyle name="RowTitles1-Detail 2 3 2 4 2 2" xfId="1860"/>
    <cellStyle name="RowTitles1-Detail 2 3 2 4 2 2 2" xfId="1861"/>
    <cellStyle name="RowTitles1-Detail 2 3 2 4 2 3" xfId="1862"/>
    <cellStyle name="RowTitles1-Detail 2 3 2 4 2_age théoriq, nbe d'années Eur" xfId="1863"/>
    <cellStyle name="RowTitles1-Detail 2 3 2 4 3" xfId="1864"/>
    <cellStyle name="RowTitles1-Detail 2 3 2 4_age théoriq, nbe d'années Eur" xfId="1865"/>
    <cellStyle name="RowTitles1-Detail 2 3 2 5" xfId="1866"/>
    <cellStyle name="RowTitles1-Detail 2 3 2 5 2" xfId="1867"/>
    <cellStyle name="RowTitles1-Detail 2 3 2 5 2 2" xfId="1868"/>
    <cellStyle name="RowTitles1-Detail 2 3 2 5 2 2 2" xfId="1869"/>
    <cellStyle name="RowTitles1-Detail 2 3 2 5 2 3" xfId="1870"/>
    <cellStyle name="RowTitles1-Detail 2 3 2 5 2_age théoriq, nbe d'années Eur" xfId="1871"/>
    <cellStyle name="RowTitles1-Detail 2 3 2 5 3" xfId="1872"/>
    <cellStyle name="RowTitles1-Detail 2 3 2 5_age théoriq, nbe d'années Eur" xfId="1873"/>
    <cellStyle name="RowTitles1-Detail 2 3 2 6" xfId="1874"/>
    <cellStyle name="RowTitles1-Detail 2 3 2 6 2" xfId="1875"/>
    <cellStyle name="RowTitles1-Detail 2 3 2 6 2 2" xfId="1876"/>
    <cellStyle name="RowTitles1-Detail 2 3 2 6 3" xfId="1877"/>
    <cellStyle name="RowTitles1-Detail 2 3 2 6_age théoriq, nbe d'années Eur" xfId="1878"/>
    <cellStyle name="RowTitles1-Detail 2 3 2 7" xfId="1879"/>
    <cellStyle name="RowTitles1-Detail 2 3 2_age théoriq, nbe d'années Eur" xfId="1880"/>
    <cellStyle name="RowTitles1-Detail 2 3 3" xfId="1881"/>
    <cellStyle name="RowTitles1-Detail 2 3 3 2" xfId="1882"/>
    <cellStyle name="RowTitles1-Detail 2 3 3 2 2" xfId="1883"/>
    <cellStyle name="RowTitles1-Detail 2 3 3 2 2 2" xfId="1884"/>
    <cellStyle name="RowTitles1-Detail 2 3 3 2 2 2 2" xfId="1885"/>
    <cellStyle name="RowTitles1-Detail 2 3 3 2 2 3" xfId="1886"/>
    <cellStyle name="RowTitles1-Detail 2 3 3 2 2_age théoriq, nbe d'années Eur" xfId="1887"/>
    <cellStyle name="RowTitles1-Detail 2 3 3 2 3" xfId="1888"/>
    <cellStyle name="RowTitles1-Detail 2 3 3 2_age théoriq, nbe d'années Eur" xfId="1889"/>
    <cellStyle name="RowTitles1-Detail 2 3 3 3" xfId="1890"/>
    <cellStyle name="RowTitles1-Detail 2 3 3 3 2" xfId="1891"/>
    <cellStyle name="RowTitles1-Detail 2 3 3 3 2 2" xfId="1892"/>
    <cellStyle name="RowTitles1-Detail 2 3 3 3 2 2 2" xfId="1893"/>
    <cellStyle name="RowTitles1-Detail 2 3 3 3 2 3" xfId="1894"/>
    <cellStyle name="RowTitles1-Detail 2 3 3 3 2_age théoriq, nbe d'années Eur" xfId="1895"/>
    <cellStyle name="RowTitles1-Detail 2 3 3 3 3" xfId="1896"/>
    <cellStyle name="RowTitles1-Detail 2 3 3 3_age théoriq, nbe d'années Eur" xfId="1897"/>
    <cellStyle name="RowTitles1-Detail 2 3 3 4" xfId="1898"/>
    <cellStyle name="RowTitles1-Detail 2 3 3 4 2" xfId="1899"/>
    <cellStyle name="RowTitles1-Detail 2 3 3 4 2 2" xfId="1900"/>
    <cellStyle name="RowTitles1-Detail 2 3 3 4 2 2 2" xfId="1901"/>
    <cellStyle name="RowTitles1-Detail 2 3 3 4 2 3" xfId="1902"/>
    <cellStyle name="RowTitles1-Detail 2 3 3 4 2_age théoriq, nbe d'années Eur" xfId="1903"/>
    <cellStyle name="RowTitles1-Detail 2 3 3 4 3" xfId="1904"/>
    <cellStyle name="RowTitles1-Detail 2 3 3 4_age théoriq, nbe d'années Eur" xfId="1905"/>
    <cellStyle name="RowTitles1-Detail 2 3 3 5" xfId="1906"/>
    <cellStyle name="RowTitles1-Detail 2 3 3 5 2" xfId="1907"/>
    <cellStyle name="RowTitles1-Detail 2 3 3 5 2 2" xfId="1908"/>
    <cellStyle name="RowTitles1-Detail 2 3 3 5 3" xfId="1909"/>
    <cellStyle name="RowTitles1-Detail 2 3 3 5_age théoriq, nbe d'années Eur" xfId="1910"/>
    <cellStyle name="RowTitles1-Detail 2 3 3 6" xfId="1911"/>
    <cellStyle name="RowTitles1-Detail 2 3 3_age théoriq, nbe d'années Eur" xfId="1912"/>
    <cellStyle name="RowTitles1-Detail 2 3 4" xfId="1913"/>
    <cellStyle name="RowTitles1-Detail 2 3 4 2" xfId="1914"/>
    <cellStyle name="RowTitles1-Detail 2 3 4 2 2" xfId="1915"/>
    <cellStyle name="RowTitles1-Detail 2 3 4 2 2 2" xfId="1916"/>
    <cellStyle name="RowTitles1-Detail 2 3 4 2 3" xfId="1917"/>
    <cellStyle name="RowTitles1-Detail 2 3 4 2_age théoriq, nbe d'années Eur" xfId="1918"/>
    <cellStyle name="RowTitles1-Detail 2 3 4 3" xfId="1919"/>
    <cellStyle name="RowTitles1-Detail 2 3 4_age théoriq, nbe d'années Eur" xfId="1920"/>
    <cellStyle name="RowTitles1-Detail 2 3 5" xfId="1921"/>
    <cellStyle name="RowTitles1-Detail 2 3 5 2" xfId="1922"/>
    <cellStyle name="RowTitles1-Detail 2 3 5 2 2" xfId="1923"/>
    <cellStyle name="RowTitles1-Detail 2 3 5 2 2 2" xfId="1924"/>
    <cellStyle name="RowTitles1-Detail 2 3 5 2 3" xfId="1925"/>
    <cellStyle name="RowTitles1-Detail 2 3 5 2_age théoriq, nbe d'années Eur" xfId="1926"/>
    <cellStyle name="RowTitles1-Detail 2 3 5 3" xfId="1927"/>
    <cellStyle name="RowTitles1-Detail 2 3 5_age théoriq, nbe d'années Eur" xfId="1928"/>
    <cellStyle name="RowTitles1-Detail 2 3 6" xfId="1929"/>
    <cellStyle name="RowTitles1-Detail 2 3 6 2" xfId="1930"/>
    <cellStyle name="RowTitles1-Detail 2 3 6 2 2" xfId="1931"/>
    <cellStyle name="RowTitles1-Detail 2 3 6 2 2 2" xfId="1932"/>
    <cellStyle name="RowTitles1-Detail 2 3 6 2 3" xfId="1933"/>
    <cellStyle name="RowTitles1-Detail 2 3 6 2_age théoriq, nbe d'années Eur" xfId="1934"/>
    <cellStyle name="RowTitles1-Detail 2 3 6 3" xfId="1935"/>
    <cellStyle name="RowTitles1-Detail 2 3 6_age théoriq, nbe d'années Eur" xfId="1936"/>
    <cellStyle name="RowTitles1-Detail 2 3 7" xfId="1937"/>
    <cellStyle name="RowTitles1-Detail 2 3 7 2" xfId="1938"/>
    <cellStyle name="RowTitles1-Detail 2 3 7 2 2" xfId="1939"/>
    <cellStyle name="RowTitles1-Detail 2 3 7 3" xfId="1940"/>
    <cellStyle name="RowTitles1-Detail 2 3 7_age théoriq, nbe d'années Eur" xfId="1941"/>
    <cellStyle name="RowTitles1-Detail 2 3 8" xfId="1942"/>
    <cellStyle name="RowTitles1-Detail 2 3_age théoriq, nbe d'années Eur" xfId="1943"/>
    <cellStyle name="RowTitles1-Detail 2 4" xfId="1944"/>
    <cellStyle name="RowTitles1-Detail 2 4 2" xfId="1945"/>
    <cellStyle name="RowTitles1-Detail 2 4 2 2" xfId="1946"/>
    <cellStyle name="RowTitles1-Detail 2 4 2 2 2" xfId="1947"/>
    <cellStyle name="RowTitles1-Detail 2 4 2 2 2 2" xfId="1948"/>
    <cellStyle name="RowTitles1-Detail 2 4 2 2 3" xfId="1949"/>
    <cellStyle name="RowTitles1-Detail 2 4 2 2_age théoriq, nbe d'années Eur" xfId="1950"/>
    <cellStyle name="RowTitles1-Detail 2 4 2 3" xfId="1951"/>
    <cellStyle name="RowTitles1-Detail 2 4 2_age théoriq, nbe d'années Eur" xfId="1952"/>
    <cellStyle name="RowTitles1-Detail 2 4 3" xfId="1953"/>
    <cellStyle name="RowTitles1-Detail 2 4 3 2" xfId="1954"/>
    <cellStyle name="RowTitles1-Detail 2 4 3 2 2" xfId="1955"/>
    <cellStyle name="RowTitles1-Detail 2 4 3 2 2 2" xfId="1956"/>
    <cellStyle name="RowTitles1-Detail 2 4 3 2 3" xfId="1957"/>
    <cellStyle name="RowTitles1-Detail 2 4 3 2_age théoriq, nbe d'années Eur" xfId="1958"/>
    <cellStyle name="RowTitles1-Detail 2 4 3 3" xfId="1959"/>
    <cellStyle name="RowTitles1-Detail 2 4 3_age théoriq, nbe d'années Eur" xfId="1960"/>
    <cellStyle name="RowTitles1-Detail 2 4 4" xfId="1961"/>
    <cellStyle name="RowTitles1-Detail 2 4 4 2" xfId="1962"/>
    <cellStyle name="RowTitles1-Detail 2 4 4 2 2" xfId="1963"/>
    <cellStyle name="RowTitles1-Detail 2 4 4 2 2 2" xfId="1964"/>
    <cellStyle name="RowTitles1-Detail 2 4 4 2 3" xfId="1965"/>
    <cellStyle name="RowTitles1-Detail 2 4 4 2_age théoriq, nbe d'années Eur" xfId="1966"/>
    <cellStyle name="RowTitles1-Detail 2 4 4 3" xfId="1967"/>
    <cellStyle name="RowTitles1-Detail 2 4 4_age théoriq, nbe d'années Eur" xfId="1968"/>
    <cellStyle name="RowTitles1-Detail 2 4 5" xfId="1969"/>
    <cellStyle name="RowTitles1-Detail 2 4 5 2" xfId="1970"/>
    <cellStyle name="RowTitles1-Detail 2 4 5 2 2" xfId="1971"/>
    <cellStyle name="RowTitles1-Detail 2 4 5 3" xfId="1972"/>
    <cellStyle name="RowTitles1-Detail 2 4 5_age théoriq, nbe d'années Eur" xfId="1973"/>
    <cellStyle name="RowTitles1-Detail 2 4 6" xfId="1974"/>
    <cellStyle name="RowTitles1-Detail 2 4_age théoriq, nbe d'années Eur" xfId="1975"/>
    <cellStyle name="RowTitles1-Detail 2 5" xfId="1976"/>
    <cellStyle name="RowTitles1-Detail 2 5 2" xfId="1977"/>
    <cellStyle name="RowTitles1-Detail 2 5 2 2" xfId="1978"/>
    <cellStyle name="RowTitles1-Detail 2 5 2 2 2" xfId="1979"/>
    <cellStyle name="RowTitles1-Detail 2 5 2 3" xfId="1980"/>
    <cellStyle name="RowTitles1-Detail 2 5 2_age théoriq, nbe d'années Eur" xfId="1981"/>
    <cellStyle name="RowTitles1-Detail 2 5 3" xfId="1982"/>
    <cellStyle name="RowTitles1-Detail 2 5_age théoriq, nbe d'années Eur" xfId="1983"/>
    <cellStyle name="RowTitles1-Detail 2 6" xfId="1984"/>
    <cellStyle name="RowTitles1-Detail 2 6 2" xfId="1985"/>
    <cellStyle name="RowTitles1-Detail 2 6 2 2" xfId="1986"/>
    <cellStyle name="RowTitles1-Detail 2 6 2 2 2" xfId="1987"/>
    <cellStyle name="RowTitles1-Detail 2 6 2 3" xfId="1988"/>
    <cellStyle name="RowTitles1-Detail 2 6 2_age théoriq, nbe d'années Eur" xfId="1989"/>
    <cellStyle name="RowTitles1-Detail 2 6 3" xfId="1990"/>
    <cellStyle name="RowTitles1-Detail 2 6_age théoriq, nbe d'années Eur" xfId="1991"/>
    <cellStyle name="RowTitles1-Detail 2 7" xfId="1992"/>
    <cellStyle name="RowTitles1-Detail 2 7 2" xfId="1993"/>
    <cellStyle name="RowTitles1-Detail 2 7 2 2" xfId="1994"/>
    <cellStyle name="RowTitles1-Detail 2 7 2 2 2" xfId="1995"/>
    <cellStyle name="RowTitles1-Detail 2 7 2 3" xfId="1996"/>
    <cellStyle name="RowTitles1-Detail 2 7 2_age théoriq, nbe d'années Eur" xfId="1997"/>
    <cellStyle name="RowTitles1-Detail 2 7 3" xfId="1998"/>
    <cellStyle name="RowTitles1-Detail 2 7_age théoriq, nbe d'années Eur" xfId="1999"/>
    <cellStyle name="RowTitles1-Detail 2 8" xfId="2000"/>
    <cellStyle name="RowTitles1-Detail 2 8 2" xfId="2001"/>
    <cellStyle name="RowTitles1-Detail 2 8 2 2" xfId="2002"/>
    <cellStyle name="RowTitles1-Detail 2 8 3" xfId="2003"/>
    <cellStyle name="RowTitles1-Detail 2 8_age théoriq, nbe d'années Eur" xfId="2004"/>
    <cellStyle name="RowTitles1-Detail 2 9" xfId="2005"/>
    <cellStyle name="RowTitles1-Detail 2_age théoriq, nbe d'années Eur" xfId="2006"/>
    <cellStyle name="RowTitles1-Detail 3" xfId="2007"/>
    <cellStyle name="RowTitles1-Detail 3 2" xfId="2008"/>
    <cellStyle name="RowTitles1-Detail 3 2 2" xfId="2009"/>
    <cellStyle name="RowTitles1-Detail 3 2 2 2" xfId="2010"/>
    <cellStyle name="RowTitles1-Detail 3 2 2 2 2" xfId="2011"/>
    <cellStyle name="RowTitles1-Detail 3 2 2 2 2 2" xfId="2012"/>
    <cellStyle name="RowTitles1-Detail 3 2 2 2 2 2 2" xfId="2013"/>
    <cellStyle name="RowTitles1-Detail 3 2 2 2 2 3" xfId="2014"/>
    <cellStyle name="RowTitles1-Detail 3 2 2 2 2_age théoriq, nbe d'années Eur" xfId="2015"/>
    <cellStyle name="RowTitles1-Detail 3 2 2 2 3" xfId="2016"/>
    <cellStyle name="RowTitles1-Detail 3 2 2 2_age théoriq, nbe d'années Eur" xfId="2017"/>
    <cellStyle name="RowTitles1-Detail 3 2 2 3" xfId="2018"/>
    <cellStyle name="RowTitles1-Detail 3 2 2 3 2" xfId="2019"/>
    <cellStyle name="RowTitles1-Detail 3 2 2 3 2 2" xfId="2020"/>
    <cellStyle name="RowTitles1-Detail 3 2 2 3 2 2 2" xfId="2021"/>
    <cellStyle name="RowTitles1-Detail 3 2 2 3 2 3" xfId="2022"/>
    <cellStyle name="RowTitles1-Detail 3 2 2 3 2_age théoriq, nbe d'années Eur" xfId="2023"/>
    <cellStyle name="RowTitles1-Detail 3 2 2 3 3" xfId="2024"/>
    <cellStyle name="RowTitles1-Detail 3 2 2 3_age théoriq, nbe d'années Eur" xfId="2025"/>
    <cellStyle name="RowTitles1-Detail 3 2 2 4" xfId="2026"/>
    <cellStyle name="RowTitles1-Detail 3 2 2 4 2" xfId="2027"/>
    <cellStyle name="RowTitles1-Detail 3 2 2 4 2 2" xfId="2028"/>
    <cellStyle name="RowTitles1-Detail 3 2 2 4 2 2 2" xfId="2029"/>
    <cellStyle name="RowTitles1-Detail 3 2 2 4 2 3" xfId="2030"/>
    <cellStyle name="RowTitles1-Detail 3 2 2 4 2_age théoriq, nbe d'années Eur" xfId="2031"/>
    <cellStyle name="RowTitles1-Detail 3 2 2 4 3" xfId="2032"/>
    <cellStyle name="RowTitles1-Detail 3 2 2 4_age théoriq, nbe d'années Eur" xfId="2033"/>
    <cellStyle name="RowTitles1-Detail 3 2 2 5" xfId="2034"/>
    <cellStyle name="RowTitles1-Detail 3 2 2 5 2" xfId="2035"/>
    <cellStyle name="RowTitles1-Detail 3 2 2 5 2 2" xfId="2036"/>
    <cellStyle name="RowTitles1-Detail 3 2 2 5 3" xfId="2037"/>
    <cellStyle name="RowTitles1-Detail 3 2 2 5_age théoriq, nbe d'années Eur" xfId="2038"/>
    <cellStyle name="RowTitles1-Detail 3 2 2 6" xfId="2039"/>
    <cellStyle name="RowTitles1-Detail 3 2 2_age théoriq, nbe d'années Eur" xfId="2040"/>
    <cellStyle name="RowTitles1-Detail 3 2 3" xfId="2041"/>
    <cellStyle name="RowTitles1-Detail 3 2 3 2" xfId="2042"/>
    <cellStyle name="RowTitles1-Detail 3 2 3 2 2" xfId="2043"/>
    <cellStyle name="RowTitles1-Detail 3 2 3 2 2 2" xfId="2044"/>
    <cellStyle name="RowTitles1-Detail 3 2 3 2 3" xfId="2045"/>
    <cellStyle name="RowTitles1-Detail 3 2 3 2_age théoriq, nbe d'années Eur" xfId="2046"/>
    <cellStyle name="RowTitles1-Detail 3 2 3 3" xfId="2047"/>
    <cellStyle name="RowTitles1-Detail 3 2 3_age théoriq, nbe d'années Eur" xfId="2048"/>
    <cellStyle name="RowTitles1-Detail 3 2 4" xfId="2049"/>
    <cellStyle name="RowTitles1-Detail 3 2 4 2" xfId="2050"/>
    <cellStyle name="RowTitles1-Detail 3 2 4 2 2" xfId="2051"/>
    <cellStyle name="RowTitles1-Detail 3 2 4 2 2 2" xfId="2052"/>
    <cellStyle name="RowTitles1-Detail 3 2 4 2 3" xfId="2053"/>
    <cellStyle name="RowTitles1-Detail 3 2 4 2_age théoriq, nbe d'années Eur" xfId="2054"/>
    <cellStyle name="RowTitles1-Detail 3 2 4 3" xfId="2055"/>
    <cellStyle name="RowTitles1-Detail 3 2 4_age théoriq, nbe d'années Eur" xfId="2056"/>
    <cellStyle name="RowTitles1-Detail 3 2 5" xfId="2057"/>
    <cellStyle name="RowTitles1-Detail 3 2 5 2" xfId="2058"/>
    <cellStyle name="RowTitles1-Detail 3 2 5 2 2" xfId="2059"/>
    <cellStyle name="RowTitles1-Detail 3 2 5 2 2 2" xfId="2060"/>
    <cellStyle name="RowTitles1-Detail 3 2 5 2 3" xfId="2061"/>
    <cellStyle name="RowTitles1-Detail 3 2 5 2_age théoriq, nbe d'années Eur" xfId="2062"/>
    <cellStyle name="RowTitles1-Detail 3 2 5 3" xfId="2063"/>
    <cellStyle name="RowTitles1-Detail 3 2 5_age théoriq, nbe d'années Eur" xfId="2064"/>
    <cellStyle name="RowTitles1-Detail 3 2 6" xfId="2065"/>
    <cellStyle name="RowTitles1-Detail 3 2 6 2" xfId="2066"/>
    <cellStyle name="RowTitles1-Detail 3 2 6 2 2" xfId="2067"/>
    <cellStyle name="RowTitles1-Detail 3 2 6 3" xfId="2068"/>
    <cellStyle name="RowTitles1-Detail 3 2 6_age théoriq, nbe d'années Eur" xfId="2069"/>
    <cellStyle name="RowTitles1-Detail 3 2 7" xfId="2070"/>
    <cellStyle name="RowTitles1-Detail 3 2_age théoriq, nbe d'années Eur" xfId="2071"/>
    <cellStyle name="RowTitles1-Detail 3 3" xfId="2072"/>
    <cellStyle name="RowTitles1-Detail 3 3 2" xfId="2073"/>
    <cellStyle name="RowTitles1-Detail 3 3 2 2" xfId="2074"/>
    <cellStyle name="RowTitles1-Detail 3 3 2 2 2" xfId="2075"/>
    <cellStyle name="RowTitles1-Detail 3 3 2 2 2 2" xfId="2076"/>
    <cellStyle name="RowTitles1-Detail 3 3 2 2 3" xfId="2077"/>
    <cellStyle name="RowTitles1-Detail 3 3 2 2_age théoriq, nbe d'années Eur" xfId="2078"/>
    <cellStyle name="RowTitles1-Detail 3 3 2 3" xfId="2079"/>
    <cellStyle name="RowTitles1-Detail 3 3 2_age théoriq, nbe d'années Eur" xfId="2080"/>
    <cellStyle name="RowTitles1-Detail 3 3 3" xfId="2081"/>
    <cellStyle name="RowTitles1-Detail 3 3 3 2" xfId="2082"/>
    <cellStyle name="RowTitles1-Detail 3 3 3 2 2" xfId="2083"/>
    <cellStyle name="RowTitles1-Detail 3 3 3 2 2 2" xfId="2084"/>
    <cellStyle name="RowTitles1-Detail 3 3 3 2 3" xfId="2085"/>
    <cellStyle name="RowTitles1-Detail 3 3 3 2_age théoriq, nbe d'années Eur" xfId="2086"/>
    <cellStyle name="RowTitles1-Detail 3 3 3 3" xfId="2087"/>
    <cellStyle name="RowTitles1-Detail 3 3 3_age théoriq, nbe d'années Eur" xfId="2088"/>
    <cellStyle name="RowTitles1-Detail 3 3 4" xfId="2089"/>
    <cellStyle name="RowTitles1-Detail 3 3 4 2" xfId="2090"/>
    <cellStyle name="RowTitles1-Detail 3 3 4 2 2" xfId="2091"/>
    <cellStyle name="RowTitles1-Detail 3 3 4 2 2 2" xfId="2092"/>
    <cellStyle name="RowTitles1-Detail 3 3 4 2 3" xfId="2093"/>
    <cellStyle name="RowTitles1-Detail 3 3 4 2_age théoriq, nbe d'années Eur" xfId="2094"/>
    <cellStyle name="RowTitles1-Detail 3 3 4 3" xfId="2095"/>
    <cellStyle name="RowTitles1-Detail 3 3 4_age théoriq, nbe d'années Eur" xfId="2096"/>
    <cellStyle name="RowTitles1-Detail 3 3 5" xfId="2097"/>
    <cellStyle name="RowTitles1-Detail 3 3 5 2" xfId="2098"/>
    <cellStyle name="RowTitles1-Detail 3 3 5 2 2" xfId="2099"/>
    <cellStyle name="RowTitles1-Detail 3 3 5 3" xfId="2100"/>
    <cellStyle name="RowTitles1-Detail 3 3 5_age théoriq, nbe d'années Eur" xfId="2101"/>
    <cellStyle name="RowTitles1-Detail 3 3 6" xfId="2102"/>
    <cellStyle name="RowTitles1-Detail 3 3_age théoriq, nbe d'années Eur" xfId="2103"/>
    <cellStyle name="RowTitles1-Detail 3 4" xfId="2104"/>
    <cellStyle name="RowTitles1-Detail 3 4 2" xfId="2105"/>
    <cellStyle name="RowTitles1-Detail 3 4 2 2" xfId="2106"/>
    <cellStyle name="RowTitles1-Detail 3 4 2 2 2" xfId="2107"/>
    <cellStyle name="RowTitles1-Detail 3 4 2 3" xfId="2108"/>
    <cellStyle name="RowTitles1-Detail 3 4 2_age théoriq, nbe d'années Eur" xfId="2109"/>
    <cellStyle name="RowTitles1-Detail 3 4 3" xfId="2110"/>
    <cellStyle name="RowTitles1-Detail 3 4_age théoriq, nbe d'années Eur" xfId="2111"/>
    <cellStyle name="RowTitles1-Detail 3 5" xfId="2112"/>
    <cellStyle name="RowTitles1-Detail 3 5 2" xfId="2113"/>
    <cellStyle name="RowTitles1-Detail 3 5 2 2" xfId="2114"/>
    <cellStyle name="RowTitles1-Detail 3 5 2 2 2" xfId="2115"/>
    <cellStyle name="RowTitles1-Detail 3 5 2 3" xfId="2116"/>
    <cellStyle name="RowTitles1-Detail 3 5 2_age théoriq, nbe d'années Eur" xfId="2117"/>
    <cellStyle name="RowTitles1-Detail 3 5 3" xfId="2118"/>
    <cellStyle name="RowTitles1-Detail 3 5_age théoriq, nbe d'années Eur" xfId="2119"/>
    <cellStyle name="RowTitles1-Detail 3 6" xfId="2120"/>
    <cellStyle name="RowTitles1-Detail 3 6 2" xfId="2121"/>
    <cellStyle name="RowTitles1-Detail 3 6 2 2" xfId="2122"/>
    <cellStyle name="RowTitles1-Detail 3 6 2 2 2" xfId="2123"/>
    <cellStyle name="RowTitles1-Detail 3 6 2 3" xfId="2124"/>
    <cellStyle name="RowTitles1-Detail 3 6 2_age théoriq, nbe d'années Eur" xfId="2125"/>
    <cellStyle name="RowTitles1-Detail 3 6 3" xfId="2126"/>
    <cellStyle name="RowTitles1-Detail 3 6_age théoriq, nbe d'années Eur" xfId="2127"/>
    <cellStyle name="RowTitles1-Detail 3 7" xfId="2128"/>
    <cellStyle name="RowTitles1-Detail 3 7 2" xfId="2129"/>
    <cellStyle name="RowTitles1-Detail 3 7 2 2" xfId="2130"/>
    <cellStyle name="RowTitles1-Detail 3 7 3" xfId="2131"/>
    <cellStyle name="RowTitles1-Detail 3 7_age théoriq, nbe d'années Eur" xfId="2132"/>
    <cellStyle name="RowTitles1-Detail 3 8" xfId="2133"/>
    <cellStyle name="RowTitles1-Detail 3_age théoriq, nbe d'années Eur" xfId="2134"/>
    <cellStyle name="RowTitles1-Detail 4" xfId="2135"/>
    <cellStyle name="RowTitles1-Detail 4 2" xfId="2136"/>
    <cellStyle name="RowTitles1-Detail 4 2 2" xfId="2137"/>
    <cellStyle name="RowTitles1-Detail 4 2 2 2" xfId="2138"/>
    <cellStyle name="RowTitles1-Detail 4 2 2 2 2" xfId="2139"/>
    <cellStyle name="RowTitles1-Detail 4 2 2 2 2 2" xfId="2140"/>
    <cellStyle name="RowTitles1-Detail 4 2 2 2 2 2 2" xfId="2141"/>
    <cellStyle name="RowTitles1-Detail 4 2 2 2 2 3" xfId="2142"/>
    <cellStyle name="RowTitles1-Detail 4 2 2 2 2_age théoriq, nbe d'années Eur" xfId="2143"/>
    <cellStyle name="RowTitles1-Detail 4 2 2 2 3" xfId="2144"/>
    <cellStyle name="RowTitles1-Detail 4 2 2 2_age théoriq, nbe d'années Eur" xfId="2145"/>
    <cellStyle name="RowTitles1-Detail 4 2 2 3" xfId="2146"/>
    <cellStyle name="RowTitles1-Detail 4 2 2 3 2" xfId="2147"/>
    <cellStyle name="RowTitles1-Detail 4 2 2 3 2 2" xfId="2148"/>
    <cellStyle name="RowTitles1-Detail 4 2 2 3 2 2 2" xfId="2149"/>
    <cellStyle name="RowTitles1-Detail 4 2 2 3 2 3" xfId="2150"/>
    <cellStyle name="RowTitles1-Detail 4 2 2 3 2_age théoriq, nbe d'années Eur" xfId="2151"/>
    <cellStyle name="RowTitles1-Detail 4 2 2 3 3" xfId="2152"/>
    <cellStyle name="RowTitles1-Detail 4 2 2 3_age théoriq, nbe d'années Eur" xfId="2153"/>
    <cellStyle name="RowTitles1-Detail 4 2 2 4" xfId="2154"/>
    <cellStyle name="RowTitles1-Detail 4 2 2 4 2" xfId="2155"/>
    <cellStyle name="RowTitles1-Detail 4 2 2 4 2 2" xfId="2156"/>
    <cellStyle name="RowTitles1-Detail 4 2 2 4 2 2 2" xfId="2157"/>
    <cellStyle name="RowTitles1-Detail 4 2 2 4 2 3" xfId="2158"/>
    <cellStyle name="RowTitles1-Detail 4 2 2 4 2_age théoriq, nbe d'années Eur" xfId="2159"/>
    <cellStyle name="RowTitles1-Detail 4 2 2 4 3" xfId="2160"/>
    <cellStyle name="RowTitles1-Detail 4 2 2 4_age théoriq, nbe d'années Eur" xfId="2161"/>
    <cellStyle name="RowTitles1-Detail 4 2 2 5" xfId="2162"/>
    <cellStyle name="RowTitles1-Detail 4 2 2 5 2" xfId="2163"/>
    <cellStyle name="RowTitles1-Detail 4 2 2 5 2 2" xfId="2164"/>
    <cellStyle name="RowTitles1-Detail 4 2 2 5 3" xfId="2165"/>
    <cellStyle name="RowTitles1-Detail 4 2 2 5_age théoriq, nbe d'années Eur" xfId="2166"/>
    <cellStyle name="RowTitles1-Detail 4 2 2 6" xfId="2167"/>
    <cellStyle name="RowTitles1-Detail 4 2 2_age théoriq, nbe d'années Eur" xfId="2168"/>
    <cellStyle name="RowTitles1-Detail 4 2 3" xfId="2169"/>
    <cellStyle name="RowTitles1-Detail 4 2 3 2" xfId="2170"/>
    <cellStyle name="RowTitles1-Detail 4 2 3 2 2" xfId="2171"/>
    <cellStyle name="RowTitles1-Detail 4 2 3 2 2 2" xfId="2172"/>
    <cellStyle name="RowTitles1-Detail 4 2 3 2 3" xfId="2173"/>
    <cellStyle name="RowTitles1-Detail 4 2 3 2_age théoriq, nbe d'années Eur" xfId="2174"/>
    <cellStyle name="RowTitles1-Detail 4 2 3 3" xfId="2175"/>
    <cellStyle name="RowTitles1-Detail 4 2 3_age théoriq, nbe d'années Eur" xfId="2176"/>
    <cellStyle name="RowTitles1-Detail 4 2 4" xfId="2177"/>
    <cellStyle name="RowTitles1-Detail 4 2 4 2" xfId="2178"/>
    <cellStyle name="RowTitles1-Detail 4 2 4 2 2" xfId="2179"/>
    <cellStyle name="RowTitles1-Detail 4 2 4 2 2 2" xfId="2180"/>
    <cellStyle name="RowTitles1-Detail 4 2 4 2 3" xfId="2181"/>
    <cellStyle name="RowTitles1-Detail 4 2 4 2_age théoriq, nbe d'années Eur" xfId="2182"/>
    <cellStyle name="RowTitles1-Detail 4 2 4 3" xfId="2183"/>
    <cellStyle name="RowTitles1-Detail 4 2 4_age théoriq, nbe d'années Eur" xfId="2184"/>
    <cellStyle name="RowTitles1-Detail 4 2 5" xfId="2185"/>
    <cellStyle name="RowTitles1-Detail 4 2 5 2" xfId="2186"/>
    <cellStyle name="RowTitles1-Detail 4 2 5 2 2" xfId="2187"/>
    <cellStyle name="RowTitles1-Detail 4 2 5 2 2 2" xfId="2188"/>
    <cellStyle name="RowTitles1-Detail 4 2 5 2 3" xfId="2189"/>
    <cellStyle name="RowTitles1-Detail 4 2 5 2_age théoriq, nbe d'années Eur" xfId="2190"/>
    <cellStyle name="RowTitles1-Detail 4 2 5 3" xfId="2191"/>
    <cellStyle name="RowTitles1-Detail 4 2 5_age théoriq, nbe d'années Eur" xfId="2192"/>
    <cellStyle name="RowTitles1-Detail 4 2 6" xfId="2193"/>
    <cellStyle name="RowTitles1-Detail 4 2 6 2" xfId="2194"/>
    <cellStyle name="RowTitles1-Detail 4 2 6 2 2" xfId="2195"/>
    <cellStyle name="RowTitles1-Detail 4 2 6 3" xfId="2196"/>
    <cellStyle name="RowTitles1-Detail 4 2 6_age théoriq, nbe d'années Eur" xfId="2197"/>
    <cellStyle name="RowTitles1-Detail 4 2 7" xfId="2198"/>
    <cellStyle name="RowTitles1-Detail 4 2_age théoriq, nbe d'années Eur" xfId="2199"/>
    <cellStyle name="RowTitles1-Detail 4 3" xfId="2200"/>
    <cellStyle name="RowTitles1-Detail 4 3 2" xfId="2201"/>
    <cellStyle name="RowTitles1-Detail 4 3 2 2" xfId="2202"/>
    <cellStyle name="RowTitles1-Detail 4 3 2 2 2" xfId="2203"/>
    <cellStyle name="RowTitles1-Detail 4 3 2 2 2 2" xfId="2204"/>
    <cellStyle name="RowTitles1-Detail 4 3 2 2 3" xfId="2205"/>
    <cellStyle name="RowTitles1-Detail 4 3 2 2_age théoriq, nbe d'années Eur" xfId="2206"/>
    <cellStyle name="RowTitles1-Detail 4 3 2 3" xfId="2207"/>
    <cellStyle name="RowTitles1-Detail 4 3 2_age théoriq, nbe d'années Eur" xfId="2208"/>
    <cellStyle name="RowTitles1-Detail 4 3 3" xfId="2209"/>
    <cellStyle name="RowTitles1-Detail 4 3 3 2" xfId="2210"/>
    <cellStyle name="RowTitles1-Detail 4 3 3 2 2" xfId="2211"/>
    <cellStyle name="RowTitles1-Detail 4 3 3 2 2 2" xfId="2212"/>
    <cellStyle name="RowTitles1-Detail 4 3 3 2 3" xfId="2213"/>
    <cellStyle name="RowTitles1-Detail 4 3 3 2_age théoriq, nbe d'années Eur" xfId="2214"/>
    <cellStyle name="RowTitles1-Detail 4 3 3 3" xfId="2215"/>
    <cellStyle name="RowTitles1-Detail 4 3 3_age théoriq, nbe d'années Eur" xfId="2216"/>
    <cellStyle name="RowTitles1-Detail 4 3 4" xfId="2217"/>
    <cellStyle name="RowTitles1-Detail 4 3 4 2" xfId="2218"/>
    <cellStyle name="RowTitles1-Detail 4 3 4 2 2" xfId="2219"/>
    <cellStyle name="RowTitles1-Detail 4 3 4 2 2 2" xfId="2220"/>
    <cellStyle name="RowTitles1-Detail 4 3 4 2 3" xfId="2221"/>
    <cellStyle name="RowTitles1-Detail 4 3 4 2_age théoriq, nbe d'années Eur" xfId="2222"/>
    <cellStyle name="RowTitles1-Detail 4 3 4 3" xfId="2223"/>
    <cellStyle name="RowTitles1-Detail 4 3 4_age théoriq, nbe d'années Eur" xfId="2224"/>
    <cellStyle name="RowTitles1-Detail 4 3 5" xfId="2225"/>
    <cellStyle name="RowTitles1-Detail 4 3 5 2" xfId="2226"/>
    <cellStyle name="RowTitles1-Detail 4 3 5 2 2" xfId="2227"/>
    <cellStyle name="RowTitles1-Detail 4 3 5 3" xfId="2228"/>
    <cellStyle name="RowTitles1-Detail 4 3 5_age théoriq, nbe d'années Eur" xfId="2229"/>
    <cellStyle name="RowTitles1-Detail 4 3 6" xfId="2230"/>
    <cellStyle name="RowTitles1-Detail 4 3_age théoriq, nbe d'années Eur" xfId="2231"/>
    <cellStyle name="RowTitles1-Detail 4 4" xfId="2232"/>
    <cellStyle name="RowTitles1-Detail 4 4 2" xfId="2233"/>
    <cellStyle name="RowTitles1-Detail 4 4 2 2" xfId="2234"/>
    <cellStyle name="RowTitles1-Detail 4 4 2 2 2" xfId="2235"/>
    <cellStyle name="RowTitles1-Detail 4 4 2 3" xfId="2236"/>
    <cellStyle name="RowTitles1-Detail 4 4 2_age théoriq, nbe d'années Eur" xfId="2237"/>
    <cellStyle name="RowTitles1-Detail 4 4 3" xfId="2238"/>
    <cellStyle name="RowTitles1-Detail 4 4_age théoriq, nbe d'années Eur" xfId="2239"/>
    <cellStyle name="RowTitles1-Detail 4 5" xfId="2240"/>
    <cellStyle name="RowTitles1-Detail 4 5 2" xfId="2241"/>
    <cellStyle name="RowTitles1-Detail 4 5 2 2" xfId="2242"/>
    <cellStyle name="RowTitles1-Detail 4 5 2 2 2" xfId="2243"/>
    <cellStyle name="RowTitles1-Detail 4 5 2 3" xfId="2244"/>
    <cellStyle name="RowTitles1-Detail 4 5 2_age théoriq, nbe d'années Eur" xfId="2245"/>
    <cellStyle name="RowTitles1-Detail 4 5 3" xfId="2246"/>
    <cellStyle name="RowTitles1-Detail 4 5_age théoriq, nbe d'années Eur" xfId="2247"/>
    <cellStyle name="RowTitles1-Detail 4 6" xfId="2248"/>
    <cellStyle name="RowTitles1-Detail 4 6 2" xfId="2249"/>
    <cellStyle name="RowTitles1-Detail 4 6 2 2" xfId="2250"/>
    <cellStyle name="RowTitles1-Detail 4 6 2 2 2" xfId="2251"/>
    <cellStyle name="RowTitles1-Detail 4 6 2 3" xfId="2252"/>
    <cellStyle name="RowTitles1-Detail 4 6 2_age théoriq, nbe d'années Eur" xfId="2253"/>
    <cellStyle name="RowTitles1-Detail 4 6 3" xfId="2254"/>
    <cellStyle name="RowTitles1-Detail 4 6_age théoriq, nbe d'années Eur" xfId="2255"/>
    <cellStyle name="RowTitles1-Detail 4 7" xfId="2256"/>
    <cellStyle name="RowTitles1-Detail 4 7 2" xfId="2257"/>
    <cellStyle name="RowTitles1-Detail 4 7 2 2" xfId="2258"/>
    <cellStyle name="RowTitles1-Detail 4 7 3" xfId="2259"/>
    <cellStyle name="RowTitles1-Detail 4 7_age théoriq, nbe d'années Eur" xfId="2260"/>
    <cellStyle name="RowTitles1-Detail 4 8" xfId="2261"/>
    <cellStyle name="RowTitles1-Detail 4_age théoriq, nbe d'années Eur" xfId="2262"/>
    <cellStyle name="RowTitles1-Detail 5" xfId="2263"/>
    <cellStyle name="RowTitles1-Detail 5 2" xfId="2264"/>
    <cellStyle name="RowTitles1-Detail 5 2 2" xfId="2265"/>
    <cellStyle name="RowTitles1-Detail 5 2 2 2" xfId="2266"/>
    <cellStyle name="RowTitles1-Detail 5 2 3" xfId="2267"/>
    <cellStyle name="RowTitles1-Detail 5 2_age théoriq, nbe d'années Eur" xfId="2268"/>
    <cellStyle name="RowTitles1-Detail 5 3" xfId="2269"/>
    <cellStyle name="RowTitles1-Detail 5_age théoriq, nbe d'années Eur" xfId="2270"/>
    <cellStyle name="RowTitles1-Detail 6" xfId="2271"/>
    <cellStyle name="RowTitles1-Detail 6 2" xfId="2272"/>
    <cellStyle name="RowTitles1-Detail 6 2 2" xfId="2273"/>
    <cellStyle name="RowTitles1-Detail 6 2 2 2" xfId="2274"/>
    <cellStyle name="RowTitles1-Detail 6 2 3" xfId="2275"/>
    <cellStyle name="RowTitles1-Detail 6 2_age théoriq, nbe d'années Eur" xfId="2276"/>
    <cellStyle name="RowTitles1-Detail 6 3" xfId="2277"/>
    <cellStyle name="RowTitles1-Detail 6_age théoriq, nbe d'années Eur" xfId="2278"/>
    <cellStyle name="RowTitles1-Detail 7" xfId="2279"/>
    <cellStyle name="RowTitles1-Detail 7 2" xfId="2280"/>
    <cellStyle name="RowTitles1-Detail 7 2 2" xfId="2281"/>
    <cellStyle name="RowTitles1-Detail 7 2 2 2" xfId="2282"/>
    <cellStyle name="RowTitles1-Detail 7 2 3" xfId="2283"/>
    <cellStyle name="RowTitles1-Detail 7 2_age théoriq, nbe d'années Eur" xfId="2284"/>
    <cellStyle name="RowTitles1-Detail 7 3" xfId="2285"/>
    <cellStyle name="RowTitles1-Detail 7_age théoriq, nbe d'années Eur" xfId="2286"/>
    <cellStyle name="RowTitles1-Detail 8" xfId="2287"/>
    <cellStyle name="RowTitles1-Detail 8 2" xfId="2288"/>
    <cellStyle name="RowTitles1-Detail 8 2 2" xfId="2289"/>
    <cellStyle name="RowTitles1-Detail 8 3" xfId="2290"/>
    <cellStyle name="RowTitles1-Detail 8_age théoriq, nbe d'années Eur" xfId="2291"/>
    <cellStyle name="RowTitles1-Detail 9" xfId="2292"/>
    <cellStyle name="RowTitles1-Detail 9 2" xfId="2293"/>
    <cellStyle name="RowTitles1-Detail_age théoriq, nbe d'années Eur" xfId="2294"/>
    <cellStyle name="RowTitles-Col2" xfId="2295"/>
    <cellStyle name="RowTitles-Col2 2" xfId="2296"/>
    <cellStyle name="RowTitles-Col2 2 2" xfId="2297"/>
    <cellStyle name="RowTitles-Col2 2 2 2" xfId="2298"/>
    <cellStyle name="RowTitles-Col2 2 2 2 2" xfId="2299"/>
    <cellStyle name="RowTitles-Col2 2 2 2 2 2" xfId="2300"/>
    <cellStyle name="RowTitles-Col2 2 2 2 2 2 2" xfId="2301"/>
    <cellStyle name="RowTitles-Col2 2 2 2 2 2 2 2" xfId="2302"/>
    <cellStyle name="RowTitles-Col2 2 2 2 2 2 3" xfId="2303"/>
    <cellStyle name="RowTitles-Col2 2 2 2 2 2_age théoriq, nbe d'années Eur" xfId="2304"/>
    <cellStyle name="RowTitles-Col2 2 2 2 2 3" xfId="2305"/>
    <cellStyle name="RowTitles-Col2 2 2 2 2_age théoriq, nbe d'années Eur" xfId="2306"/>
    <cellStyle name="RowTitles-Col2 2 2 2 3" xfId="2307"/>
    <cellStyle name="RowTitles-Col2 2 2 2 3 2" xfId="2308"/>
    <cellStyle name="RowTitles-Col2 2 2 2 3 2 2" xfId="2309"/>
    <cellStyle name="RowTitles-Col2 2 2 2 3 2 2 2" xfId="2310"/>
    <cellStyle name="RowTitles-Col2 2 2 2 3 2 3" xfId="2311"/>
    <cellStyle name="RowTitles-Col2 2 2 2 3 2_age théoriq, nbe d'années Eur" xfId="2312"/>
    <cellStyle name="RowTitles-Col2 2 2 2 3 3" xfId="2313"/>
    <cellStyle name="RowTitles-Col2 2 2 2 3_age théoriq, nbe d'années Eur" xfId="2314"/>
    <cellStyle name="RowTitles-Col2 2 2 2 4" xfId="2315"/>
    <cellStyle name="RowTitles-Col2 2 2 2 4 2" xfId="2316"/>
    <cellStyle name="RowTitles-Col2 2 2 2 4 2 2" xfId="2317"/>
    <cellStyle name="RowTitles-Col2 2 2 2 4 2 2 2" xfId="2318"/>
    <cellStyle name="RowTitles-Col2 2 2 2 4 2 3" xfId="2319"/>
    <cellStyle name="RowTitles-Col2 2 2 2 4 2_age théoriq, nbe d'années Eur" xfId="2320"/>
    <cellStyle name="RowTitles-Col2 2 2 2 4 3" xfId="2321"/>
    <cellStyle name="RowTitles-Col2 2 2 2 4_age théoriq, nbe d'années Eur" xfId="2322"/>
    <cellStyle name="RowTitles-Col2 2 2 2 5" xfId="2323"/>
    <cellStyle name="RowTitles-Col2 2 2 2 5 2" xfId="2324"/>
    <cellStyle name="RowTitles-Col2 2 2 2 5 2 2" xfId="2325"/>
    <cellStyle name="RowTitles-Col2 2 2 2 5 3" xfId="2326"/>
    <cellStyle name="RowTitles-Col2 2 2 2 5_age théoriq, nbe d'années Eur" xfId="2327"/>
    <cellStyle name="RowTitles-Col2 2 2 2 6" xfId="2328"/>
    <cellStyle name="RowTitles-Col2 2 2 2_age théoriq, nbe d'années Eur" xfId="2329"/>
    <cellStyle name="RowTitles-Col2 2 2 3" xfId="2330"/>
    <cellStyle name="RowTitles-Col2 2 2 3 2" xfId="2331"/>
    <cellStyle name="RowTitles-Col2 2 2 3 2 2" xfId="2332"/>
    <cellStyle name="RowTitles-Col2 2 2 3 2 2 2" xfId="2333"/>
    <cellStyle name="RowTitles-Col2 2 2 3 2 3" xfId="2334"/>
    <cellStyle name="RowTitles-Col2 2 2 3 2_age théoriq, nbe d'années Eur" xfId="2335"/>
    <cellStyle name="RowTitles-Col2 2 2 3 3" xfId="2336"/>
    <cellStyle name="RowTitles-Col2 2 2 3_age théoriq, nbe d'années Eur" xfId="2337"/>
    <cellStyle name="RowTitles-Col2 2 2 4" xfId="2338"/>
    <cellStyle name="RowTitles-Col2 2 2 4 2" xfId="2339"/>
    <cellStyle name="RowTitles-Col2 2 2 4 2 2" xfId="2340"/>
    <cellStyle name="RowTitles-Col2 2 2 4 2 2 2" xfId="2341"/>
    <cellStyle name="RowTitles-Col2 2 2 4 2 3" xfId="2342"/>
    <cellStyle name="RowTitles-Col2 2 2 4 2_age théoriq, nbe d'années Eur" xfId="2343"/>
    <cellStyle name="RowTitles-Col2 2 2 4 3" xfId="2344"/>
    <cellStyle name="RowTitles-Col2 2 2 4_age théoriq, nbe d'années Eur" xfId="2345"/>
    <cellStyle name="RowTitles-Col2 2 2 5" xfId="2346"/>
    <cellStyle name="RowTitles-Col2 2 2 5 2" xfId="2347"/>
    <cellStyle name="RowTitles-Col2 2 2 5 2 2" xfId="2348"/>
    <cellStyle name="RowTitles-Col2 2 2 5 2 2 2" xfId="2349"/>
    <cellStyle name="RowTitles-Col2 2 2 5 2 3" xfId="2350"/>
    <cellStyle name="RowTitles-Col2 2 2 5 2_age théoriq, nbe d'années Eur" xfId="2351"/>
    <cellStyle name="RowTitles-Col2 2 2 5 3" xfId="2352"/>
    <cellStyle name="RowTitles-Col2 2 2 5_age théoriq, nbe d'années Eur" xfId="2353"/>
    <cellStyle name="RowTitles-Col2 2 2 6" xfId="2354"/>
    <cellStyle name="RowTitles-Col2 2 2 6 2" xfId="2355"/>
    <cellStyle name="RowTitles-Col2 2 2 6 2 2" xfId="2356"/>
    <cellStyle name="RowTitles-Col2 2 2 6 3" xfId="2357"/>
    <cellStyle name="RowTitles-Col2 2 2 6_age théoriq, nbe d'années Eur" xfId="2358"/>
    <cellStyle name="RowTitles-Col2 2 2 7" xfId="2359"/>
    <cellStyle name="RowTitles-Col2 2 2_age théoriq, nbe d'années Eur" xfId="2360"/>
    <cellStyle name="RowTitles-Col2 2 3" xfId="2361"/>
    <cellStyle name="RowTitles-Col2 2 3 2" xfId="2362"/>
    <cellStyle name="RowTitles-Col2 2 3 2 2" xfId="2363"/>
    <cellStyle name="RowTitles-Col2 2 3 2 2 2" xfId="2364"/>
    <cellStyle name="RowTitles-Col2 2 3 2 2 2 2" xfId="2365"/>
    <cellStyle name="RowTitles-Col2 2 3 2 2 3" xfId="2366"/>
    <cellStyle name="RowTitles-Col2 2 3 2 2_age théoriq, nbe d'années Eur" xfId="2367"/>
    <cellStyle name="RowTitles-Col2 2 3 2 3" xfId="2368"/>
    <cellStyle name="RowTitles-Col2 2 3 2_age théoriq, nbe d'années Eur" xfId="2369"/>
    <cellStyle name="RowTitles-Col2 2 3 3" xfId="2370"/>
    <cellStyle name="RowTitles-Col2 2 3 3 2" xfId="2371"/>
    <cellStyle name="RowTitles-Col2 2 3 3 2 2" xfId="2372"/>
    <cellStyle name="RowTitles-Col2 2 3 3 2 2 2" xfId="2373"/>
    <cellStyle name="RowTitles-Col2 2 3 3 2 3" xfId="2374"/>
    <cellStyle name="RowTitles-Col2 2 3 3 2_age théoriq, nbe d'années Eur" xfId="2375"/>
    <cellStyle name="RowTitles-Col2 2 3 3 3" xfId="2376"/>
    <cellStyle name="RowTitles-Col2 2 3 3_age théoriq, nbe d'années Eur" xfId="2377"/>
    <cellStyle name="RowTitles-Col2 2 3 4" xfId="2378"/>
    <cellStyle name="RowTitles-Col2 2 3 4 2" xfId="2379"/>
    <cellStyle name="RowTitles-Col2 2 3 4 2 2" xfId="2380"/>
    <cellStyle name="RowTitles-Col2 2 3 4 2 2 2" xfId="2381"/>
    <cellStyle name="RowTitles-Col2 2 3 4 2 3" xfId="2382"/>
    <cellStyle name="RowTitles-Col2 2 3 4 2_age théoriq, nbe d'années Eur" xfId="2383"/>
    <cellStyle name="RowTitles-Col2 2 3 4 3" xfId="2384"/>
    <cellStyle name="RowTitles-Col2 2 3 4_age théoriq, nbe d'années Eur" xfId="2385"/>
    <cellStyle name="RowTitles-Col2 2 3 5" xfId="2386"/>
    <cellStyle name="RowTitles-Col2 2 3 5 2" xfId="2387"/>
    <cellStyle name="RowTitles-Col2 2 3 5 2 2" xfId="2388"/>
    <cellStyle name="RowTitles-Col2 2 3 5 3" xfId="2389"/>
    <cellStyle name="RowTitles-Col2 2 3 5_age théoriq, nbe d'années Eur" xfId="2390"/>
    <cellStyle name="RowTitles-Col2 2 3 6" xfId="2391"/>
    <cellStyle name="RowTitles-Col2 2 3_age théoriq, nbe d'années Eur" xfId="2392"/>
    <cellStyle name="RowTitles-Col2 2 4" xfId="2393"/>
    <cellStyle name="RowTitles-Col2 2 4 2" xfId="2394"/>
    <cellStyle name="RowTitles-Col2 2 4 2 2" xfId="2395"/>
    <cellStyle name="RowTitles-Col2 2 4 2 2 2" xfId="2396"/>
    <cellStyle name="RowTitles-Col2 2 4 2 3" xfId="2397"/>
    <cellStyle name="RowTitles-Col2 2 4 2_age théoriq, nbe d'années Eur" xfId="2398"/>
    <cellStyle name="RowTitles-Col2 2 4 3" xfId="2399"/>
    <cellStyle name="RowTitles-Col2 2 4_age théoriq, nbe d'années Eur" xfId="2400"/>
    <cellStyle name="RowTitles-Col2 2 5" xfId="2401"/>
    <cellStyle name="RowTitles-Col2 2 5 2" xfId="2402"/>
    <cellStyle name="RowTitles-Col2 2 5 2 2" xfId="2403"/>
    <cellStyle name="RowTitles-Col2 2 5 2 2 2" xfId="2404"/>
    <cellStyle name="RowTitles-Col2 2 5 2 3" xfId="2405"/>
    <cellStyle name="RowTitles-Col2 2 5 2_age théoriq, nbe d'années Eur" xfId="2406"/>
    <cellStyle name="RowTitles-Col2 2 5 3" xfId="2407"/>
    <cellStyle name="RowTitles-Col2 2 5_age théoriq, nbe d'années Eur" xfId="2408"/>
    <cellStyle name="RowTitles-Col2 2 6" xfId="2409"/>
    <cellStyle name="RowTitles-Col2 2 6 2" xfId="2410"/>
    <cellStyle name="RowTitles-Col2 2 6 2 2" xfId="2411"/>
    <cellStyle name="RowTitles-Col2 2 6 2 2 2" xfId="2412"/>
    <cellStyle name="RowTitles-Col2 2 6 2 3" xfId="2413"/>
    <cellStyle name="RowTitles-Col2 2 6 2_age théoriq, nbe d'années Eur" xfId="2414"/>
    <cellStyle name="RowTitles-Col2 2 6 3" xfId="2415"/>
    <cellStyle name="RowTitles-Col2 2 6_age théoriq, nbe d'années Eur" xfId="2416"/>
    <cellStyle name="RowTitles-Col2 2 7" xfId="2417"/>
    <cellStyle name="RowTitles-Col2 2 7 2" xfId="2418"/>
    <cellStyle name="RowTitles-Col2 2 7 2 2" xfId="2419"/>
    <cellStyle name="RowTitles-Col2 2 7 3" xfId="2420"/>
    <cellStyle name="RowTitles-Col2 2 7_age théoriq, nbe d'années Eur" xfId="2421"/>
    <cellStyle name="RowTitles-Col2 2 8" xfId="2422"/>
    <cellStyle name="RowTitles-Col2 2_age théoriq, nbe d'années Eur" xfId="2423"/>
    <cellStyle name="RowTitles-Col2 3" xfId="2424"/>
    <cellStyle name="RowTitles-Col2 3 2" xfId="2425"/>
    <cellStyle name="RowTitles-Col2 3 2 2" xfId="2426"/>
    <cellStyle name="RowTitles-Col2 3 2 2 2" xfId="2427"/>
    <cellStyle name="RowTitles-Col2 3 2 2 2 2" xfId="2428"/>
    <cellStyle name="RowTitles-Col2 3 2 2 3" xfId="2429"/>
    <cellStyle name="RowTitles-Col2 3 2 2_age théoriq, nbe d'années Eur" xfId="2430"/>
    <cellStyle name="RowTitles-Col2 3 2 3" xfId="2431"/>
    <cellStyle name="RowTitles-Col2 3 2_age théoriq, nbe d'années Eur" xfId="2432"/>
    <cellStyle name="RowTitles-Col2 3 3" xfId="2433"/>
    <cellStyle name="RowTitles-Col2 3 3 2" xfId="2434"/>
    <cellStyle name="RowTitles-Col2 3 3 2 2" xfId="2435"/>
    <cellStyle name="RowTitles-Col2 3 3 2 2 2" xfId="2436"/>
    <cellStyle name="RowTitles-Col2 3 3 2 3" xfId="2437"/>
    <cellStyle name="RowTitles-Col2 3 3 2_age théoriq, nbe d'années Eur" xfId="2438"/>
    <cellStyle name="RowTitles-Col2 3 3 3" xfId="2439"/>
    <cellStyle name="RowTitles-Col2 3 3_age théoriq, nbe d'années Eur" xfId="2440"/>
    <cellStyle name="RowTitles-Col2 3 4" xfId="2441"/>
    <cellStyle name="RowTitles-Col2 3 4 2" xfId="2442"/>
    <cellStyle name="RowTitles-Col2 3 4 2 2" xfId="2443"/>
    <cellStyle name="RowTitles-Col2 3 4 2 2 2" xfId="2444"/>
    <cellStyle name="RowTitles-Col2 3 4 2 3" xfId="2445"/>
    <cellStyle name="RowTitles-Col2 3 4 2_age théoriq, nbe d'années Eur" xfId="2446"/>
    <cellStyle name="RowTitles-Col2 3 4 3" xfId="2447"/>
    <cellStyle name="RowTitles-Col2 3 4_age théoriq, nbe d'années Eur" xfId="2448"/>
    <cellStyle name="RowTitles-Col2 3 5" xfId="2449"/>
    <cellStyle name="RowTitles-Col2 3 5 2" xfId="2450"/>
    <cellStyle name="RowTitles-Col2 3 5 2 2" xfId="2451"/>
    <cellStyle name="RowTitles-Col2 3 5 3" xfId="2452"/>
    <cellStyle name="RowTitles-Col2 3 5_age théoriq, nbe d'années Eur" xfId="2453"/>
    <cellStyle name="RowTitles-Col2 3 6" xfId="2454"/>
    <cellStyle name="RowTitles-Col2 3_age théoriq, nbe d'années Eur" xfId="2455"/>
    <cellStyle name="RowTitles-Col2 4" xfId="2456"/>
    <cellStyle name="RowTitles-Col2 4 2" xfId="2457"/>
    <cellStyle name="RowTitles-Col2 4 2 2" xfId="2458"/>
    <cellStyle name="RowTitles-Col2 4 2 2 2" xfId="2459"/>
    <cellStyle name="RowTitles-Col2 4 2 3" xfId="2460"/>
    <cellStyle name="RowTitles-Col2 4 2_age théoriq, nbe d'années Eur" xfId="2461"/>
    <cellStyle name="RowTitles-Col2 4 3" xfId="2462"/>
    <cellStyle name="RowTitles-Col2 4_age théoriq, nbe d'années Eur" xfId="2463"/>
    <cellStyle name="RowTitles-Col2 5" xfId="2464"/>
    <cellStyle name="RowTitles-Col2 5 2" xfId="2465"/>
    <cellStyle name="RowTitles-Col2 5 2 2" xfId="2466"/>
    <cellStyle name="RowTitles-Col2 5 2 2 2" xfId="2467"/>
    <cellStyle name="RowTitles-Col2 5 2 3" xfId="2468"/>
    <cellStyle name="RowTitles-Col2 5 2_age théoriq, nbe d'années Eur" xfId="2469"/>
    <cellStyle name="RowTitles-Col2 5 3" xfId="2470"/>
    <cellStyle name="RowTitles-Col2 5_age théoriq, nbe d'années Eur" xfId="2471"/>
    <cellStyle name="RowTitles-Col2 6" xfId="2472"/>
    <cellStyle name="RowTitles-Col2 6 2" xfId="2473"/>
    <cellStyle name="RowTitles-Col2 6 2 2" xfId="2474"/>
    <cellStyle name="RowTitles-Col2 6 2 2 2" xfId="2475"/>
    <cellStyle name="RowTitles-Col2 6 2 3" xfId="2476"/>
    <cellStyle name="RowTitles-Col2 6 2_age théoriq, nbe d'années Eur" xfId="2477"/>
    <cellStyle name="RowTitles-Col2 6 3" xfId="2478"/>
    <cellStyle name="RowTitles-Col2 6_age théoriq, nbe d'années Eur" xfId="2479"/>
    <cellStyle name="RowTitles-Col2 7" xfId="2480"/>
    <cellStyle name="RowTitles-Col2 7 2" xfId="2481"/>
    <cellStyle name="RowTitles-Col2 7 2 2" xfId="2482"/>
    <cellStyle name="RowTitles-Col2 7 3" xfId="2483"/>
    <cellStyle name="RowTitles-Col2 7_age théoriq, nbe d'années Eur" xfId="2484"/>
    <cellStyle name="RowTitles-Col2 8" xfId="2485"/>
    <cellStyle name="RowTitles-Col2 8 2" xfId="2486"/>
    <cellStyle name="RowTitles-Col2 9" xfId="2487"/>
    <cellStyle name="RowTitles-Col2_age théoriq, nbe d'années Eur" xfId="2488"/>
    <cellStyle name="RowTitles-Detail" xfId="2489"/>
    <cellStyle name="RowTitles-Detail 10" xfId="2490"/>
    <cellStyle name="RowTitles-Detail 2" xfId="2491"/>
    <cellStyle name="RowTitles-Detail 2 2" xfId="2492"/>
    <cellStyle name="RowTitles-Detail 2 2 2" xfId="2493"/>
    <cellStyle name="RowTitles-Detail 2 2 2 2" xfId="2494"/>
    <cellStyle name="RowTitles-Detail 2 2 2 2 2" xfId="2495"/>
    <cellStyle name="RowTitles-Detail 2 2 2 2 2 2" xfId="2496"/>
    <cellStyle name="RowTitles-Detail 2 2 2 2 2 2 2" xfId="2497"/>
    <cellStyle name="RowTitles-Detail 2 2 2 2 2 2 2 2" xfId="2498"/>
    <cellStyle name="RowTitles-Detail 2 2 2 2 2 2 3" xfId="2499"/>
    <cellStyle name="RowTitles-Detail 2 2 2 2 2 2_age théoriq, nbe d'années Eur" xfId="2500"/>
    <cellStyle name="RowTitles-Detail 2 2 2 2 2 3" xfId="2501"/>
    <cellStyle name="RowTitles-Detail 2 2 2 2 2_age théoriq, nbe d'années Eur" xfId="2502"/>
    <cellStyle name="RowTitles-Detail 2 2 2 2 3" xfId="2503"/>
    <cellStyle name="RowTitles-Detail 2 2 2 2 3 2" xfId="2504"/>
    <cellStyle name="RowTitles-Detail 2 2 2 2 3 2 2" xfId="2505"/>
    <cellStyle name="RowTitles-Detail 2 2 2 2 3 2 2 2" xfId="2506"/>
    <cellStyle name="RowTitles-Detail 2 2 2 2 3 2 3" xfId="2507"/>
    <cellStyle name="RowTitles-Detail 2 2 2 2 3 2_age théoriq, nbe d'années Eur" xfId="2508"/>
    <cellStyle name="RowTitles-Detail 2 2 2 2 3 3" xfId="2509"/>
    <cellStyle name="RowTitles-Detail 2 2 2 2 3_age théoriq, nbe d'années Eur" xfId="2510"/>
    <cellStyle name="RowTitles-Detail 2 2 2 2 4" xfId="2511"/>
    <cellStyle name="RowTitles-Detail 2 2 2 2 4 2" xfId="2512"/>
    <cellStyle name="RowTitles-Detail 2 2 2 2 4 2 2" xfId="2513"/>
    <cellStyle name="RowTitles-Detail 2 2 2 2 4 2 2 2" xfId="2514"/>
    <cellStyle name="RowTitles-Detail 2 2 2 2 4 2 3" xfId="2515"/>
    <cellStyle name="RowTitles-Detail 2 2 2 2 4 2_age théoriq, nbe d'années Eur" xfId="2516"/>
    <cellStyle name="RowTitles-Detail 2 2 2 2 4 3" xfId="2517"/>
    <cellStyle name="RowTitles-Detail 2 2 2 2 4_age théoriq, nbe d'années Eur" xfId="2518"/>
    <cellStyle name="RowTitles-Detail 2 2 2 2 5" xfId="2519"/>
    <cellStyle name="RowTitles-Detail 2 2 2 2 5 2" xfId="2520"/>
    <cellStyle name="RowTitles-Detail 2 2 2 2 5 2 2" xfId="2521"/>
    <cellStyle name="RowTitles-Detail 2 2 2 2 5 3" xfId="2522"/>
    <cellStyle name="RowTitles-Detail 2 2 2 2 5_age théoriq, nbe d'années Eur" xfId="2523"/>
    <cellStyle name="RowTitles-Detail 2 2 2 2 6" xfId="2524"/>
    <cellStyle name="RowTitles-Detail 2 2 2 2_age théoriq, nbe d'années Eur" xfId="2525"/>
    <cellStyle name="RowTitles-Detail 2 2 2 3" xfId="2526"/>
    <cellStyle name="RowTitles-Detail 2 2 2 3 2" xfId="2527"/>
    <cellStyle name="RowTitles-Detail 2 2 2 3 2 2" xfId="2528"/>
    <cellStyle name="RowTitles-Detail 2 2 2 3 2 2 2" xfId="2529"/>
    <cellStyle name="RowTitles-Detail 2 2 2 3 2 3" xfId="2530"/>
    <cellStyle name="RowTitles-Detail 2 2 2 3 2_age théoriq, nbe d'années Eur" xfId="2531"/>
    <cellStyle name="RowTitles-Detail 2 2 2 3 3" xfId="2532"/>
    <cellStyle name="RowTitles-Detail 2 2 2 3_age théoriq, nbe d'années Eur" xfId="2533"/>
    <cellStyle name="RowTitles-Detail 2 2 2 4" xfId="2534"/>
    <cellStyle name="RowTitles-Detail 2 2 2 4 2" xfId="2535"/>
    <cellStyle name="RowTitles-Detail 2 2 2 4 2 2" xfId="2536"/>
    <cellStyle name="RowTitles-Detail 2 2 2 4 2 2 2" xfId="2537"/>
    <cellStyle name="RowTitles-Detail 2 2 2 4 2 3" xfId="2538"/>
    <cellStyle name="RowTitles-Detail 2 2 2 4 2_age théoriq, nbe d'années Eur" xfId="2539"/>
    <cellStyle name="RowTitles-Detail 2 2 2 4 3" xfId="2540"/>
    <cellStyle name="RowTitles-Detail 2 2 2 4_age théoriq, nbe d'années Eur" xfId="2541"/>
    <cellStyle name="RowTitles-Detail 2 2 2 5" xfId="2542"/>
    <cellStyle name="RowTitles-Detail 2 2 2 5 2" xfId="2543"/>
    <cellStyle name="RowTitles-Detail 2 2 2 5 2 2" xfId="2544"/>
    <cellStyle name="RowTitles-Detail 2 2 2 5 2 2 2" xfId="2545"/>
    <cellStyle name="RowTitles-Detail 2 2 2 5 2 3" xfId="2546"/>
    <cellStyle name="RowTitles-Detail 2 2 2 5 2_age théoriq, nbe d'années Eur" xfId="2547"/>
    <cellStyle name="RowTitles-Detail 2 2 2 5 3" xfId="2548"/>
    <cellStyle name="RowTitles-Detail 2 2 2 5_age théoriq, nbe d'années Eur" xfId="2549"/>
    <cellStyle name="RowTitles-Detail 2 2 2 6" xfId="2550"/>
    <cellStyle name="RowTitles-Detail 2 2 2 6 2" xfId="2551"/>
    <cellStyle name="RowTitles-Detail 2 2 2 6 2 2" xfId="2552"/>
    <cellStyle name="RowTitles-Detail 2 2 2 6 3" xfId="2553"/>
    <cellStyle name="RowTitles-Detail 2 2 2 6_age théoriq, nbe d'années Eur" xfId="2554"/>
    <cellStyle name="RowTitles-Detail 2 2 2 7" xfId="2555"/>
    <cellStyle name="RowTitles-Detail 2 2 2_age théoriq, nbe d'années Eur" xfId="2556"/>
    <cellStyle name="RowTitles-Detail 2 2 3" xfId="2557"/>
    <cellStyle name="RowTitles-Detail 2 2 3 2" xfId="2558"/>
    <cellStyle name="RowTitles-Detail 2 2 3 2 2" xfId="2559"/>
    <cellStyle name="RowTitles-Detail 2 2 3 2 2 2" xfId="2560"/>
    <cellStyle name="RowTitles-Detail 2 2 3 2 2 2 2" xfId="2561"/>
    <cellStyle name="RowTitles-Detail 2 2 3 2 2 3" xfId="2562"/>
    <cellStyle name="RowTitles-Detail 2 2 3 2 2_age théoriq, nbe d'années Eur" xfId="2563"/>
    <cellStyle name="RowTitles-Detail 2 2 3 2 3" xfId="2564"/>
    <cellStyle name="RowTitles-Detail 2 2 3 2_age théoriq, nbe d'années Eur" xfId="2565"/>
    <cellStyle name="RowTitles-Detail 2 2 3 3" xfId="2566"/>
    <cellStyle name="RowTitles-Detail 2 2 3 3 2" xfId="2567"/>
    <cellStyle name="RowTitles-Detail 2 2 3 3 2 2" xfId="2568"/>
    <cellStyle name="RowTitles-Detail 2 2 3 3 2 2 2" xfId="2569"/>
    <cellStyle name="RowTitles-Detail 2 2 3 3 2 3" xfId="2570"/>
    <cellStyle name="RowTitles-Detail 2 2 3 3 2_age théoriq, nbe d'années Eur" xfId="2571"/>
    <cellStyle name="RowTitles-Detail 2 2 3 3 3" xfId="2572"/>
    <cellStyle name="RowTitles-Detail 2 2 3 3_age théoriq, nbe d'années Eur" xfId="2573"/>
    <cellStyle name="RowTitles-Detail 2 2 3 4" xfId="2574"/>
    <cellStyle name="RowTitles-Detail 2 2 3 4 2" xfId="2575"/>
    <cellStyle name="RowTitles-Detail 2 2 3 4 2 2" xfId="2576"/>
    <cellStyle name="RowTitles-Detail 2 2 3 4 2 2 2" xfId="2577"/>
    <cellStyle name="RowTitles-Detail 2 2 3 4 2 3" xfId="2578"/>
    <cellStyle name="RowTitles-Detail 2 2 3 4 2_age théoriq, nbe d'années Eur" xfId="2579"/>
    <cellStyle name="RowTitles-Detail 2 2 3 4 3" xfId="2580"/>
    <cellStyle name="RowTitles-Detail 2 2 3 4_age théoriq, nbe d'années Eur" xfId="2581"/>
    <cellStyle name="RowTitles-Detail 2 2 3 5" xfId="2582"/>
    <cellStyle name="RowTitles-Detail 2 2 3 5 2" xfId="2583"/>
    <cellStyle name="RowTitles-Detail 2 2 3 5 2 2" xfId="2584"/>
    <cellStyle name="RowTitles-Detail 2 2 3 5 3" xfId="2585"/>
    <cellStyle name="RowTitles-Detail 2 2 3 5_age théoriq, nbe d'années Eur" xfId="2586"/>
    <cellStyle name="RowTitles-Detail 2 2 3 6" xfId="2587"/>
    <cellStyle name="RowTitles-Detail 2 2 3_age théoriq, nbe d'années Eur" xfId="2588"/>
    <cellStyle name="RowTitles-Detail 2 2 4" xfId="2589"/>
    <cellStyle name="RowTitles-Detail 2 2 4 2" xfId="2590"/>
    <cellStyle name="RowTitles-Detail 2 2 4 2 2" xfId="2591"/>
    <cellStyle name="RowTitles-Detail 2 2 4 2 2 2" xfId="2592"/>
    <cellStyle name="RowTitles-Detail 2 2 4 2 3" xfId="2593"/>
    <cellStyle name="RowTitles-Detail 2 2 4 2_age théoriq, nbe d'années Eur" xfId="2594"/>
    <cellStyle name="RowTitles-Detail 2 2 4 3" xfId="2595"/>
    <cellStyle name="RowTitles-Detail 2 2 4_age théoriq, nbe d'années Eur" xfId="2596"/>
    <cellStyle name="RowTitles-Detail 2 2 5" xfId="2597"/>
    <cellStyle name="RowTitles-Detail 2 2 5 2" xfId="2598"/>
    <cellStyle name="RowTitles-Detail 2 2 5 2 2" xfId="2599"/>
    <cellStyle name="RowTitles-Detail 2 2 5 2 2 2" xfId="2600"/>
    <cellStyle name="RowTitles-Detail 2 2 5 2 3" xfId="2601"/>
    <cellStyle name="RowTitles-Detail 2 2 5 2_age théoriq, nbe d'années Eur" xfId="2602"/>
    <cellStyle name="RowTitles-Detail 2 2 5 3" xfId="2603"/>
    <cellStyle name="RowTitles-Detail 2 2 5_age théoriq, nbe d'années Eur" xfId="2604"/>
    <cellStyle name="RowTitles-Detail 2 2 6" xfId="2605"/>
    <cellStyle name="RowTitles-Detail 2 2 6 2" xfId="2606"/>
    <cellStyle name="RowTitles-Detail 2 2 6 2 2" xfId="2607"/>
    <cellStyle name="RowTitles-Detail 2 2 6 2 2 2" xfId="2608"/>
    <cellStyle name="RowTitles-Detail 2 2 6 2 3" xfId="2609"/>
    <cellStyle name="RowTitles-Detail 2 2 6 2_age théoriq, nbe d'années Eur" xfId="2610"/>
    <cellStyle name="RowTitles-Detail 2 2 6 3" xfId="2611"/>
    <cellStyle name="RowTitles-Detail 2 2 6_age théoriq, nbe d'années Eur" xfId="2612"/>
    <cellStyle name="RowTitles-Detail 2 2 7" xfId="2613"/>
    <cellStyle name="RowTitles-Detail 2 2 7 2" xfId="2614"/>
    <cellStyle name="RowTitles-Detail 2 2 7 2 2" xfId="2615"/>
    <cellStyle name="RowTitles-Detail 2 2 7 3" xfId="2616"/>
    <cellStyle name="RowTitles-Detail 2 2 7_age théoriq, nbe d'années Eur" xfId="2617"/>
    <cellStyle name="RowTitles-Detail 2 2 8" xfId="2618"/>
    <cellStyle name="RowTitles-Detail 2 2_age théoriq, nbe d'années Eur" xfId="2619"/>
    <cellStyle name="RowTitles-Detail 2 3" xfId="2620"/>
    <cellStyle name="RowTitles-Detail 2 3 2" xfId="2621"/>
    <cellStyle name="RowTitles-Detail 2 3 2 2" xfId="2622"/>
    <cellStyle name="RowTitles-Detail 2 3 2 2 2" xfId="2623"/>
    <cellStyle name="RowTitles-Detail 2 3 2 2 2 2" xfId="2624"/>
    <cellStyle name="RowTitles-Detail 2 3 2 2 2 2 2" xfId="2625"/>
    <cellStyle name="RowTitles-Detail 2 3 2 2 2 2 2 2" xfId="2626"/>
    <cellStyle name="RowTitles-Detail 2 3 2 2 2 2 3" xfId="2627"/>
    <cellStyle name="RowTitles-Detail 2 3 2 2 2 2_age théoriq, nbe d'années Eur" xfId="2628"/>
    <cellStyle name="RowTitles-Detail 2 3 2 2 2 3" xfId="2629"/>
    <cellStyle name="RowTitles-Detail 2 3 2 2 2_age théoriq, nbe d'années Eur" xfId="2630"/>
    <cellStyle name="RowTitles-Detail 2 3 2 2 3" xfId="2631"/>
    <cellStyle name="RowTitles-Detail 2 3 2 2 3 2" xfId="2632"/>
    <cellStyle name="RowTitles-Detail 2 3 2 2 3 2 2" xfId="2633"/>
    <cellStyle name="RowTitles-Detail 2 3 2 2 3 2 2 2" xfId="2634"/>
    <cellStyle name="RowTitles-Detail 2 3 2 2 3 2 3" xfId="2635"/>
    <cellStyle name="RowTitles-Detail 2 3 2 2 3 2_age théoriq, nbe d'années Eur" xfId="2636"/>
    <cellStyle name="RowTitles-Detail 2 3 2 2 3 3" xfId="2637"/>
    <cellStyle name="RowTitles-Detail 2 3 2 2 3_age théoriq, nbe d'années Eur" xfId="2638"/>
    <cellStyle name="RowTitles-Detail 2 3 2 2 4" xfId="2639"/>
    <cellStyle name="RowTitles-Detail 2 3 2 2 4 2" xfId="2640"/>
    <cellStyle name="RowTitles-Detail 2 3 2 2 4 2 2" xfId="2641"/>
    <cellStyle name="RowTitles-Detail 2 3 2 2 4 2 2 2" xfId="2642"/>
    <cellStyle name="RowTitles-Detail 2 3 2 2 4 2 3" xfId="2643"/>
    <cellStyle name="RowTitles-Detail 2 3 2 2 4 2_age théoriq, nbe d'années Eur" xfId="2644"/>
    <cellStyle name="RowTitles-Detail 2 3 2 2 4 3" xfId="2645"/>
    <cellStyle name="RowTitles-Detail 2 3 2 2 4_age théoriq, nbe d'années Eur" xfId="2646"/>
    <cellStyle name="RowTitles-Detail 2 3 2 2 5" xfId="2647"/>
    <cellStyle name="RowTitles-Detail 2 3 2 2 5 2" xfId="2648"/>
    <cellStyle name="RowTitles-Detail 2 3 2 2 5 2 2" xfId="2649"/>
    <cellStyle name="RowTitles-Detail 2 3 2 2 5 3" xfId="2650"/>
    <cellStyle name="RowTitles-Detail 2 3 2 2 5_age théoriq, nbe d'années Eur" xfId="2651"/>
    <cellStyle name="RowTitles-Detail 2 3 2 2 6" xfId="2652"/>
    <cellStyle name="RowTitles-Detail 2 3 2 2_age théoriq, nbe d'années Eur" xfId="2653"/>
    <cellStyle name="RowTitles-Detail 2 3 2 3" xfId="2654"/>
    <cellStyle name="RowTitles-Detail 2 3 2 3 2" xfId="2655"/>
    <cellStyle name="RowTitles-Detail 2 3 2 3 2 2" xfId="2656"/>
    <cellStyle name="RowTitles-Detail 2 3 2 3 2 2 2" xfId="2657"/>
    <cellStyle name="RowTitles-Detail 2 3 2 3 2 3" xfId="2658"/>
    <cellStyle name="RowTitles-Detail 2 3 2 3 2_age théoriq, nbe d'années Eur" xfId="2659"/>
    <cellStyle name="RowTitles-Detail 2 3 2 3 3" xfId="2660"/>
    <cellStyle name="RowTitles-Detail 2 3 2 3_age théoriq, nbe d'années Eur" xfId="2661"/>
    <cellStyle name="RowTitles-Detail 2 3 2 4" xfId="2662"/>
    <cellStyle name="RowTitles-Detail 2 3 2 4 2" xfId="2663"/>
    <cellStyle name="RowTitles-Detail 2 3 2 4 2 2" xfId="2664"/>
    <cellStyle name="RowTitles-Detail 2 3 2 4 2 2 2" xfId="2665"/>
    <cellStyle name="RowTitles-Detail 2 3 2 4 2 3" xfId="2666"/>
    <cellStyle name="RowTitles-Detail 2 3 2 4 2_age théoriq, nbe d'années Eur" xfId="2667"/>
    <cellStyle name="RowTitles-Detail 2 3 2 4 3" xfId="2668"/>
    <cellStyle name="RowTitles-Detail 2 3 2 4_age théoriq, nbe d'années Eur" xfId="2669"/>
    <cellStyle name="RowTitles-Detail 2 3 2 5" xfId="2670"/>
    <cellStyle name="RowTitles-Detail 2 3 2 5 2" xfId="2671"/>
    <cellStyle name="RowTitles-Detail 2 3 2 5 2 2" xfId="2672"/>
    <cellStyle name="RowTitles-Detail 2 3 2 5 2 2 2" xfId="2673"/>
    <cellStyle name="RowTitles-Detail 2 3 2 5 2 3" xfId="2674"/>
    <cellStyle name="RowTitles-Detail 2 3 2 5 2_age théoriq, nbe d'années Eur" xfId="2675"/>
    <cellStyle name="RowTitles-Detail 2 3 2 5 3" xfId="2676"/>
    <cellStyle name="RowTitles-Detail 2 3 2 5_age théoriq, nbe d'années Eur" xfId="2677"/>
    <cellStyle name="RowTitles-Detail 2 3 2 6" xfId="2678"/>
    <cellStyle name="RowTitles-Detail 2 3 2 6 2" xfId="2679"/>
    <cellStyle name="RowTitles-Detail 2 3 2 6 2 2" xfId="2680"/>
    <cellStyle name="RowTitles-Detail 2 3 2 6 3" xfId="2681"/>
    <cellStyle name="RowTitles-Detail 2 3 2 6_age théoriq, nbe d'années Eur" xfId="2682"/>
    <cellStyle name="RowTitles-Detail 2 3 2 7" xfId="2683"/>
    <cellStyle name="RowTitles-Detail 2 3 2_age théoriq, nbe d'années Eur" xfId="2684"/>
    <cellStyle name="RowTitles-Detail 2 3 3" xfId="2685"/>
    <cellStyle name="RowTitles-Detail 2 3 3 2" xfId="2686"/>
    <cellStyle name="RowTitles-Detail 2 3 3 2 2" xfId="2687"/>
    <cellStyle name="RowTitles-Detail 2 3 3 2 2 2" xfId="2688"/>
    <cellStyle name="RowTitles-Detail 2 3 3 2 2 2 2" xfId="2689"/>
    <cellStyle name="RowTitles-Detail 2 3 3 2 2 3" xfId="2690"/>
    <cellStyle name="RowTitles-Detail 2 3 3 2 2_age théoriq, nbe d'années Eur" xfId="2691"/>
    <cellStyle name="RowTitles-Detail 2 3 3 2 3" xfId="2692"/>
    <cellStyle name="RowTitles-Detail 2 3 3 2_age théoriq, nbe d'années Eur" xfId="2693"/>
    <cellStyle name="RowTitles-Detail 2 3 3 3" xfId="2694"/>
    <cellStyle name="RowTitles-Detail 2 3 3 3 2" xfId="2695"/>
    <cellStyle name="RowTitles-Detail 2 3 3 3 2 2" xfId="2696"/>
    <cellStyle name="RowTitles-Detail 2 3 3 3 2 2 2" xfId="2697"/>
    <cellStyle name="RowTitles-Detail 2 3 3 3 2 3" xfId="2698"/>
    <cellStyle name="RowTitles-Detail 2 3 3 3 2_age théoriq, nbe d'années Eur" xfId="2699"/>
    <cellStyle name="RowTitles-Detail 2 3 3 3 3" xfId="2700"/>
    <cellStyle name="RowTitles-Detail 2 3 3 3_age théoriq, nbe d'années Eur" xfId="2701"/>
    <cellStyle name="RowTitles-Detail 2 3 3 4" xfId="2702"/>
    <cellStyle name="RowTitles-Detail 2 3 3 4 2" xfId="2703"/>
    <cellStyle name="RowTitles-Detail 2 3 3 4 2 2" xfId="2704"/>
    <cellStyle name="RowTitles-Detail 2 3 3 4 2 2 2" xfId="2705"/>
    <cellStyle name="RowTitles-Detail 2 3 3 4 2 3" xfId="2706"/>
    <cellStyle name="RowTitles-Detail 2 3 3 4 2_age théoriq, nbe d'années Eur" xfId="2707"/>
    <cellStyle name="RowTitles-Detail 2 3 3 4 3" xfId="2708"/>
    <cellStyle name="RowTitles-Detail 2 3 3 4_age théoriq, nbe d'années Eur" xfId="2709"/>
    <cellStyle name="RowTitles-Detail 2 3 3 5" xfId="2710"/>
    <cellStyle name="RowTitles-Detail 2 3 3 5 2" xfId="2711"/>
    <cellStyle name="RowTitles-Detail 2 3 3 5 2 2" xfId="2712"/>
    <cellStyle name="RowTitles-Detail 2 3 3 5 3" xfId="2713"/>
    <cellStyle name="RowTitles-Detail 2 3 3 5_age théoriq, nbe d'années Eur" xfId="2714"/>
    <cellStyle name="RowTitles-Detail 2 3 3 6" xfId="2715"/>
    <cellStyle name="RowTitles-Detail 2 3 3_age théoriq, nbe d'années Eur" xfId="2716"/>
    <cellStyle name="RowTitles-Detail 2 3 4" xfId="2717"/>
    <cellStyle name="RowTitles-Detail 2 3 4 2" xfId="2718"/>
    <cellStyle name="RowTitles-Detail 2 3 4 2 2" xfId="2719"/>
    <cellStyle name="RowTitles-Detail 2 3 4 2 2 2" xfId="2720"/>
    <cellStyle name="RowTitles-Detail 2 3 4 2 3" xfId="2721"/>
    <cellStyle name="RowTitles-Detail 2 3 4 2_age théoriq, nbe d'années Eur" xfId="2722"/>
    <cellStyle name="RowTitles-Detail 2 3 4 3" xfId="2723"/>
    <cellStyle name="RowTitles-Detail 2 3 4_age théoriq, nbe d'années Eur" xfId="2724"/>
    <cellStyle name="RowTitles-Detail 2 3 5" xfId="2725"/>
    <cellStyle name="RowTitles-Detail 2 3 5 2" xfId="2726"/>
    <cellStyle name="RowTitles-Detail 2 3 5 2 2" xfId="2727"/>
    <cellStyle name="RowTitles-Detail 2 3 5 2 2 2" xfId="2728"/>
    <cellStyle name="RowTitles-Detail 2 3 5 2 3" xfId="2729"/>
    <cellStyle name="RowTitles-Detail 2 3 5 2_age théoriq, nbe d'années Eur" xfId="2730"/>
    <cellStyle name="RowTitles-Detail 2 3 5 3" xfId="2731"/>
    <cellStyle name="RowTitles-Detail 2 3 5_age théoriq, nbe d'années Eur" xfId="2732"/>
    <cellStyle name="RowTitles-Detail 2 3 6" xfId="2733"/>
    <cellStyle name="RowTitles-Detail 2 3 6 2" xfId="2734"/>
    <cellStyle name="RowTitles-Detail 2 3 6 2 2" xfId="2735"/>
    <cellStyle name="RowTitles-Detail 2 3 6 2 2 2" xfId="2736"/>
    <cellStyle name="RowTitles-Detail 2 3 6 2 3" xfId="2737"/>
    <cellStyle name="RowTitles-Detail 2 3 6 2_age théoriq, nbe d'années Eur" xfId="2738"/>
    <cellStyle name="RowTitles-Detail 2 3 6 3" xfId="2739"/>
    <cellStyle name="RowTitles-Detail 2 3 6_age théoriq, nbe d'années Eur" xfId="2740"/>
    <cellStyle name="RowTitles-Detail 2 3 7" xfId="2741"/>
    <cellStyle name="RowTitles-Detail 2 3 7 2" xfId="2742"/>
    <cellStyle name="RowTitles-Detail 2 3 7 2 2" xfId="2743"/>
    <cellStyle name="RowTitles-Detail 2 3 7 3" xfId="2744"/>
    <cellStyle name="RowTitles-Detail 2 3 7_age théoriq, nbe d'années Eur" xfId="2745"/>
    <cellStyle name="RowTitles-Detail 2 3 8" xfId="2746"/>
    <cellStyle name="RowTitles-Detail 2 3_age théoriq, nbe d'années Eur" xfId="2747"/>
    <cellStyle name="RowTitles-Detail 2 4" xfId="2748"/>
    <cellStyle name="RowTitles-Detail 2 4 2" xfId="2749"/>
    <cellStyle name="RowTitles-Detail 2 4 2 2" xfId="2750"/>
    <cellStyle name="RowTitles-Detail 2 4 2 2 2" xfId="2751"/>
    <cellStyle name="RowTitles-Detail 2 4 2 2 2 2" xfId="2752"/>
    <cellStyle name="RowTitles-Detail 2 4 2 2 3" xfId="2753"/>
    <cellStyle name="RowTitles-Detail 2 4 2 2_age théoriq, nbe d'années Eur" xfId="2754"/>
    <cellStyle name="RowTitles-Detail 2 4 2 3" xfId="2755"/>
    <cellStyle name="RowTitles-Detail 2 4 2_age théoriq, nbe d'années Eur" xfId="2756"/>
    <cellStyle name="RowTitles-Detail 2 4 3" xfId="2757"/>
    <cellStyle name="RowTitles-Detail 2 4 3 2" xfId="2758"/>
    <cellStyle name="RowTitles-Detail 2 4 3 2 2" xfId="2759"/>
    <cellStyle name="RowTitles-Detail 2 4 3 2 2 2" xfId="2760"/>
    <cellStyle name="RowTitles-Detail 2 4 3 2 3" xfId="2761"/>
    <cellStyle name="RowTitles-Detail 2 4 3 2_age théoriq, nbe d'années Eur" xfId="2762"/>
    <cellStyle name="RowTitles-Detail 2 4 3 3" xfId="2763"/>
    <cellStyle name="RowTitles-Detail 2 4 3_age théoriq, nbe d'années Eur" xfId="2764"/>
    <cellStyle name="RowTitles-Detail 2 4 4" xfId="2765"/>
    <cellStyle name="RowTitles-Detail 2 4 4 2" xfId="2766"/>
    <cellStyle name="RowTitles-Detail 2 4 4 2 2" xfId="2767"/>
    <cellStyle name="RowTitles-Detail 2 4 4 2 2 2" xfId="2768"/>
    <cellStyle name="RowTitles-Detail 2 4 4 2 3" xfId="2769"/>
    <cellStyle name="RowTitles-Detail 2 4 4 2_age théoriq, nbe d'années Eur" xfId="2770"/>
    <cellStyle name="RowTitles-Detail 2 4 4 3" xfId="2771"/>
    <cellStyle name="RowTitles-Detail 2 4 4_age théoriq, nbe d'années Eur" xfId="2772"/>
    <cellStyle name="RowTitles-Detail 2 4 5" xfId="2773"/>
    <cellStyle name="RowTitles-Detail 2 4 5 2" xfId="2774"/>
    <cellStyle name="RowTitles-Detail 2 4 5 2 2" xfId="2775"/>
    <cellStyle name="RowTitles-Detail 2 4 5 3" xfId="2776"/>
    <cellStyle name="RowTitles-Detail 2 4 5_age théoriq, nbe d'années Eur" xfId="2777"/>
    <cellStyle name="RowTitles-Detail 2 4 6" xfId="2778"/>
    <cellStyle name="RowTitles-Detail 2 4_age théoriq, nbe d'années Eur" xfId="2779"/>
    <cellStyle name="RowTitles-Detail 2 5" xfId="2780"/>
    <cellStyle name="RowTitles-Detail 2 5 2" xfId="2781"/>
    <cellStyle name="RowTitles-Detail 2 5 2 2" xfId="2782"/>
    <cellStyle name="RowTitles-Detail 2 5 2 2 2" xfId="2783"/>
    <cellStyle name="RowTitles-Detail 2 5 2 3" xfId="2784"/>
    <cellStyle name="RowTitles-Detail 2 5 2_age théoriq, nbe d'années Eur" xfId="2785"/>
    <cellStyle name="RowTitles-Detail 2 5 3" xfId="2786"/>
    <cellStyle name="RowTitles-Detail 2 5_age théoriq, nbe d'années Eur" xfId="2787"/>
    <cellStyle name="RowTitles-Detail 2 6" xfId="2788"/>
    <cellStyle name="RowTitles-Detail 2 6 2" xfId="2789"/>
    <cellStyle name="RowTitles-Detail 2 6 2 2" xfId="2790"/>
    <cellStyle name="RowTitles-Detail 2 6 2 2 2" xfId="2791"/>
    <cellStyle name="RowTitles-Detail 2 6 2 3" xfId="2792"/>
    <cellStyle name="RowTitles-Detail 2 6 2_age théoriq, nbe d'années Eur" xfId="2793"/>
    <cellStyle name="RowTitles-Detail 2 6 3" xfId="2794"/>
    <cellStyle name="RowTitles-Detail 2 6_age théoriq, nbe d'années Eur" xfId="2795"/>
    <cellStyle name="RowTitles-Detail 2 7" xfId="2796"/>
    <cellStyle name="RowTitles-Detail 2 7 2" xfId="2797"/>
    <cellStyle name="RowTitles-Detail 2 7 2 2" xfId="2798"/>
    <cellStyle name="RowTitles-Detail 2 7 2 2 2" xfId="2799"/>
    <cellStyle name="RowTitles-Detail 2 7 2 3" xfId="2800"/>
    <cellStyle name="RowTitles-Detail 2 7 2_age théoriq, nbe d'années Eur" xfId="2801"/>
    <cellStyle name="RowTitles-Detail 2 7 3" xfId="2802"/>
    <cellStyle name="RowTitles-Detail 2 7_age théoriq, nbe d'années Eur" xfId="2803"/>
    <cellStyle name="RowTitles-Detail 2 8" xfId="2804"/>
    <cellStyle name="RowTitles-Detail 2 8 2" xfId="2805"/>
    <cellStyle name="RowTitles-Detail 2 8 2 2" xfId="2806"/>
    <cellStyle name="RowTitles-Detail 2 8 3" xfId="2807"/>
    <cellStyle name="RowTitles-Detail 2 8_age théoriq, nbe d'années Eur" xfId="2808"/>
    <cellStyle name="RowTitles-Detail 2 9" xfId="2809"/>
    <cellStyle name="RowTitles-Detail 2_age théoriq, nbe d'années Eur" xfId="2810"/>
    <cellStyle name="RowTitles-Detail 3" xfId="2811"/>
    <cellStyle name="RowTitles-Detail 3 2" xfId="2812"/>
    <cellStyle name="RowTitles-Detail 3 2 2" xfId="2813"/>
    <cellStyle name="RowTitles-Detail 3 2 2 2" xfId="2814"/>
    <cellStyle name="RowTitles-Detail 3 2 2 2 2" xfId="2815"/>
    <cellStyle name="RowTitles-Detail 3 2 2 2 2 2" xfId="2816"/>
    <cellStyle name="RowTitles-Detail 3 2 2 2 2 2 2" xfId="2817"/>
    <cellStyle name="RowTitles-Detail 3 2 2 2 2 3" xfId="2818"/>
    <cellStyle name="RowTitles-Detail 3 2 2 2 2_age théoriq, nbe d'années Eur" xfId="2819"/>
    <cellStyle name="RowTitles-Detail 3 2 2 2 3" xfId="2820"/>
    <cellStyle name="RowTitles-Detail 3 2 2 2_age théoriq, nbe d'années Eur" xfId="2821"/>
    <cellStyle name="RowTitles-Detail 3 2 2 3" xfId="2822"/>
    <cellStyle name="RowTitles-Detail 3 2 2 3 2" xfId="2823"/>
    <cellStyle name="RowTitles-Detail 3 2 2 3 2 2" xfId="2824"/>
    <cellStyle name="RowTitles-Detail 3 2 2 3 2 2 2" xfId="2825"/>
    <cellStyle name="RowTitles-Detail 3 2 2 3 2 3" xfId="2826"/>
    <cellStyle name="RowTitles-Detail 3 2 2 3 2_age théoriq, nbe d'années Eur" xfId="2827"/>
    <cellStyle name="RowTitles-Detail 3 2 2 3 3" xfId="2828"/>
    <cellStyle name="RowTitles-Detail 3 2 2 3_age théoriq, nbe d'années Eur" xfId="2829"/>
    <cellStyle name="RowTitles-Detail 3 2 2 4" xfId="2830"/>
    <cellStyle name="RowTitles-Detail 3 2 2 4 2" xfId="2831"/>
    <cellStyle name="RowTitles-Detail 3 2 2 4 2 2" xfId="2832"/>
    <cellStyle name="RowTitles-Detail 3 2 2 4 2 2 2" xfId="2833"/>
    <cellStyle name="RowTitles-Detail 3 2 2 4 2 3" xfId="2834"/>
    <cellStyle name="RowTitles-Detail 3 2 2 4 2_age théoriq, nbe d'années Eur" xfId="2835"/>
    <cellStyle name="RowTitles-Detail 3 2 2 4 3" xfId="2836"/>
    <cellStyle name="RowTitles-Detail 3 2 2 4_age théoriq, nbe d'années Eur" xfId="2837"/>
    <cellStyle name="RowTitles-Detail 3 2 2 5" xfId="2838"/>
    <cellStyle name="RowTitles-Detail 3 2 2 5 2" xfId="2839"/>
    <cellStyle name="RowTitles-Detail 3 2 2 5 2 2" xfId="2840"/>
    <cellStyle name="RowTitles-Detail 3 2 2 5 3" xfId="2841"/>
    <cellStyle name="RowTitles-Detail 3 2 2 5_age théoriq, nbe d'années Eur" xfId="2842"/>
    <cellStyle name="RowTitles-Detail 3 2 2 6" xfId="2843"/>
    <cellStyle name="RowTitles-Detail 3 2 2_age théoriq, nbe d'années Eur" xfId="2844"/>
    <cellStyle name="RowTitles-Detail 3 2 3" xfId="2845"/>
    <cellStyle name="RowTitles-Detail 3 2 3 2" xfId="2846"/>
    <cellStyle name="RowTitles-Detail 3 2 3 2 2" xfId="2847"/>
    <cellStyle name="RowTitles-Detail 3 2 3 2 2 2" xfId="2848"/>
    <cellStyle name="RowTitles-Detail 3 2 3 2 3" xfId="2849"/>
    <cellStyle name="RowTitles-Detail 3 2 3 2_age théoriq, nbe d'années Eur" xfId="2850"/>
    <cellStyle name="RowTitles-Detail 3 2 3 3" xfId="2851"/>
    <cellStyle name="RowTitles-Detail 3 2 3_age théoriq, nbe d'années Eur" xfId="2852"/>
    <cellStyle name="RowTitles-Detail 3 2 4" xfId="2853"/>
    <cellStyle name="RowTitles-Detail 3 2 4 2" xfId="2854"/>
    <cellStyle name="RowTitles-Detail 3 2 4 2 2" xfId="2855"/>
    <cellStyle name="RowTitles-Detail 3 2 4 2 2 2" xfId="2856"/>
    <cellStyle name="RowTitles-Detail 3 2 4 2 3" xfId="2857"/>
    <cellStyle name="RowTitles-Detail 3 2 4 2_age théoriq, nbe d'années Eur" xfId="2858"/>
    <cellStyle name="RowTitles-Detail 3 2 4 3" xfId="2859"/>
    <cellStyle name="RowTitles-Detail 3 2 4_age théoriq, nbe d'années Eur" xfId="2860"/>
    <cellStyle name="RowTitles-Detail 3 2 5" xfId="2861"/>
    <cellStyle name="RowTitles-Detail 3 2 5 2" xfId="2862"/>
    <cellStyle name="RowTitles-Detail 3 2 5 2 2" xfId="2863"/>
    <cellStyle name="RowTitles-Detail 3 2 5 2 2 2" xfId="2864"/>
    <cellStyle name="RowTitles-Detail 3 2 5 2 3" xfId="2865"/>
    <cellStyle name="RowTitles-Detail 3 2 5 2_age théoriq, nbe d'années Eur" xfId="2866"/>
    <cellStyle name="RowTitles-Detail 3 2 5 3" xfId="2867"/>
    <cellStyle name="RowTitles-Detail 3 2 5_age théoriq, nbe d'années Eur" xfId="2868"/>
    <cellStyle name="RowTitles-Detail 3 2 6" xfId="2869"/>
    <cellStyle name="RowTitles-Detail 3 2 6 2" xfId="2870"/>
    <cellStyle name="RowTitles-Detail 3 2 6 2 2" xfId="2871"/>
    <cellStyle name="RowTitles-Detail 3 2 6 3" xfId="2872"/>
    <cellStyle name="RowTitles-Detail 3 2 6_age théoriq, nbe d'années Eur" xfId="2873"/>
    <cellStyle name="RowTitles-Detail 3 2 7" xfId="2874"/>
    <cellStyle name="RowTitles-Detail 3 2_age théoriq, nbe d'années Eur" xfId="2875"/>
    <cellStyle name="RowTitles-Detail 3 3" xfId="2876"/>
    <cellStyle name="RowTitles-Detail 3 3 2" xfId="2877"/>
    <cellStyle name="RowTitles-Detail 3 3 2 2" xfId="2878"/>
    <cellStyle name="RowTitles-Detail 3 3 2 2 2" xfId="2879"/>
    <cellStyle name="RowTitles-Detail 3 3 2 2 2 2" xfId="2880"/>
    <cellStyle name="RowTitles-Detail 3 3 2 2 3" xfId="2881"/>
    <cellStyle name="RowTitles-Detail 3 3 2 2_age théoriq, nbe d'années Eur" xfId="2882"/>
    <cellStyle name="RowTitles-Detail 3 3 2 3" xfId="2883"/>
    <cellStyle name="RowTitles-Detail 3 3 2_age théoriq, nbe d'années Eur" xfId="2884"/>
    <cellStyle name="RowTitles-Detail 3 3 3" xfId="2885"/>
    <cellStyle name="RowTitles-Detail 3 3 3 2" xfId="2886"/>
    <cellStyle name="RowTitles-Detail 3 3 3 2 2" xfId="2887"/>
    <cellStyle name="RowTitles-Detail 3 3 3 2 2 2" xfId="2888"/>
    <cellStyle name="RowTitles-Detail 3 3 3 2 3" xfId="2889"/>
    <cellStyle name="RowTitles-Detail 3 3 3 2_age théoriq, nbe d'années Eur" xfId="2890"/>
    <cellStyle name="RowTitles-Detail 3 3 3 3" xfId="2891"/>
    <cellStyle name="RowTitles-Detail 3 3 3_age théoriq, nbe d'années Eur" xfId="2892"/>
    <cellStyle name="RowTitles-Detail 3 3 4" xfId="2893"/>
    <cellStyle name="RowTitles-Detail 3 3 4 2" xfId="2894"/>
    <cellStyle name="RowTitles-Detail 3 3 4 2 2" xfId="2895"/>
    <cellStyle name="RowTitles-Detail 3 3 4 2 2 2" xfId="2896"/>
    <cellStyle name="RowTitles-Detail 3 3 4 2 3" xfId="2897"/>
    <cellStyle name="RowTitles-Detail 3 3 4 2_age théoriq, nbe d'années Eur" xfId="2898"/>
    <cellStyle name="RowTitles-Detail 3 3 4 3" xfId="2899"/>
    <cellStyle name="RowTitles-Detail 3 3 4_age théoriq, nbe d'années Eur" xfId="2900"/>
    <cellStyle name="RowTitles-Detail 3 3 5" xfId="2901"/>
    <cellStyle name="RowTitles-Detail 3 3 5 2" xfId="2902"/>
    <cellStyle name="RowTitles-Detail 3 3 5 2 2" xfId="2903"/>
    <cellStyle name="RowTitles-Detail 3 3 5 3" xfId="2904"/>
    <cellStyle name="RowTitles-Detail 3 3 5_age théoriq, nbe d'années Eur" xfId="2905"/>
    <cellStyle name="RowTitles-Detail 3 3 6" xfId="2906"/>
    <cellStyle name="RowTitles-Detail 3 3_age théoriq, nbe d'années Eur" xfId="2907"/>
    <cellStyle name="RowTitles-Detail 3 4" xfId="2908"/>
    <cellStyle name="RowTitles-Detail 3 4 2" xfId="2909"/>
    <cellStyle name="RowTitles-Detail 3 4 2 2" xfId="2910"/>
    <cellStyle name="RowTitles-Detail 3 4 2 2 2" xfId="2911"/>
    <cellStyle name="RowTitles-Detail 3 4 2 3" xfId="2912"/>
    <cellStyle name="RowTitles-Detail 3 4 2_age théoriq, nbe d'années Eur" xfId="2913"/>
    <cellStyle name="RowTitles-Detail 3 4 3" xfId="2914"/>
    <cellStyle name="RowTitles-Detail 3 4_age théoriq, nbe d'années Eur" xfId="2915"/>
    <cellStyle name="RowTitles-Detail 3 5" xfId="2916"/>
    <cellStyle name="RowTitles-Detail 3 5 2" xfId="2917"/>
    <cellStyle name="RowTitles-Detail 3 5 2 2" xfId="2918"/>
    <cellStyle name="RowTitles-Detail 3 5 2 2 2" xfId="2919"/>
    <cellStyle name="RowTitles-Detail 3 5 2 3" xfId="2920"/>
    <cellStyle name="RowTitles-Detail 3 5 2_age théoriq, nbe d'années Eur" xfId="2921"/>
    <cellStyle name="RowTitles-Detail 3 5 3" xfId="2922"/>
    <cellStyle name="RowTitles-Detail 3 5_age théoriq, nbe d'années Eur" xfId="2923"/>
    <cellStyle name="RowTitles-Detail 3 6" xfId="2924"/>
    <cellStyle name="RowTitles-Detail 3 6 2" xfId="2925"/>
    <cellStyle name="RowTitles-Detail 3 6 2 2" xfId="2926"/>
    <cellStyle name="RowTitles-Detail 3 6 2 2 2" xfId="2927"/>
    <cellStyle name="RowTitles-Detail 3 6 2 3" xfId="2928"/>
    <cellStyle name="RowTitles-Detail 3 6 2_age théoriq, nbe d'années Eur" xfId="2929"/>
    <cellStyle name="RowTitles-Detail 3 6 3" xfId="2930"/>
    <cellStyle name="RowTitles-Detail 3 6_age théoriq, nbe d'années Eur" xfId="2931"/>
    <cellStyle name="RowTitles-Detail 3 7" xfId="2932"/>
    <cellStyle name="RowTitles-Detail 3 7 2" xfId="2933"/>
    <cellStyle name="RowTitles-Detail 3 7 2 2" xfId="2934"/>
    <cellStyle name="RowTitles-Detail 3 7 3" xfId="2935"/>
    <cellStyle name="RowTitles-Detail 3 7_age théoriq, nbe d'années Eur" xfId="2936"/>
    <cellStyle name="RowTitles-Detail 3 8" xfId="2937"/>
    <cellStyle name="RowTitles-Detail 3_age théoriq, nbe d'années Eur" xfId="2938"/>
    <cellStyle name="RowTitles-Detail 4" xfId="2939"/>
    <cellStyle name="RowTitles-Detail 4 2" xfId="2940"/>
    <cellStyle name="RowTitles-Detail 4 2 2" xfId="2941"/>
    <cellStyle name="RowTitles-Detail 4 2 2 2" xfId="2942"/>
    <cellStyle name="RowTitles-Detail 4 2 2 2 2" xfId="2943"/>
    <cellStyle name="RowTitles-Detail 4 2 2 2 2 2" xfId="2944"/>
    <cellStyle name="RowTitles-Detail 4 2 2 2 2 2 2" xfId="2945"/>
    <cellStyle name="RowTitles-Detail 4 2 2 2 2 3" xfId="2946"/>
    <cellStyle name="RowTitles-Detail 4 2 2 2 2_age théoriq, nbe d'années Eur" xfId="2947"/>
    <cellStyle name="RowTitles-Detail 4 2 2 2 3" xfId="2948"/>
    <cellStyle name="RowTitles-Detail 4 2 2 2_age théoriq, nbe d'années Eur" xfId="2949"/>
    <cellStyle name="RowTitles-Detail 4 2 2 3" xfId="2950"/>
    <cellStyle name="RowTitles-Detail 4 2 2 3 2" xfId="2951"/>
    <cellStyle name="RowTitles-Detail 4 2 2 3 2 2" xfId="2952"/>
    <cellStyle name="RowTitles-Detail 4 2 2 3 2 2 2" xfId="2953"/>
    <cellStyle name="RowTitles-Detail 4 2 2 3 2 3" xfId="2954"/>
    <cellStyle name="RowTitles-Detail 4 2 2 3 2_age théoriq, nbe d'années Eur" xfId="2955"/>
    <cellStyle name="RowTitles-Detail 4 2 2 3 3" xfId="2956"/>
    <cellStyle name="RowTitles-Detail 4 2 2 3_age théoriq, nbe d'années Eur" xfId="2957"/>
    <cellStyle name="RowTitles-Detail 4 2 2 4" xfId="2958"/>
    <cellStyle name="RowTitles-Detail 4 2 2 4 2" xfId="2959"/>
    <cellStyle name="RowTitles-Detail 4 2 2 4 2 2" xfId="2960"/>
    <cellStyle name="RowTitles-Detail 4 2 2 4 2 2 2" xfId="2961"/>
    <cellStyle name="RowTitles-Detail 4 2 2 4 2 3" xfId="2962"/>
    <cellStyle name="RowTitles-Detail 4 2 2 4 2_age théoriq, nbe d'années Eur" xfId="2963"/>
    <cellStyle name="RowTitles-Detail 4 2 2 4 3" xfId="2964"/>
    <cellStyle name="RowTitles-Detail 4 2 2 4_age théoriq, nbe d'années Eur" xfId="2965"/>
    <cellStyle name="RowTitles-Detail 4 2 2 5" xfId="2966"/>
    <cellStyle name="RowTitles-Detail 4 2 2 5 2" xfId="2967"/>
    <cellStyle name="RowTitles-Detail 4 2 2 5 2 2" xfId="2968"/>
    <cellStyle name="RowTitles-Detail 4 2 2 5 3" xfId="2969"/>
    <cellStyle name="RowTitles-Detail 4 2 2 5_age théoriq, nbe d'années Eur" xfId="2970"/>
    <cellStyle name="RowTitles-Detail 4 2 2 6" xfId="2971"/>
    <cellStyle name="RowTitles-Detail 4 2 2_age théoriq, nbe d'années Eur" xfId="2972"/>
    <cellStyle name="RowTitles-Detail 4 2 3" xfId="2973"/>
    <cellStyle name="RowTitles-Detail 4 2 3 2" xfId="2974"/>
    <cellStyle name="RowTitles-Detail 4 2 3 2 2" xfId="2975"/>
    <cellStyle name="RowTitles-Detail 4 2 3 2 2 2" xfId="2976"/>
    <cellStyle name="RowTitles-Detail 4 2 3 2 3" xfId="2977"/>
    <cellStyle name="RowTitles-Detail 4 2 3 2_age théoriq, nbe d'années Eur" xfId="2978"/>
    <cellStyle name="RowTitles-Detail 4 2 3 3" xfId="2979"/>
    <cellStyle name="RowTitles-Detail 4 2 3_age théoriq, nbe d'années Eur" xfId="2980"/>
    <cellStyle name="RowTitles-Detail 4 2 4" xfId="2981"/>
    <cellStyle name="RowTitles-Detail 4 2 4 2" xfId="2982"/>
    <cellStyle name="RowTitles-Detail 4 2 4 2 2" xfId="2983"/>
    <cellStyle name="RowTitles-Detail 4 2 4 2 2 2" xfId="2984"/>
    <cellStyle name="RowTitles-Detail 4 2 4 2 3" xfId="2985"/>
    <cellStyle name="RowTitles-Detail 4 2 4 2_age théoriq, nbe d'années Eur" xfId="2986"/>
    <cellStyle name="RowTitles-Detail 4 2 4 3" xfId="2987"/>
    <cellStyle name="RowTitles-Detail 4 2 4_age théoriq, nbe d'années Eur" xfId="2988"/>
    <cellStyle name="RowTitles-Detail 4 2 5" xfId="2989"/>
    <cellStyle name="RowTitles-Detail 4 2 5 2" xfId="2990"/>
    <cellStyle name="RowTitles-Detail 4 2 5 2 2" xfId="2991"/>
    <cellStyle name="RowTitles-Detail 4 2 5 2 2 2" xfId="2992"/>
    <cellStyle name="RowTitles-Detail 4 2 5 2 3" xfId="2993"/>
    <cellStyle name="RowTitles-Detail 4 2 5 2_age théoriq, nbe d'années Eur" xfId="2994"/>
    <cellStyle name="RowTitles-Detail 4 2 5 3" xfId="2995"/>
    <cellStyle name="RowTitles-Detail 4 2 5_age théoriq, nbe d'années Eur" xfId="2996"/>
    <cellStyle name="RowTitles-Detail 4 2 6" xfId="2997"/>
    <cellStyle name="RowTitles-Detail 4 2 6 2" xfId="2998"/>
    <cellStyle name="RowTitles-Detail 4 2 6 2 2" xfId="2999"/>
    <cellStyle name="RowTitles-Detail 4 2 6 3" xfId="3000"/>
    <cellStyle name="RowTitles-Detail 4 2 6_age théoriq, nbe d'années Eur" xfId="3001"/>
    <cellStyle name="RowTitles-Detail 4 2 7" xfId="3002"/>
    <cellStyle name="RowTitles-Detail 4 2_age théoriq, nbe d'années Eur" xfId="3003"/>
    <cellStyle name="RowTitles-Detail 4 3" xfId="3004"/>
    <cellStyle name="RowTitles-Detail 4 3 2" xfId="3005"/>
    <cellStyle name="RowTitles-Detail 4 3 2 2" xfId="3006"/>
    <cellStyle name="RowTitles-Detail 4 3 2 2 2" xfId="3007"/>
    <cellStyle name="RowTitles-Detail 4 3 2 2 2 2" xfId="3008"/>
    <cellStyle name="RowTitles-Detail 4 3 2 2 3" xfId="3009"/>
    <cellStyle name="RowTitles-Detail 4 3 2 2_age théoriq, nbe d'années Eur" xfId="3010"/>
    <cellStyle name="RowTitles-Detail 4 3 2 3" xfId="3011"/>
    <cellStyle name="RowTitles-Detail 4 3 2_age théoriq, nbe d'années Eur" xfId="3012"/>
    <cellStyle name="RowTitles-Detail 4 3 3" xfId="3013"/>
    <cellStyle name="RowTitles-Detail 4 3 3 2" xfId="3014"/>
    <cellStyle name="RowTitles-Detail 4 3 3 2 2" xfId="3015"/>
    <cellStyle name="RowTitles-Detail 4 3 3 2 2 2" xfId="3016"/>
    <cellStyle name="RowTitles-Detail 4 3 3 2 3" xfId="3017"/>
    <cellStyle name="RowTitles-Detail 4 3 3 2_age théoriq, nbe d'années Eur" xfId="3018"/>
    <cellStyle name="RowTitles-Detail 4 3 3 3" xfId="3019"/>
    <cellStyle name="RowTitles-Detail 4 3 3_age théoriq, nbe d'années Eur" xfId="3020"/>
    <cellStyle name="RowTitles-Detail 4 3 4" xfId="3021"/>
    <cellStyle name="RowTitles-Detail 4 3 4 2" xfId="3022"/>
    <cellStyle name="RowTitles-Detail 4 3 4 2 2" xfId="3023"/>
    <cellStyle name="RowTitles-Detail 4 3 4 2 2 2" xfId="3024"/>
    <cellStyle name="RowTitles-Detail 4 3 4 2 3" xfId="3025"/>
    <cellStyle name="RowTitles-Detail 4 3 4 2_age théoriq, nbe d'années Eur" xfId="3026"/>
    <cellStyle name="RowTitles-Detail 4 3 4 3" xfId="3027"/>
    <cellStyle name="RowTitles-Detail 4 3 4_age théoriq, nbe d'années Eur" xfId="3028"/>
    <cellStyle name="RowTitles-Detail 4 3 5" xfId="3029"/>
    <cellStyle name="RowTitles-Detail 4 3 5 2" xfId="3030"/>
    <cellStyle name="RowTitles-Detail 4 3 5 2 2" xfId="3031"/>
    <cellStyle name="RowTitles-Detail 4 3 5 3" xfId="3032"/>
    <cellStyle name="RowTitles-Detail 4 3 5_age théoriq, nbe d'années Eur" xfId="3033"/>
    <cellStyle name="RowTitles-Detail 4 3 6" xfId="3034"/>
    <cellStyle name="RowTitles-Detail 4 3_age théoriq, nbe d'années Eur" xfId="3035"/>
    <cellStyle name="RowTitles-Detail 4 4" xfId="3036"/>
    <cellStyle name="RowTitles-Detail 4 4 2" xfId="3037"/>
    <cellStyle name="RowTitles-Detail 4 4 2 2" xfId="3038"/>
    <cellStyle name="RowTitles-Detail 4 4 2 2 2" xfId="3039"/>
    <cellStyle name="RowTitles-Detail 4 4 2 3" xfId="3040"/>
    <cellStyle name="RowTitles-Detail 4 4 2_age théoriq, nbe d'années Eur" xfId="3041"/>
    <cellStyle name="RowTitles-Detail 4 4 3" xfId="3042"/>
    <cellStyle name="RowTitles-Detail 4 4_age théoriq, nbe d'années Eur" xfId="3043"/>
    <cellStyle name="RowTitles-Detail 4 5" xfId="3044"/>
    <cellStyle name="RowTitles-Detail 4 5 2" xfId="3045"/>
    <cellStyle name="RowTitles-Detail 4 5 2 2" xfId="3046"/>
    <cellStyle name="RowTitles-Detail 4 5 2 2 2" xfId="3047"/>
    <cellStyle name="RowTitles-Detail 4 5 2 3" xfId="3048"/>
    <cellStyle name="RowTitles-Detail 4 5 2_age théoriq, nbe d'années Eur" xfId="3049"/>
    <cellStyle name="RowTitles-Detail 4 5 3" xfId="3050"/>
    <cellStyle name="RowTitles-Detail 4 5_age théoriq, nbe d'années Eur" xfId="3051"/>
    <cellStyle name="RowTitles-Detail 4 6" xfId="3052"/>
    <cellStyle name="RowTitles-Detail 4 6 2" xfId="3053"/>
    <cellStyle name="RowTitles-Detail 4 6 2 2" xfId="3054"/>
    <cellStyle name="RowTitles-Detail 4 6 2 2 2" xfId="3055"/>
    <cellStyle name="RowTitles-Detail 4 6 2 3" xfId="3056"/>
    <cellStyle name="RowTitles-Detail 4 6 2_age théoriq, nbe d'années Eur" xfId="3057"/>
    <cellStyle name="RowTitles-Detail 4 6 3" xfId="3058"/>
    <cellStyle name="RowTitles-Detail 4 6_age théoriq, nbe d'années Eur" xfId="3059"/>
    <cellStyle name="RowTitles-Detail 4 7" xfId="3060"/>
    <cellStyle name="RowTitles-Detail 4 7 2" xfId="3061"/>
    <cellStyle name="RowTitles-Detail 4 7 2 2" xfId="3062"/>
    <cellStyle name="RowTitles-Detail 4 7 3" xfId="3063"/>
    <cellStyle name="RowTitles-Detail 4 7_age théoriq, nbe d'années Eur" xfId="3064"/>
    <cellStyle name="RowTitles-Detail 4 8" xfId="3065"/>
    <cellStyle name="RowTitles-Detail 4_age théoriq, nbe d'années Eur" xfId="3066"/>
    <cellStyle name="RowTitles-Detail 5" xfId="3067"/>
    <cellStyle name="RowTitles-Detail 5 2" xfId="3068"/>
    <cellStyle name="RowTitles-Detail 5 2 2" xfId="3069"/>
    <cellStyle name="RowTitles-Detail 5 2 2 2" xfId="3070"/>
    <cellStyle name="RowTitles-Detail 5 2 3" xfId="3071"/>
    <cellStyle name="RowTitles-Detail 5 2_age théoriq, nbe d'années Eur" xfId="3072"/>
    <cellStyle name="RowTitles-Detail 5 3" xfId="3073"/>
    <cellStyle name="RowTitles-Detail 5_age théoriq, nbe d'années Eur" xfId="3074"/>
    <cellStyle name="RowTitles-Detail 6" xfId="3075"/>
    <cellStyle name="RowTitles-Detail 6 2" xfId="3076"/>
    <cellStyle name="RowTitles-Detail 6 2 2" xfId="3077"/>
    <cellStyle name="RowTitles-Detail 6 2 2 2" xfId="3078"/>
    <cellStyle name="RowTitles-Detail 6 2 3" xfId="3079"/>
    <cellStyle name="RowTitles-Detail 6 2_age théoriq, nbe d'années Eur" xfId="3080"/>
    <cellStyle name="RowTitles-Detail 6 3" xfId="3081"/>
    <cellStyle name="RowTitles-Detail 6_age théoriq, nbe d'années Eur" xfId="3082"/>
    <cellStyle name="RowTitles-Detail 7" xfId="3083"/>
    <cellStyle name="RowTitles-Detail 7 2" xfId="3084"/>
    <cellStyle name="RowTitles-Detail 7 2 2" xfId="3085"/>
    <cellStyle name="RowTitles-Detail 7 2 2 2" xfId="3086"/>
    <cellStyle name="RowTitles-Detail 7 2 3" xfId="3087"/>
    <cellStyle name="RowTitles-Detail 7 2_age théoriq, nbe d'années Eur" xfId="3088"/>
    <cellStyle name="RowTitles-Detail 7 3" xfId="3089"/>
    <cellStyle name="RowTitles-Detail 7_age théoriq, nbe d'années Eur" xfId="3090"/>
    <cellStyle name="RowTitles-Detail 8" xfId="3091"/>
    <cellStyle name="RowTitles-Detail 8 2" xfId="3092"/>
    <cellStyle name="RowTitles-Detail 8 2 2" xfId="3093"/>
    <cellStyle name="RowTitles-Detail 8 3" xfId="3094"/>
    <cellStyle name="RowTitles-Detail 8_age théoriq, nbe d'années Eur" xfId="3095"/>
    <cellStyle name="RowTitles-Detail 9" xfId="3096"/>
    <cellStyle name="RowTitles-Detail 9 2" xfId="3097"/>
    <cellStyle name="RowTitles-Detail_age théoriq, nbe d'années Eur" xfId="3098"/>
    <cellStyle name="semestre" xfId="3099"/>
    <cellStyle name="Significance_Arrows" xfId="3100"/>
    <cellStyle name="Standaard_Blad1" xfId="3101"/>
    <cellStyle name="Standard_DIAGRAM" xfId="3102"/>
    <cellStyle name="Sub_tot_e" xfId="3103"/>
    <cellStyle name="Sub-titles" xfId="3104"/>
    <cellStyle name="Sub-titles Cols" xfId="3105"/>
    <cellStyle name="Sub-titles rows" xfId="3106"/>
    <cellStyle name="Table No." xfId="3107"/>
    <cellStyle name="Table No. 2" xfId="3108"/>
    <cellStyle name="Table Title" xfId="3109"/>
    <cellStyle name="Table Title 2" xfId="3110"/>
    <cellStyle name="TableStyleLight1" xfId="3111"/>
    <cellStyle name="TableStyleLight1 2" xfId="3112"/>
    <cellStyle name="TableStyleLight1 2 2" xfId="3113"/>
    <cellStyle name="TableStyleLight1 2 2 2" xfId="3114"/>
    <cellStyle name="TableStyleLight1 2 2 2 2" xfId="3115"/>
    <cellStyle name="TableStyleLight1 2 2 2 3" xfId="3116"/>
    <cellStyle name="TableStyleLight1 2 2 3" xfId="3117"/>
    <cellStyle name="TableStyleLight1 2 2 4" xfId="3118"/>
    <cellStyle name="TableStyleLight1 2 2_age théoriq, nbe d'années Eur" xfId="3119"/>
    <cellStyle name="TableStyleLight1 2 3" xfId="3120"/>
    <cellStyle name="TableStyleLight1 2 3 2" xfId="3121"/>
    <cellStyle name="TableStyleLight1 2 3 3" xfId="3122"/>
    <cellStyle name="TableStyleLight1 2 4" xfId="3123"/>
    <cellStyle name="TableStyleLight1 2 4 2" xfId="3124"/>
    <cellStyle name="TableStyleLight1 2 4 3" xfId="3125"/>
    <cellStyle name="TableStyleLight1 2 5" xfId="3126"/>
    <cellStyle name="TableStyleLight1 2 5 2" xfId="3127"/>
    <cellStyle name="TableStyleLight1 2 5 3" xfId="3128"/>
    <cellStyle name="TableStyleLight1 2 6" xfId="3129"/>
    <cellStyle name="TableStyleLight1 2 6 2" xfId="3130"/>
    <cellStyle name="TableStyleLight1 2 6 3" xfId="3131"/>
    <cellStyle name="TableStyleLight1 2 7" xfId="3132"/>
    <cellStyle name="TableStyleLight1 2 8" xfId="3133"/>
    <cellStyle name="TableStyleLight1 2_age théoriq, nbe d'années Eur" xfId="3134"/>
    <cellStyle name="TableStyleLight1 3" xfId="3135"/>
    <cellStyle name="TableStyleLight1 3 2" xfId="3136"/>
    <cellStyle name="TableStyleLight1 3 2 2" xfId="3137"/>
    <cellStyle name="TableStyleLight1 3 2 3" xfId="3138"/>
    <cellStyle name="TableStyleLight1 3 3" xfId="3139"/>
    <cellStyle name="TableStyleLight1 3 4" xfId="3140"/>
    <cellStyle name="TableStyleLight1 3_age théoriq, nbe d'années Eur" xfId="3141"/>
    <cellStyle name="TableStyleLight1 4" xfId="3142"/>
    <cellStyle name="TableStyleLight1 4 2" xfId="3143"/>
    <cellStyle name="TableStyleLight1 4 2 2" xfId="3144"/>
    <cellStyle name="TableStyleLight1 4 2 3" xfId="3145"/>
    <cellStyle name="TableStyleLight1 4 3" xfId="3146"/>
    <cellStyle name="TableStyleLight1 4 4" xfId="3147"/>
    <cellStyle name="TableStyleLight1 4_age théoriq, nbe d'années Eur" xfId="3148"/>
    <cellStyle name="TableStyleLight1 5" xfId="3149"/>
    <cellStyle name="TableStyleLight1 6" xfId="3150"/>
    <cellStyle name="TableStyleLight1 6 2" xfId="3151"/>
    <cellStyle name="TableStyleLight1 6 3" xfId="3152"/>
    <cellStyle name="TableStyleLight1 7" xfId="3153"/>
    <cellStyle name="TableStyleLight1 7 2" xfId="3154"/>
    <cellStyle name="TableStyleLight1 7 3" xfId="3155"/>
    <cellStyle name="TableStyleLight1 8" xfId="3156"/>
    <cellStyle name="TableStyleLight1 9" xfId="3157"/>
    <cellStyle name="TableStyleLight1_age théoriq, nbe d'années Eur" xfId="3158"/>
    <cellStyle name="temp" xfId="3159"/>
    <cellStyle name="tête chapitre" xfId="3160"/>
    <cellStyle name="TEXT" xfId="3161"/>
    <cellStyle name="Title 2" xfId="3162"/>
    <cellStyle name="Title 3" xfId="3163"/>
    <cellStyle name="title1" xfId="3164"/>
    <cellStyle name="Titles" xfId="3165"/>
    <cellStyle name="titre 2" xfId="3166"/>
    <cellStyle name="Total 2" xfId="3167"/>
    <cellStyle name="Tusental (0)_Blad2" xfId="3168"/>
    <cellStyle name="Tusental 2" xfId="3169"/>
    <cellStyle name="Tusental_Blad2" xfId="3170"/>
    <cellStyle name="Uwaga 2" xfId="3171"/>
    <cellStyle name="Valuta (0)_Blad2" xfId="3172"/>
    <cellStyle name="Valuta_Blad2" xfId="3173"/>
    <cellStyle name="Währung [0]_DIAGRAM" xfId="3174"/>
    <cellStyle name="Währung_DIAGRAM" xfId="3175"/>
    <cellStyle name="Warning Text 2" xfId="3176"/>
    <cellStyle name="Wrapped" xfId="3177"/>
    <cellStyle name="자리수" xfId="3178"/>
    <cellStyle name="자리수0" xfId="3179"/>
    <cellStyle name="콤마 [0]_ACCOUNT" xfId="3180"/>
    <cellStyle name="콤마_ACCOUNT" xfId="3181"/>
    <cellStyle name="통화 [0]_ACCOUNT" xfId="3182"/>
    <cellStyle name="통화_ACCOUNT" xfId="3183"/>
    <cellStyle name="퍼센트" xfId="3184"/>
    <cellStyle name="표준 5" xfId="3185"/>
    <cellStyle name="표준_9511REV" xfId="3186"/>
    <cellStyle name="화폐기호" xfId="3187"/>
    <cellStyle name="화폐기호0" xfId="3188"/>
    <cellStyle name="標準 2" xfId="3189"/>
    <cellStyle name="標準_法務省担当表（eigo ） " xfId="3190"/>
  </cellStyles>
  <dxfs count="70">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b/>
        <i val="0"/>
      </font>
    </dxf>
    <dxf>
      <font>
        <b/>
        <i val="0"/>
      </font>
    </dxf>
  </dxfs>
  <tableStyles count="0" defaultTableStyle="TableStyleMedium2" defaultPivotStyle="PivotStyleLight16"/>
  <colors>
    <mruColors>
      <color rgb="FFFF00FF"/>
      <color rgb="FFA558A0"/>
      <color rgb="FF724B73"/>
      <color rgb="FF9966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02.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03.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33.xml"/><Relationship Id="rId1" Type="http://schemas.microsoft.com/office/2011/relationships/chartStyle" Target="style3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4.xml"/><Relationship Id="rId1" Type="http://schemas.microsoft.com/office/2011/relationships/chartStyle" Target="style34.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5.xml"/><Relationship Id="rId1" Type="http://schemas.microsoft.com/office/2011/relationships/chartStyle" Target="style35.xml"/></Relationships>
</file>

<file path=xl/charts/_rels/chart4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9.xml"/><Relationship Id="rId1" Type="http://schemas.microsoft.com/office/2011/relationships/chartStyle" Target="style3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6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7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8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8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8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8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9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9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9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62.xml"/><Relationship Id="rId1" Type="http://schemas.microsoft.com/office/2011/relationships/chartStyle" Target="style62.xml"/></Relationships>
</file>

<file path=xl/charts/_rels/chart9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399154589372"/>
          <c:y val="4.8506944444444443E-2"/>
          <c:w val="0.86047010869565221"/>
          <c:h val="0.81510243055555553"/>
        </c:manualLayout>
      </c:layout>
      <c:barChart>
        <c:barDir val="col"/>
        <c:grouping val="clustered"/>
        <c:varyColors val="0"/>
        <c:ser>
          <c:idx val="0"/>
          <c:order val="0"/>
          <c:tx>
            <c:strRef>
              <c:f>'1.2'!$C$40</c:f>
              <c:strCache>
                <c:ptCount val="1"/>
                <c:pt idx="0">
                  <c:v>ISCED 1</c:v>
                </c:pt>
              </c:strCache>
            </c:strRef>
          </c:tx>
          <c:spPr>
            <a:solidFill>
              <a:schemeClr val="accent1">
                <a:lumMod val="60000"/>
                <a:lumOff val="40000"/>
              </a:schemeClr>
            </a:solidFill>
            <a:ln w="6350">
              <a:solidFill>
                <a:schemeClr val="bg1"/>
              </a:solidFill>
            </a:ln>
            <a:effectLst/>
          </c:spPr>
          <c:invertIfNegative val="0"/>
          <c:cat>
            <c:strRef>
              <c:f>'1.2'!$B$42:$B$68</c:f>
              <c:strCache>
                <c:ptCount val="27"/>
                <c:pt idx="0">
                  <c:v>MT</c:v>
                </c:pt>
                <c:pt idx="1">
                  <c:v>LU</c:v>
                </c:pt>
                <c:pt idx="2">
                  <c:v>CY</c:v>
                </c:pt>
                <c:pt idx="3">
                  <c:v>EE</c:v>
                </c:pt>
                <c:pt idx="4">
                  <c:v>LT</c:v>
                </c:pt>
                <c:pt idx="5">
                  <c:v>LV</c:v>
                </c:pt>
                <c:pt idx="6">
                  <c:v>SI</c:v>
                </c:pt>
                <c:pt idx="7">
                  <c:v>HR</c:v>
                </c:pt>
                <c:pt idx="8">
                  <c:v>SK</c:v>
                </c:pt>
                <c:pt idx="9">
                  <c:v>BG</c:v>
                </c:pt>
                <c:pt idx="10">
                  <c:v>AT</c:v>
                </c:pt>
                <c:pt idx="11">
                  <c:v>HU</c:v>
                </c:pt>
                <c:pt idx="12">
                  <c:v>FI</c:v>
                </c:pt>
                <c:pt idx="13">
                  <c:v>DK</c:v>
                </c:pt>
                <c:pt idx="14">
                  <c:v>IE</c:v>
                </c:pt>
                <c:pt idx="15">
                  <c:v>CZ</c:v>
                </c:pt>
                <c:pt idx="16">
                  <c:v>PT</c:v>
                </c:pt>
                <c:pt idx="17">
                  <c:v>EL</c:v>
                </c:pt>
                <c:pt idx="18">
                  <c:v>BE</c:v>
                </c:pt>
                <c:pt idx="19">
                  <c:v>SE</c:v>
                </c:pt>
                <c:pt idx="20">
                  <c:v>RO</c:v>
                </c:pt>
                <c:pt idx="21">
                  <c:v>NL</c:v>
                </c:pt>
                <c:pt idx="22">
                  <c:v>PL</c:v>
                </c:pt>
                <c:pt idx="23">
                  <c:v>IT</c:v>
                </c:pt>
                <c:pt idx="24">
                  <c:v>ES</c:v>
                </c:pt>
                <c:pt idx="25">
                  <c:v>DE</c:v>
                </c:pt>
                <c:pt idx="26">
                  <c:v>FR</c:v>
                </c:pt>
              </c:strCache>
            </c:strRef>
          </c:cat>
          <c:val>
            <c:numRef>
              <c:f>'1.2'!$C$42:$C$68</c:f>
              <c:numCache>
                <c:formatCode>_-* #\ ##0\ _€_-;\-* #\ ##0\ _€_-;_-* "-"??\ _€_-;_-@_-</c:formatCode>
                <c:ptCount val="27"/>
                <c:pt idx="0">
                  <c:v>27035</c:v>
                </c:pt>
                <c:pt idx="1">
                  <c:v>40098</c:v>
                </c:pt>
                <c:pt idx="2">
                  <c:v>59195</c:v>
                </c:pt>
                <c:pt idx="3">
                  <c:v>89702</c:v>
                </c:pt>
                <c:pt idx="4">
                  <c:v>118616</c:v>
                </c:pt>
                <c:pt idx="5">
                  <c:v>120051</c:v>
                </c:pt>
                <c:pt idx="6">
                  <c:v>134199</c:v>
                </c:pt>
                <c:pt idx="7">
                  <c:v>156627</c:v>
                </c:pt>
                <c:pt idx="8">
                  <c:v>232979</c:v>
                </c:pt>
                <c:pt idx="9">
                  <c:v>248354</c:v>
                </c:pt>
                <c:pt idx="10">
                  <c:v>343981</c:v>
                </c:pt>
                <c:pt idx="11">
                  <c:v>358766</c:v>
                </c:pt>
                <c:pt idx="12">
                  <c:v>373173</c:v>
                </c:pt>
                <c:pt idx="13">
                  <c:v>452253</c:v>
                </c:pt>
                <c:pt idx="14">
                  <c:v>570381</c:v>
                </c:pt>
                <c:pt idx="15">
                  <c:v>571922</c:v>
                </c:pt>
                <c:pt idx="16">
                  <c:v>601972</c:v>
                </c:pt>
                <c:pt idx="17">
                  <c:v>625523</c:v>
                </c:pt>
                <c:pt idx="18">
                  <c:v>823725</c:v>
                </c:pt>
                <c:pt idx="19">
                  <c:v>892231</c:v>
                </c:pt>
                <c:pt idx="20">
                  <c:v>904077</c:v>
                </c:pt>
                <c:pt idx="21">
                  <c:v>1161942</c:v>
                </c:pt>
                <c:pt idx="22">
                  <c:v>1333675</c:v>
                </c:pt>
                <c:pt idx="23">
                  <c:v>2762544</c:v>
                </c:pt>
                <c:pt idx="24">
                  <c:v>3006992</c:v>
                </c:pt>
                <c:pt idx="25">
                  <c:v>3014502</c:v>
                </c:pt>
                <c:pt idx="26">
                  <c:v>4279257</c:v>
                </c:pt>
              </c:numCache>
            </c:numRef>
          </c:val>
          <c:extLst>
            <c:ext xmlns:c16="http://schemas.microsoft.com/office/drawing/2014/chart" uri="{C3380CC4-5D6E-409C-BE32-E72D297353CC}">
              <c16:uniqueId val="{00000000-9493-4D8E-8696-41BA8E11DEA0}"/>
            </c:ext>
          </c:extLst>
        </c:ser>
        <c:dLbls>
          <c:showLegendKey val="0"/>
          <c:showVal val="0"/>
          <c:showCatName val="0"/>
          <c:showSerName val="0"/>
          <c:showPercent val="0"/>
          <c:showBubbleSize val="0"/>
        </c:dLbls>
        <c:gapWidth val="125"/>
        <c:axId val="587207056"/>
        <c:axId val="587207384"/>
      </c:barChart>
      <c:lineChart>
        <c:grouping val="standard"/>
        <c:varyColors val="0"/>
        <c:ser>
          <c:idx val="1"/>
          <c:order val="1"/>
          <c:tx>
            <c:strRef>
              <c:f>'1.2'!$D$40</c:f>
              <c:strCache>
                <c:ptCount val="1"/>
                <c:pt idx="0">
                  <c:v>ISCED 2</c:v>
                </c:pt>
              </c:strCache>
            </c:strRef>
          </c:tx>
          <c:spPr>
            <a:ln w="6350" cap="rnd">
              <a:noFill/>
              <a:round/>
            </a:ln>
            <a:effectLst/>
          </c:spPr>
          <c:marker>
            <c:symbol val="diamond"/>
            <c:size val="6"/>
            <c:spPr>
              <a:solidFill>
                <a:schemeClr val="accent1"/>
              </a:solidFill>
              <a:ln w="6350">
                <a:solidFill>
                  <a:schemeClr val="bg1"/>
                </a:solidFill>
              </a:ln>
              <a:effectLst/>
            </c:spPr>
          </c:marker>
          <c:cat>
            <c:strRef>
              <c:f>'1.2'!$B$42:$B$68</c:f>
              <c:strCache>
                <c:ptCount val="27"/>
                <c:pt idx="0">
                  <c:v>MT</c:v>
                </c:pt>
                <c:pt idx="1">
                  <c:v>LU</c:v>
                </c:pt>
                <c:pt idx="2">
                  <c:v>CY</c:v>
                </c:pt>
                <c:pt idx="3">
                  <c:v>EE</c:v>
                </c:pt>
                <c:pt idx="4">
                  <c:v>LT</c:v>
                </c:pt>
                <c:pt idx="5">
                  <c:v>LV</c:v>
                </c:pt>
                <c:pt idx="6">
                  <c:v>SI</c:v>
                </c:pt>
                <c:pt idx="7">
                  <c:v>HR</c:v>
                </c:pt>
                <c:pt idx="8">
                  <c:v>SK</c:v>
                </c:pt>
                <c:pt idx="9">
                  <c:v>BG</c:v>
                </c:pt>
                <c:pt idx="10">
                  <c:v>AT</c:v>
                </c:pt>
                <c:pt idx="11">
                  <c:v>HU</c:v>
                </c:pt>
                <c:pt idx="12">
                  <c:v>FI</c:v>
                </c:pt>
                <c:pt idx="13">
                  <c:v>DK</c:v>
                </c:pt>
                <c:pt idx="14">
                  <c:v>IE</c:v>
                </c:pt>
                <c:pt idx="15">
                  <c:v>CZ</c:v>
                </c:pt>
                <c:pt idx="16">
                  <c:v>PT</c:v>
                </c:pt>
                <c:pt idx="17">
                  <c:v>EL</c:v>
                </c:pt>
                <c:pt idx="18">
                  <c:v>BE</c:v>
                </c:pt>
                <c:pt idx="19">
                  <c:v>SE</c:v>
                </c:pt>
                <c:pt idx="20">
                  <c:v>RO</c:v>
                </c:pt>
                <c:pt idx="21">
                  <c:v>NL</c:v>
                </c:pt>
                <c:pt idx="22">
                  <c:v>PL</c:v>
                </c:pt>
                <c:pt idx="23">
                  <c:v>IT</c:v>
                </c:pt>
                <c:pt idx="24">
                  <c:v>ES</c:v>
                </c:pt>
                <c:pt idx="25">
                  <c:v>DE</c:v>
                </c:pt>
                <c:pt idx="26">
                  <c:v>FR</c:v>
                </c:pt>
              </c:strCache>
            </c:strRef>
          </c:cat>
          <c:val>
            <c:numRef>
              <c:f>'1.2'!$D$42:$D$68</c:f>
              <c:numCache>
                <c:formatCode>_-* #\ ##0\ _€_-;\-* #\ ##0\ _€_-;_-* "-"??\ _€_-;_-@_-</c:formatCode>
                <c:ptCount val="27"/>
                <c:pt idx="0">
                  <c:v>13307</c:v>
                </c:pt>
                <c:pt idx="1">
                  <c:v>23263</c:v>
                </c:pt>
                <c:pt idx="2">
                  <c:v>28267</c:v>
                </c:pt>
                <c:pt idx="3">
                  <c:v>42755</c:v>
                </c:pt>
                <c:pt idx="4">
                  <c:v>164579</c:v>
                </c:pt>
                <c:pt idx="5">
                  <c:v>58130</c:v>
                </c:pt>
                <c:pt idx="6">
                  <c:v>58811</c:v>
                </c:pt>
                <c:pt idx="7">
                  <c:v>176472</c:v>
                </c:pt>
                <c:pt idx="8">
                  <c:v>262951</c:v>
                </c:pt>
                <c:pt idx="9">
                  <c:v>198514</c:v>
                </c:pt>
                <c:pt idx="10">
                  <c:v>341516</c:v>
                </c:pt>
                <c:pt idx="11">
                  <c:v>393848</c:v>
                </c:pt>
                <c:pt idx="12">
                  <c:v>186665</c:v>
                </c:pt>
                <c:pt idx="13">
                  <c:v>243090</c:v>
                </c:pt>
                <c:pt idx="14">
                  <c:v>215239</c:v>
                </c:pt>
                <c:pt idx="15">
                  <c:v>439486</c:v>
                </c:pt>
                <c:pt idx="16">
                  <c:v>348892</c:v>
                </c:pt>
                <c:pt idx="17">
                  <c:v>332800</c:v>
                </c:pt>
                <c:pt idx="18">
                  <c:v>440418</c:v>
                </c:pt>
                <c:pt idx="19">
                  <c:v>398179</c:v>
                </c:pt>
                <c:pt idx="20">
                  <c:v>718564</c:v>
                </c:pt>
                <c:pt idx="21">
                  <c:v>771962</c:v>
                </c:pt>
                <c:pt idx="22">
                  <c:v>1744202</c:v>
                </c:pt>
                <c:pt idx="23">
                  <c:v>1777516</c:v>
                </c:pt>
                <c:pt idx="24">
                  <c:v>1702246</c:v>
                </c:pt>
                <c:pt idx="25">
                  <c:v>4478174</c:v>
                </c:pt>
                <c:pt idx="26">
                  <c:v>3446350</c:v>
                </c:pt>
              </c:numCache>
            </c:numRef>
          </c:val>
          <c:smooth val="0"/>
          <c:extLst>
            <c:ext xmlns:c16="http://schemas.microsoft.com/office/drawing/2014/chart" uri="{C3380CC4-5D6E-409C-BE32-E72D297353CC}">
              <c16:uniqueId val="{00000001-9493-4D8E-8696-41BA8E11DEA0}"/>
            </c:ext>
          </c:extLst>
        </c:ser>
        <c:dLbls>
          <c:showLegendKey val="0"/>
          <c:showVal val="0"/>
          <c:showCatName val="0"/>
          <c:showSerName val="0"/>
          <c:showPercent val="0"/>
          <c:showBubbleSize val="0"/>
        </c:dLbls>
        <c:marker val="1"/>
        <c:smooth val="0"/>
        <c:axId val="587207056"/>
        <c:axId val="587207384"/>
      </c:lineChart>
      <c:catAx>
        <c:axId val="58720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87207384"/>
        <c:crosses val="autoZero"/>
        <c:auto val="1"/>
        <c:lblAlgn val="ctr"/>
        <c:lblOffset val="100"/>
        <c:noMultiLvlLbl val="0"/>
      </c:catAx>
      <c:valAx>
        <c:axId val="587207384"/>
        <c:scaling>
          <c:orientation val="minMax"/>
        </c:scaling>
        <c:delete val="0"/>
        <c:axPos val="l"/>
        <c:majorGridlines>
          <c:spPr>
            <a:ln w="6350" cap="flat" cmpd="sng" algn="ctr">
              <a:solidFill>
                <a:schemeClr val="bg1">
                  <a:lumMod val="85000"/>
                  <a:alpha val="20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87207056"/>
        <c:crosses val="autoZero"/>
        <c:crossBetween val="between"/>
      </c:valAx>
      <c:spPr>
        <a:noFill/>
        <a:ln>
          <a:noFill/>
        </a:ln>
        <a:effectLst/>
      </c:spPr>
    </c:plotArea>
    <c:legend>
      <c:legendPos val="b"/>
      <c:layout>
        <c:manualLayout>
          <c:xMode val="edge"/>
          <c:yMode val="edge"/>
          <c:x val="0.41474637681159421"/>
          <c:y val="0.92966701388888884"/>
          <c:w val="0.17050724637681158"/>
          <c:h val="7.033298611111110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fr-FR" sz="700"/>
              <a:t>Student-teacher ratio (2019-2020)</a:t>
            </a:r>
          </a:p>
        </c:rich>
      </c:tx>
      <c:layout>
        <c:manualLayout>
          <c:xMode val="edge"/>
          <c:yMode val="edge"/>
          <c:x val="0.2545921855921856"/>
          <c:y val="0"/>
        </c:manualLayout>
      </c:layout>
      <c:overlay val="0"/>
    </c:title>
    <c:autoTitleDeleted val="0"/>
    <c:plotArea>
      <c:layout>
        <c:manualLayout>
          <c:layoutTarget val="inner"/>
          <c:xMode val="edge"/>
          <c:yMode val="edge"/>
          <c:x val="9.542472302944173E-2"/>
          <c:y val="9.2492483744297013E-2"/>
          <c:w val="0.82243475403603405"/>
          <c:h val="0.7045742399494701"/>
        </c:manualLayout>
      </c:layout>
      <c:barChart>
        <c:barDir val="bar"/>
        <c:grouping val="clustered"/>
        <c:varyColors val="0"/>
        <c:ser>
          <c:idx val="1"/>
          <c:order val="0"/>
          <c:tx>
            <c:strRef>
              <c:f>'1.3'!$D$31</c:f>
              <c:strCache>
                <c:ptCount val="1"/>
                <c:pt idx="0">
                  <c:v>ISCED 2</c:v>
                </c:pt>
              </c:strCache>
            </c:strRef>
          </c:tx>
          <c:spPr>
            <a:solidFill>
              <a:schemeClr val="accent1">
                <a:lumMod val="40000"/>
                <a:lumOff val="60000"/>
              </a:schemeClr>
            </a:solidFill>
            <a:ln w="6350">
              <a:solidFill>
                <a:schemeClr val="bg1"/>
              </a:solidFill>
            </a:ln>
          </c:spPr>
          <c:invertIfNegative val="0"/>
          <c:cat>
            <c:strRef>
              <c:f>'1.3'!$B$32:$B$34</c:f>
              <c:strCache>
                <c:ptCount val="3"/>
                <c:pt idx="0">
                  <c:v>IT</c:v>
                </c:pt>
                <c:pt idx="1">
                  <c:v>DE</c:v>
                </c:pt>
                <c:pt idx="2">
                  <c:v>FR</c:v>
                </c:pt>
              </c:strCache>
            </c:strRef>
          </c:cat>
          <c:val>
            <c:numRef>
              <c:f>'1.3'!$D$32:$D$34</c:f>
              <c:numCache>
                <c:formatCode>_-* #\ ##0.0\ _€_-;\-* #\ ##0.0\ _€_-;_-* "-"??\ _€_-;_-@_-</c:formatCode>
                <c:ptCount val="3"/>
                <c:pt idx="0">
                  <c:v>10.83</c:v>
                </c:pt>
                <c:pt idx="1">
                  <c:v>12.834</c:v>
                </c:pt>
                <c:pt idx="2">
                  <c:v>14.609</c:v>
                </c:pt>
              </c:numCache>
            </c:numRef>
          </c:val>
          <c:extLst>
            <c:ext xmlns:c16="http://schemas.microsoft.com/office/drawing/2014/chart" uri="{C3380CC4-5D6E-409C-BE32-E72D297353CC}">
              <c16:uniqueId val="{00000000-F9A0-43F0-AF87-A79C14F9CDBE}"/>
            </c:ext>
          </c:extLst>
        </c:ser>
        <c:ser>
          <c:idx val="0"/>
          <c:order val="1"/>
          <c:tx>
            <c:strRef>
              <c:f>'1.3'!$C$31</c:f>
              <c:strCache>
                <c:ptCount val="1"/>
                <c:pt idx="0">
                  <c:v>ISCED 1</c:v>
                </c:pt>
              </c:strCache>
            </c:strRef>
          </c:tx>
          <c:spPr>
            <a:solidFill>
              <a:schemeClr val="accent1"/>
            </a:solidFill>
            <a:ln w="6350">
              <a:solidFill>
                <a:schemeClr val="bg1"/>
              </a:solidFill>
            </a:ln>
          </c:spPr>
          <c:invertIfNegative val="0"/>
          <c:cat>
            <c:strRef>
              <c:f>'1.3'!$B$32:$B$34</c:f>
              <c:strCache>
                <c:ptCount val="3"/>
                <c:pt idx="0">
                  <c:v>IT</c:v>
                </c:pt>
                <c:pt idx="1">
                  <c:v>DE</c:v>
                </c:pt>
                <c:pt idx="2">
                  <c:v>FR</c:v>
                </c:pt>
              </c:strCache>
            </c:strRef>
          </c:cat>
          <c:val>
            <c:numRef>
              <c:f>'1.3'!$C$32:$C$34</c:f>
              <c:numCache>
                <c:formatCode>_-* #\ ##0.0\ _€_-;\-* #\ ##0.0\ _€_-;_-* "-"??\ _€_-;_-@_-</c:formatCode>
                <c:ptCount val="3"/>
                <c:pt idx="0">
                  <c:v>11.186999999999999</c:v>
                </c:pt>
                <c:pt idx="1">
                  <c:v>14.863</c:v>
                </c:pt>
                <c:pt idx="2">
                  <c:v>18.420000000000002</c:v>
                </c:pt>
              </c:numCache>
            </c:numRef>
          </c:val>
          <c:extLst>
            <c:ext xmlns:c16="http://schemas.microsoft.com/office/drawing/2014/chart" uri="{C3380CC4-5D6E-409C-BE32-E72D297353CC}">
              <c16:uniqueId val="{00000001-F9A0-43F0-AF87-A79C14F9CDBE}"/>
            </c:ext>
          </c:extLst>
        </c:ser>
        <c:dLbls>
          <c:showLegendKey val="0"/>
          <c:showVal val="0"/>
          <c:showCatName val="0"/>
          <c:showSerName val="0"/>
          <c:showPercent val="0"/>
          <c:showBubbleSize val="0"/>
        </c:dLbls>
        <c:gapWidth val="150"/>
        <c:axId val="145303040"/>
        <c:axId val="145304576"/>
      </c:barChart>
      <c:catAx>
        <c:axId val="145303040"/>
        <c:scaling>
          <c:orientation val="minMax"/>
        </c:scaling>
        <c:delete val="0"/>
        <c:axPos val="l"/>
        <c:numFmt formatCode="General" sourceLinked="0"/>
        <c:majorTickMark val="out"/>
        <c:minorTickMark val="none"/>
        <c:tickLblPos val="nextTo"/>
        <c:txPr>
          <a:bodyPr/>
          <a:lstStyle/>
          <a:p>
            <a:pPr>
              <a:defRPr b="1"/>
            </a:pPr>
            <a:endParaRPr lang="fr-FR"/>
          </a:p>
        </c:txPr>
        <c:crossAx val="145304576"/>
        <c:crosses val="autoZero"/>
        <c:auto val="1"/>
        <c:lblAlgn val="ctr"/>
        <c:lblOffset val="100"/>
        <c:noMultiLvlLbl val="0"/>
      </c:catAx>
      <c:valAx>
        <c:axId val="145304576"/>
        <c:scaling>
          <c:orientation val="minMax"/>
        </c:scaling>
        <c:delete val="0"/>
        <c:axPos val="b"/>
        <c:majorGridlines>
          <c:spPr>
            <a:ln w="6350">
              <a:solidFill>
                <a:schemeClr val="tx1">
                  <a:lumMod val="50000"/>
                  <a:lumOff val="50000"/>
                  <a:alpha val="20000"/>
                </a:schemeClr>
              </a:solidFill>
            </a:ln>
          </c:spPr>
        </c:majorGridlines>
        <c:title>
          <c:tx>
            <c:rich>
              <a:bodyPr/>
              <a:lstStyle/>
              <a:p>
                <a:pPr>
                  <a:defRPr/>
                </a:pPr>
                <a:r>
                  <a:rPr lang="fr-FR"/>
                  <a:t>Students</a:t>
                </a:r>
              </a:p>
            </c:rich>
          </c:tx>
          <c:layout>
            <c:manualLayout>
              <c:xMode val="edge"/>
              <c:yMode val="edge"/>
              <c:x val="0.8973457403252606"/>
              <c:y val="0.90292460306688394"/>
            </c:manualLayout>
          </c:layout>
          <c:overlay val="0"/>
        </c:title>
        <c:numFmt formatCode="_-* #\ ##0.0\ _€_-;\-* #\ ##0.0\ _€_-;_-* &quot;-&quot;??\ _€_-;_-@_-" sourceLinked="1"/>
        <c:majorTickMark val="out"/>
        <c:minorTickMark val="none"/>
        <c:tickLblPos val="nextTo"/>
        <c:crossAx val="145303040"/>
        <c:crosses val="autoZero"/>
        <c:crossBetween val="between"/>
      </c:valAx>
    </c:plotArea>
    <c:legend>
      <c:legendPos val="b"/>
      <c:layout>
        <c:manualLayout>
          <c:xMode val="edge"/>
          <c:yMode val="edge"/>
          <c:x val="0.31307448107448105"/>
          <c:y val="0.89840193909796984"/>
          <c:w val="0.36668772893772894"/>
          <c:h val="9.6355716690953941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824080534237E-2"/>
          <c:y val="3.917366579177603E-2"/>
          <c:w val="0.94095219110269435"/>
          <c:h val="0.85882589676290466"/>
        </c:manualLayout>
      </c:layout>
      <c:barChart>
        <c:barDir val="col"/>
        <c:grouping val="clustered"/>
        <c:varyColors val="0"/>
        <c:ser>
          <c:idx val="0"/>
          <c:order val="0"/>
          <c:tx>
            <c:strRef>
              <c:f>'6.3'!$C$95</c:f>
              <c:strCache>
                <c:ptCount val="1"/>
                <c:pt idx="0">
                  <c:v>ISCED 0-2</c:v>
                </c:pt>
              </c:strCache>
            </c:strRef>
          </c:tx>
          <c:spPr>
            <a:solidFill>
              <a:schemeClr val="accent6">
                <a:lumMod val="60000"/>
                <a:lumOff val="40000"/>
              </a:schemeClr>
            </a:solidFill>
          </c:spPr>
          <c:invertIfNegative val="0"/>
          <c:cat>
            <c:strRef>
              <c:f>'6.3'!$B$121:$B$139</c:f>
              <c:strCache>
                <c:ptCount val="19"/>
                <c:pt idx="0">
                  <c:v>RO</c:v>
                </c:pt>
                <c:pt idx="1">
                  <c:v>BG</c:v>
                </c:pt>
                <c:pt idx="2">
                  <c:v>ES</c:v>
                </c:pt>
                <c:pt idx="3">
                  <c:v>MT</c:v>
                </c:pt>
                <c:pt idx="4">
                  <c:v>LV</c:v>
                </c:pt>
                <c:pt idx="5">
                  <c:v>IT</c:v>
                </c:pt>
                <c:pt idx="6">
                  <c:v>FR</c:v>
                </c:pt>
                <c:pt idx="7">
                  <c:v>EU-27</c:v>
                </c:pt>
                <c:pt idx="8">
                  <c:v>BE</c:v>
                </c:pt>
                <c:pt idx="9">
                  <c:v>CY</c:v>
                </c:pt>
                <c:pt idx="10">
                  <c:v>HR</c:v>
                </c:pt>
                <c:pt idx="11">
                  <c:v>PT</c:v>
                </c:pt>
                <c:pt idx="12">
                  <c:v>SE</c:v>
                </c:pt>
                <c:pt idx="13">
                  <c:v>NL</c:v>
                </c:pt>
                <c:pt idx="14">
                  <c:v>SI</c:v>
                </c:pt>
                <c:pt idx="15">
                  <c:v>PL</c:v>
                </c:pt>
                <c:pt idx="16">
                  <c:v>HU</c:v>
                </c:pt>
                <c:pt idx="17">
                  <c:v>DE</c:v>
                </c:pt>
                <c:pt idx="18">
                  <c:v>AT</c:v>
                </c:pt>
              </c:strCache>
            </c:strRef>
          </c:cat>
          <c:val>
            <c:numRef>
              <c:f>'6.3'!$C$121:$C$139</c:f>
              <c:numCache>
                <c:formatCode>#\ ##0.0</c:formatCode>
                <c:ptCount val="19"/>
                <c:pt idx="0">
                  <c:v>0.1</c:v>
                </c:pt>
                <c:pt idx="1">
                  <c:v>0.8</c:v>
                </c:pt>
                <c:pt idx="2">
                  <c:v>1.5</c:v>
                </c:pt>
                <c:pt idx="3">
                  <c:v>1.9</c:v>
                </c:pt>
                <c:pt idx="4">
                  <c:v>2.2999999999999998</c:v>
                </c:pt>
                <c:pt idx="5">
                  <c:v>3.2</c:v>
                </c:pt>
                <c:pt idx="6">
                  <c:v>3.5</c:v>
                </c:pt>
                <c:pt idx="7">
                  <c:v>3.9</c:v>
                </c:pt>
                <c:pt idx="8">
                  <c:v>4.8000000000000007</c:v>
                </c:pt>
                <c:pt idx="9">
                  <c:v>4.8999999999999995</c:v>
                </c:pt>
                <c:pt idx="10">
                  <c:v>5.0999999999999996</c:v>
                </c:pt>
                <c:pt idx="11">
                  <c:v>5.0999999999999996</c:v>
                </c:pt>
                <c:pt idx="12">
                  <c:v>5.4</c:v>
                </c:pt>
                <c:pt idx="13">
                  <c:v>5.9</c:v>
                </c:pt>
                <c:pt idx="14">
                  <c:v>6</c:v>
                </c:pt>
                <c:pt idx="15">
                  <c:v>6.1</c:v>
                </c:pt>
                <c:pt idx="16">
                  <c:v>6.2</c:v>
                </c:pt>
                <c:pt idx="17">
                  <c:v>6.9</c:v>
                </c:pt>
                <c:pt idx="18">
                  <c:v>9.8000000000000007</c:v>
                </c:pt>
              </c:numCache>
            </c:numRef>
          </c:val>
          <c:extLst>
            <c:ext xmlns:c16="http://schemas.microsoft.com/office/drawing/2014/chart" uri="{C3380CC4-5D6E-409C-BE32-E72D297353CC}">
              <c16:uniqueId val="{00000000-97FD-40AD-B0AA-6B1793128B13}"/>
            </c:ext>
          </c:extLst>
        </c:ser>
        <c:dLbls>
          <c:showLegendKey val="0"/>
          <c:showVal val="0"/>
          <c:showCatName val="0"/>
          <c:showSerName val="0"/>
          <c:showPercent val="0"/>
          <c:showBubbleSize val="0"/>
        </c:dLbls>
        <c:gapWidth val="150"/>
        <c:axId val="116112384"/>
        <c:axId val="116118656"/>
      </c:barChart>
      <c:lineChart>
        <c:grouping val="standard"/>
        <c:varyColors val="0"/>
        <c:ser>
          <c:idx val="1"/>
          <c:order val="1"/>
          <c:tx>
            <c:strRef>
              <c:f>'6.3'!$D$95</c:f>
              <c:strCache>
                <c:ptCount val="1"/>
                <c:pt idx="0">
                  <c:v>ISCED 5-8</c:v>
                </c:pt>
              </c:strCache>
            </c:strRef>
          </c:tx>
          <c:spPr>
            <a:ln w="19050">
              <a:noFill/>
            </a:ln>
          </c:spPr>
          <c:marker>
            <c:symbol val="diamond"/>
            <c:size val="6"/>
            <c:spPr>
              <a:solidFill>
                <a:schemeClr val="accent2"/>
              </a:solidFill>
              <a:ln w="6350">
                <a:solidFill>
                  <a:schemeClr val="bg1"/>
                </a:solidFill>
              </a:ln>
            </c:spPr>
          </c:marker>
          <c:cat>
            <c:strRef>
              <c:f>'6.3'!$B$121:$B$139</c:f>
              <c:strCache>
                <c:ptCount val="19"/>
                <c:pt idx="0">
                  <c:v>RO</c:v>
                </c:pt>
                <c:pt idx="1">
                  <c:v>BG</c:v>
                </c:pt>
                <c:pt idx="2">
                  <c:v>ES</c:v>
                </c:pt>
                <c:pt idx="3">
                  <c:v>MT</c:v>
                </c:pt>
                <c:pt idx="4">
                  <c:v>LV</c:v>
                </c:pt>
                <c:pt idx="5">
                  <c:v>IT</c:v>
                </c:pt>
                <c:pt idx="6">
                  <c:v>FR</c:v>
                </c:pt>
                <c:pt idx="7">
                  <c:v>EU-27</c:v>
                </c:pt>
                <c:pt idx="8">
                  <c:v>BE</c:v>
                </c:pt>
                <c:pt idx="9">
                  <c:v>CY</c:v>
                </c:pt>
                <c:pt idx="10">
                  <c:v>HR</c:v>
                </c:pt>
                <c:pt idx="11">
                  <c:v>PT</c:v>
                </c:pt>
                <c:pt idx="12">
                  <c:v>SE</c:v>
                </c:pt>
                <c:pt idx="13">
                  <c:v>NL</c:v>
                </c:pt>
                <c:pt idx="14">
                  <c:v>SI</c:v>
                </c:pt>
                <c:pt idx="15">
                  <c:v>PL</c:v>
                </c:pt>
                <c:pt idx="16">
                  <c:v>HU</c:v>
                </c:pt>
                <c:pt idx="17">
                  <c:v>DE</c:v>
                </c:pt>
                <c:pt idx="18">
                  <c:v>AT</c:v>
                </c:pt>
              </c:strCache>
            </c:strRef>
          </c:cat>
          <c:val>
            <c:numRef>
              <c:f>'6.3'!$D$121:$D$139</c:f>
              <c:numCache>
                <c:formatCode>#\ ##0.0</c:formatCode>
                <c:ptCount val="19"/>
                <c:pt idx="0">
                  <c:v>0.3</c:v>
                </c:pt>
                <c:pt idx="1">
                  <c:v>2.7</c:v>
                </c:pt>
                <c:pt idx="2">
                  <c:v>2.2000000000000002</c:v>
                </c:pt>
                <c:pt idx="3">
                  <c:v>1.4</c:v>
                </c:pt>
                <c:pt idx="4">
                  <c:v>3.4000000000000004</c:v>
                </c:pt>
                <c:pt idx="5">
                  <c:v>4.7</c:v>
                </c:pt>
                <c:pt idx="6">
                  <c:v>4.2</c:v>
                </c:pt>
                <c:pt idx="7">
                  <c:v>5.0999999999999996</c:v>
                </c:pt>
                <c:pt idx="8">
                  <c:v>3.8</c:v>
                </c:pt>
                <c:pt idx="9">
                  <c:v>3.2</c:v>
                </c:pt>
                <c:pt idx="10">
                  <c:v>5</c:v>
                </c:pt>
                <c:pt idx="11">
                  <c:v>7.3</c:v>
                </c:pt>
                <c:pt idx="12">
                  <c:v>4</c:v>
                </c:pt>
                <c:pt idx="13">
                  <c:v>4.4000000000000004</c:v>
                </c:pt>
                <c:pt idx="14">
                  <c:v>5</c:v>
                </c:pt>
                <c:pt idx="15">
                  <c:v>11.7</c:v>
                </c:pt>
                <c:pt idx="16">
                  <c:v>8.6999999999999993</c:v>
                </c:pt>
                <c:pt idx="17">
                  <c:v>6.8</c:v>
                </c:pt>
                <c:pt idx="18">
                  <c:v>9.8000000000000007</c:v>
                </c:pt>
              </c:numCache>
            </c:numRef>
          </c:val>
          <c:smooth val="0"/>
          <c:extLst>
            <c:ext xmlns:c16="http://schemas.microsoft.com/office/drawing/2014/chart" uri="{C3380CC4-5D6E-409C-BE32-E72D297353CC}">
              <c16:uniqueId val="{00000001-97FD-40AD-B0AA-6B1793128B13}"/>
            </c:ext>
          </c:extLst>
        </c:ser>
        <c:dLbls>
          <c:showLegendKey val="0"/>
          <c:showVal val="0"/>
          <c:showCatName val="0"/>
          <c:showSerName val="0"/>
          <c:showPercent val="0"/>
          <c:showBubbleSize val="0"/>
        </c:dLbls>
        <c:marker val="1"/>
        <c:smooth val="0"/>
        <c:axId val="116112384"/>
        <c:axId val="116118656"/>
      </c:lineChart>
      <c:catAx>
        <c:axId val="116112384"/>
        <c:scaling>
          <c:orientation val="minMax"/>
        </c:scaling>
        <c:delete val="0"/>
        <c:axPos val="b"/>
        <c:numFmt formatCode="General" sourceLinked="0"/>
        <c:majorTickMark val="out"/>
        <c:minorTickMark val="none"/>
        <c:tickLblPos val="nextTo"/>
        <c:txPr>
          <a:bodyPr/>
          <a:lstStyle/>
          <a:p>
            <a:pPr>
              <a:defRPr sz="400" b="1"/>
            </a:pPr>
            <a:endParaRPr lang="fr-FR"/>
          </a:p>
        </c:txPr>
        <c:crossAx val="116118656"/>
        <c:crosses val="autoZero"/>
        <c:auto val="1"/>
        <c:lblAlgn val="ctr"/>
        <c:lblOffset val="100"/>
        <c:noMultiLvlLbl val="0"/>
      </c:catAx>
      <c:valAx>
        <c:axId val="116118656"/>
        <c:scaling>
          <c:orientation val="minMax"/>
          <c:max val="20"/>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3.7130801687763712E-2"/>
              <c:y val="1.1629483814522877E-3"/>
            </c:manualLayout>
          </c:layout>
          <c:overlay val="0"/>
        </c:title>
        <c:numFmt formatCode="#,##0" sourceLinked="0"/>
        <c:majorTickMark val="out"/>
        <c:minorTickMark val="none"/>
        <c:tickLblPos val="nextTo"/>
        <c:spPr>
          <a:ln>
            <a:noFill/>
          </a:ln>
        </c:spPr>
        <c:crossAx val="116112384"/>
        <c:crosses val="autoZero"/>
        <c:crossBetween val="between"/>
      </c:valAx>
    </c:plotArea>
    <c:legend>
      <c:legendPos val="b"/>
      <c:layout>
        <c:manualLayout>
          <c:xMode val="edge"/>
          <c:yMode val="edge"/>
          <c:x val="0.352993894993895"/>
          <c:y val="0.9581030183727034"/>
          <c:w val="0.31118498168498165"/>
          <c:h val="4.0165135608048991E-2"/>
        </c:manualLayout>
      </c:layout>
      <c:overlay val="0"/>
    </c:legend>
    <c:plotVisOnly val="1"/>
    <c:dispBlanksAs val="gap"/>
    <c:showDLblsOverMax val="0"/>
  </c:chart>
  <c:spPr>
    <a:ln>
      <a:solidFill>
        <a:schemeClr val="bg1">
          <a:lumMod val="85000"/>
        </a:schemeClr>
      </a:solidFill>
    </a:ln>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ysClr val="windowText" lastClr="000000"/>
                </a:solidFill>
                <a:latin typeface="+mn-lt"/>
                <a:ea typeface="+mn-ea"/>
                <a:cs typeface="+mn-cs"/>
              </a:defRPr>
            </a:pPr>
            <a:r>
              <a:rPr lang="en-US"/>
              <a:t>%</a:t>
            </a:r>
          </a:p>
        </c:rich>
      </c:tx>
      <c:layout>
        <c:manualLayout>
          <c:xMode val="edge"/>
          <c:yMode val="edge"/>
          <c:x val="4.2280344202898543E-2"/>
          <c:y val="1.3229166666666667E-2"/>
        </c:manualLayout>
      </c:layout>
      <c:overlay val="0"/>
      <c:spPr>
        <a:noFill/>
        <a:ln>
          <a:noFill/>
        </a:ln>
        <a:effectLst/>
      </c:spPr>
      <c:txPr>
        <a:bodyPr rot="0" spcFirstLastPara="1" vertOverflow="ellipsis" vert="horz" wrap="square" anchor="ctr" anchorCtr="1"/>
        <a:lstStyle/>
        <a:p>
          <a:pPr>
            <a:defRPr sz="84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3.8943085748792274E-2"/>
          <c:y val="6.4646527777777782E-2"/>
          <c:w val="0.93996693840579715"/>
          <c:h val="0.76652638888888891"/>
        </c:manualLayout>
      </c:layout>
      <c:lineChart>
        <c:grouping val="standard"/>
        <c:varyColors val="0"/>
        <c:ser>
          <c:idx val="0"/>
          <c:order val="0"/>
          <c:tx>
            <c:strRef>
              <c:f>'6.4'!$C$30</c:f>
              <c:strCache>
                <c:ptCount val="1"/>
                <c:pt idx="0">
                  <c:v>Bottom quarter</c:v>
                </c:pt>
              </c:strCache>
            </c:strRef>
          </c:tx>
          <c:spPr>
            <a:ln w="28575" cap="rnd">
              <a:noFill/>
              <a:round/>
            </a:ln>
            <a:effectLst/>
          </c:spPr>
          <c:marker>
            <c:symbol val="triangle"/>
            <c:size val="5"/>
            <c:spPr>
              <a:solidFill>
                <a:schemeClr val="accent6"/>
              </a:solidFill>
              <a:ln w="9525">
                <a:solidFill>
                  <a:schemeClr val="bg1"/>
                </a:solidFill>
              </a:ln>
              <a:effectLst/>
            </c:spPr>
          </c:marker>
          <c:cat>
            <c:strRef>
              <c:f>'6.4'!$B$31:$B$49</c:f>
              <c:strCache>
                <c:ptCount val="19"/>
                <c:pt idx="0">
                  <c:v>FR   (493)</c:v>
                </c:pt>
                <c:pt idx="1">
                  <c:v>DE   (503)</c:v>
                </c:pt>
                <c:pt idx="2">
                  <c:v>IT    (468)</c:v>
                </c:pt>
                <c:pt idx="3">
                  <c:v>IE    (496)</c:v>
                </c:pt>
                <c:pt idx="4">
                  <c:v>EE   (530)</c:v>
                </c:pt>
                <c:pt idx="5">
                  <c:v>SI    (507)</c:v>
                </c:pt>
                <c:pt idx="6">
                  <c:v>ES   (483)</c:v>
                </c:pt>
                <c:pt idx="7">
                  <c:v>HR  (472)</c:v>
                </c:pt>
                <c:pt idx="8">
                  <c:v>AT   (490)</c:v>
                </c:pt>
                <c:pt idx="9">
                  <c:v>PT   (492)</c:v>
                </c:pt>
                <c:pt idx="10">
                  <c:v>LV   (487)</c:v>
                </c:pt>
                <c:pt idx="11">
                  <c:v>PL   (511)</c:v>
                </c:pt>
                <c:pt idx="12">
                  <c:v>HU  (481)</c:v>
                </c:pt>
                <c:pt idx="13">
                  <c:v>EL   (452)</c:v>
                </c:pt>
                <c:pt idx="14">
                  <c:v>MT  (457)</c:v>
                </c:pt>
                <c:pt idx="15">
                  <c:v>SK   (464)</c:v>
                </c:pt>
                <c:pt idx="16">
                  <c:v>LT   (482)</c:v>
                </c:pt>
                <c:pt idx="17">
                  <c:v>RO  (426)</c:v>
                </c:pt>
                <c:pt idx="18">
                  <c:v>BG  (424)</c:v>
                </c:pt>
              </c:strCache>
            </c:strRef>
          </c:cat>
          <c:val>
            <c:numRef>
              <c:f>'6.4'!$C$31:$C$49</c:f>
              <c:numCache>
                <c:formatCode>0.0</c:formatCode>
                <c:ptCount val="19"/>
                <c:pt idx="0">
                  <c:v>21.11</c:v>
                </c:pt>
                <c:pt idx="1">
                  <c:v>21.49</c:v>
                </c:pt>
                <c:pt idx="2">
                  <c:v>28.03</c:v>
                </c:pt>
                <c:pt idx="3">
                  <c:v>23.72</c:v>
                </c:pt>
                <c:pt idx="4">
                  <c:v>24.04</c:v>
                </c:pt>
                <c:pt idx="5">
                  <c:v>31.39</c:v>
                </c:pt>
                <c:pt idx="6">
                  <c:v>30.02</c:v>
                </c:pt>
                <c:pt idx="7">
                  <c:v>31.52</c:v>
                </c:pt>
                <c:pt idx="8">
                  <c:v>31.7</c:v>
                </c:pt>
                <c:pt idx="9">
                  <c:v>32.26</c:v>
                </c:pt>
                <c:pt idx="10">
                  <c:v>37.39</c:v>
                </c:pt>
                <c:pt idx="11">
                  <c:v>38.42</c:v>
                </c:pt>
                <c:pt idx="12">
                  <c:v>34.729999999999997</c:v>
                </c:pt>
                <c:pt idx="13">
                  <c:v>40.46</c:v>
                </c:pt>
                <c:pt idx="14">
                  <c:v>41.23</c:v>
                </c:pt>
                <c:pt idx="15">
                  <c:v>42.04</c:v>
                </c:pt>
                <c:pt idx="16">
                  <c:v>48.26</c:v>
                </c:pt>
                <c:pt idx="17">
                  <c:v>50.4</c:v>
                </c:pt>
                <c:pt idx="18">
                  <c:v>48.99</c:v>
                </c:pt>
              </c:numCache>
            </c:numRef>
          </c:val>
          <c:smooth val="0"/>
          <c:extLst>
            <c:ext xmlns:c16="http://schemas.microsoft.com/office/drawing/2014/chart" uri="{C3380CC4-5D6E-409C-BE32-E72D297353CC}">
              <c16:uniqueId val="{00000000-DB6A-49BC-BB5A-E03189800C59}"/>
            </c:ext>
          </c:extLst>
        </c:ser>
        <c:ser>
          <c:idx val="1"/>
          <c:order val="1"/>
          <c:tx>
            <c:strRef>
              <c:f>'6.4'!$D$30</c:f>
              <c:strCache>
                <c:ptCount val="1"/>
                <c:pt idx="0">
                  <c:v>Top quarter</c:v>
                </c:pt>
              </c:strCache>
            </c:strRef>
          </c:tx>
          <c:spPr>
            <a:ln w="28575" cap="rnd">
              <a:noFill/>
              <a:round/>
            </a:ln>
            <a:effectLst/>
          </c:spPr>
          <c:marker>
            <c:symbol val="square"/>
            <c:size val="5"/>
            <c:spPr>
              <a:solidFill>
                <a:schemeClr val="accent6"/>
              </a:solidFill>
              <a:ln w="9525">
                <a:solidFill>
                  <a:schemeClr val="bg1"/>
                </a:solidFill>
              </a:ln>
              <a:effectLst/>
            </c:spPr>
          </c:marker>
          <c:cat>
            <c:strRef>
              <c:f>'6.4'!$B$31:$B$49</c:f>
              <c:strCache>
                <c:ptCount val="19"/>
                <c:pt idx="0">
                  <c:v>FR   (493)</c:v>
                </c:pt>
                <c:pt idx="1">
                  <c:v>DE   (503)</c:v>
                </c:pt>
                <c:pt idx="2">
                  <c:v>IT    (468)</c:v>
                </c:pt>
                <c:pt idx="3">
                  <c:v>IE    (496)</c:v>
                </c:pt>
                <c:pt idx="4">
                  <c:v>EE   (530)</c:v>
                </c:pt>
                <c:pt idx="5">
                  <c:v>SI    (507)</c:v>
                </c:pt>
                <c:pt idx="6">
                  <c:v>ES   (483)</c:v>
                </c:pt>
                <c:pt idx="7">
                  <c:v>HR  (472)</c:v>
                </c:pt>
                <c:pt idx="8">
                  <c:v>AT   (490)</c:v>
                </c:pt>
                <c:pt idx="9">
                  <c:v>PT   (492)</c:v>
                </c:pt>
                <c:pt idx="10">
                  <c:v>LV   (487)</c:v>
                </c:pt>
                <c:pt idx="11">
                  <c:v>PL   (511)</c:v>
                </c:pt>
                <c:pt idx="12">
                  <c:v>HU  (481)</c:v>
                </c:pt>
                <c:pt idx="13">
                  <c:v>EL   (452)</c:v>
                </c:pt>
                <c:pt idx="14">
                  <c:v>MT  (457)</c:v>
                </c:pt>
                <c:pt idx="15">
                  <c:v>SK   (464)</c:v>
                </c:pt>
                <c:pt idx="16">
                  <c:v>LT   (482)</c:v>
                </c:pt>
                <c:pt idx="17">
                  <c:v>RO  (426)</c:v>
                </c:pt>
                <c:pt idx="18">
                  <c:v>BG  (424)</c:v>
                </c:pt>
              </c:strCache>
            </c:strRef>
          </c:cat>
          <c:val>
            <c:numRef>
              <c:f>'6.4'!$D$31:$D$49</c:f>
              <c:numCache>
                <c:formatCode>0.0</c:formatCode>
                <c:ptCount val="19"/>
                <c:pt idx="0">
                  <c:v>28.74</c:v>
                </c:pt>
                <c:pt idx="1">
                  <c:v>29.88</c:v>
                </c:pt>
                <c:pt idx="2">
                  <c:v>28.99</c:v>
                </c:pt>
                <c:pt idx="3">
                  <c:v>32.86</c:v>
                </c:pt>
                <c:pt idx="4">
                  <c:v>33.49</c:v>
                </c:pt>
                <c:pt idx="5">
                  <c:v>31.83</c:v>
                </c:pt>
                <c:pt idx="6">
                  <c:v>35.01</c:v>
                </c:pt>
                <c:pt idx="7">
                  <c:v>35.950000000000003</c:v>
                </c:pt>
                <c:pt idx="8">
                  <c:v>37.6</c:v>
                </c:pt>
                <c:pt idx="9">
                  <c:v>37.65</c:v>
                </c:pt>
                <c:pt idx="10">
                  <c:v>38.74</c:v>
                </c:pt>
                <c:pt idx="11">
                  <c:v>39.909999999999997</c:v>
                </c:pt>
                <c:pt idx="12">
                  <c:v>44.29</c:v>
                </c:pt>
                <c:pt idx="13">
                  <c:v>42.53</c:v>
                </c:pt>
                <c:pt idx="14">
                  <c:v>44.92</c:v>
                </c:pt>
                <c:pt idx="15">
                  <c:v>45.2</c:v>
                </c:pt>
                <c:pt idx="16">
                  <c:v>50.01</c:v>
                </c:pt>
                <c:pt idx="17">
                  <c:v>49.55</c:v>
                </c:pt>
                <c:pt idx="18">
                  <c:v>58.29</c:v>
                </c:pt>
              </c:numCache>
            </c:numRef>
          </c:val>
          <c:smooth val="0"/>
          <c:extLst>
            <c:ext xmlns:c16="http://schemas.microsoft.com/office/drawing/2014/chart" uri="{C3380CC4-5D6E-409C-BE32-E72D297353CC}">
              <c16:uniqueId val="{00000001-DB6A-49BC-BB5A-E03189800C59}"/>
            </c:ext>
          </c:extLst>
        </c:ser>
        <c:ser>
          <c:idx val="2"/>
          <c:order val="2"/>
          <c:tx>
            <c:strRef>
              <c:f>'6.4'!$E$30</c:f>
              <c:strCache>
                <c:ptCount val="1"/>
                <c:pt idx="0">
                  <c:v>Total</c:v>
                </c:pt>
              </c:strCache>
            </c:strRef>
          </c:tx>
          <c:spPr>
            <a:ln w="28575" cap="rnd">
              <a:noFill/>
              <a:round/>
            </a:ln>
            <a:effectLst/>
          </c:spPr>
          <c:marker>
            <c:symbol val="dash"/>
            <c:size val="6"/>
            <c:spPr>
              <a:solidFill>
                <a:schemeClr val="accent2"/>
              </a:solidFill>
              <a:ln w="9525">
                <a:solidFill>
                  <a:schemeClr val="accent2"/>
                </a:solidFill>
              </a:ln>
              <a:effectLst/>
            </c:spPr>
          </c:marker>
          <c:cat>
            <c:strRef>
              <c:f>'6.4'!$B$31:$B$49</c:f>
              <c:strCache>
                <c:ptCount val="19"/>
                <c:pt idx="0">
                  <c:v>FR   (493)</c:v>
                </c:pt>
                <c:pt idx="1">
                  <c:v>DE   (503)</c:v>
                </c:pt>
                <c:pt idx="2">
                  <c:v>IT    (468)</c:v>
                </c:pt>
                <c:pt idx="3">
                  <c:v>IE    (496)</c:v>
                </c:pt>
                <c:pt idx="4">
                  <c:v>EE   (530)</c:v>
                </c:pt>
                <c:pt idx="5">
                  <c:v>SI    (507)</c:v>
                </c:pt>
                <c:pt idx="6">
                  <c:v>ES   (483)</c:v>
                </c:pt>
                <c:pt idx="7">
                  <c:v>HR  (472)</c:v>
                </c:pt>
                <c:pt idx="8">
                  <c:v>AT   (490)</c:v>
                </c:pt>
                <c:pt idx="9">
                  <c:v>PT   (492)</c:v>
                </c:pt>
                <c:pt idx="10">
                  <c:v>LV   (487)</c:v>
                </c:pt>
                <c:pt idx="11">
                  <c:v>PL   (511)</c:v>
                </c:pt>
                <c:pt idx="12">
                  <c:v>HU  (481)</c:v>
                </c:pt>
                <c:pt idx="13">
                  <c:v>EL   (452)</c:v>
                </c:pt>
                <c:pt idx="14">
                  <c:v>MT  (457)</c:v>
                </c:pt>
                <c:pt idx="15">
                  <c:v>SK   (464)</c:v>
                </c:pt>
                <c:pt idx="16">
                  <c:v>LT   (482)</c:v>
                </c:pt>
                <c:pt idx="17">
                  <c:v>RO  (426)</c:v>
                </c:pt>
                <c:pt idx="18">
                  <c:v>BG  (424)</c:v>
                </c:pt>
              </c:strCache>
            </c:strRef>
          </c:cat>
          <c:val>
            <c:numRef>
              <c:f>'6.4'!$E$31:$E$49</c:f>
              <c:numCache>
                <c:formatCode>0.0</c:formatCode>
                <c:ptCount val="19"/>
                <c:pt idx="0">
                  <c:v>24.21049129869246</c:v>
                </c:pt>
                <c:pt idx="1">
                  <c:v>24.67993649852313</c:v>
                </c:pt>
                <c:pt idx="2">
                  <c:v>27.14653672166666</c:v>
                </c:pt>
                <c:pt idx="3">
                  <c:v>28.230761549221871</c:v>
                </c:pt>
                <c:pt idx="4">
                  <c:v>29.768186767808711</c:v>
                </c:pt>
                <c:pt idx="5">
                  <c:v>31.82692734185197</c:v>
                </c:pt>
                <c:pt idx="6">
                  <c:v>32.441307397362259</c:v>
                </c:pt>
                <c:pt idx="7">
                  <c:v>34.124867705411383</c:v>
                </c:pt>
                <c:pt idx="8">
                  <c:v>34.317801741303562</c:v>
                </c:pt>
                <c:pt idx="9">
                  <c:v>35.826435217595503</c:v>
                </c:pt>
                <c:pt idx="10">
                  <c:v>38.45999796992848</c:v>
                </c:pt>
                <c:pt idx="11">
                  <c:v>39.574253135163303</c:v>
                </c:pt>
                <c:pt idx="12">
                  <c:v>40.127459692534302</c:v>
                </c:pt>
                <c:pt idx="13">
                  <c:v>41.800231507604138</c:v>
                </c:pt>
                <c:pt idx="14">
                  <c:v>42.76893625031817</c:v>
                </c:pt>
                <c:pt idx="15">
                  <c:v>46.061606430926439</c:v>
                </c:pt>
                <c:pt idx="16">
                  <c:v>49.002382822269958</c:v>
                </c:pt>
                <c:pt idx="17">
                  <c:v>50.635703170911867</c:v>
                </c:pt>
                <c:pt idx="18">
                  <c:v>53.470227580626798</c:v>
                </c:pt>
              </c:numCache>
            </c:numRef>
          </c:val>
          <c:smooth val="0"/>
          <c:extLst>
            <c:ext xmlns:c16="http://schemas.microsoft.com/office/drawing/2014/chart" uri="{C3380CC4-5D6E-409C-BE32-E72D297353CC}">
              <c16:uniqueId val="{00000002-DB6A-49BC-BB5A-E03189800C59}"/>
            </c:ext>
          </c:extLst>
        </c:ser>
        <c:dLbls>
          <c:showLegendKey val="0"/>
          <c:showVal val="0"/>
          <c:showCatName val="0"/>
          <c:showSerName val="0"/>
          <c:showPercent val="0"/>
          <c:showBubbleSize val="0"/>
        </c:dLbls>
        <c:marker val="1"/>
        <c:smooth val="0"/>
        <c:axId val="481546584"/>
        <c:axId val="481546912"/>
      </c:lineChart>
      <c:catAx>
        <c:axId val="481546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481546912"/>
        <c:crosses val="autoZero"/>
        <c:auto val="1"/>
        <c:lblAlgn val="ctr"/>
        <c:lblOffset val="100"/>
        <c:noMultiLvlLbl val="0"/>
      </c:catAx>
      <c:valAx>
        <c:axId val="481546912"/>
        <c:scaling>
          <c:orientation val="minMax"/>
        </c:scaling>
        <c:delete val="0"/>
        <c:axPos val="l"/>
        <c:majorGridlines>
          <c:spPr>
            <a:ln w="6350" cap="flat" cmpd="sng" algn="ctr">
              <a:solidFill>
                <a:schemeClr val="bg1">
                  <a:lumMod val="75000"/>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481546584"/>
        <c:crosses val="autoZero"/>
        <c:crossBetween val="between"/>
      </c:valAx>
      <c:spPr>
        <a:noFill/>
        <a:ln>
          <a:noFill/>
        </a:ln>
        <a:effectLst/>
      </c:spPr>
    </c:plotArea>
    <c:legend>
      <c:legendPos val="b"/>
      <c:layout>
        <c:manualLayout>
          <c:xMode val="edge"/>
          <c:yMode val="edge"/>
          <c:x val="0.29321859903381642"/>
          <c:y val="0.9213059027777778"/>
          <c:w val="0.42698369565217392"/>
          <c:h val="6.546493055555555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ysClr val="windowText" lastClr="000000"/>
                </a:solidFill>
                <a:latin typeface="+mn-lt"/>
                <a:ea typeface="+mn-ea"/>
                <a:cs typeface="+mn-cs"/>
              </a:defRPr>
            </a:pPr>
            <a:r>
              <a:rPr lang="en-US" sz="700"/>
              <a:t>%</a:t>
            </a:r>
          </a:p>
        </c:rich>
      </c:tx>
      <c:layout>
        <c:manualLayout>
          <c:xMode val="edge"/>
          <c:yMode val="edge"/>
          <c:x val="4.4522588197083296E-2"/>
          <c:y val="6.7156937847913803E-3"/>
        </c:manualLayout>
      </c:layout>
      <c:overlay val="0"/>
      <c:spPr>
        <a:noFill/>
        <a:ln>
          <a:noFill/>
        </a:ln>
        <a:effectLst/>
      </c:spPr>
      <c:txPr>
        <a:bodyPr rot="0" spcFirstLastPara="1" vertOverflow="ellipsis" vert="horz" wrap="square" anchor="ctr" anchorCtr="1"/>
        <a:lstStyle/>
        <a:p>
          <a:pPr>
            <a:defRPr sz="70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3.3473128019323672E-2"/>
          <c:y val="5.2845138888888886E-2"/>
          <c:w val="0.95319489734299512"/>
          <c:h val="0.78576885756600789"/>
        </c:manualLayout>
      </c:layout>
      <c:barChart>
        <c:barDir val="col"/>
        <c:grouping val="clustered"/>
        <c:varyColors val="0"/>
        <c:ser>
          <c:idx val="0"/>
          <c:order val="0"/>
          <c:tx>
            <c:strRef>
              <c:f>'6.4'!$C$57</c:f>
              <c:strCache>
                <c:ptCount val="1"/>
                <c:pt idx="0">
                  <c:v>Baseline all-rounders</c:v>
                </c:pt>
              </c:strCache>
            </c:strRef>
          </c:tx>
          <c:spPr>
            <a:solidFill>
              <a:schemeClr val="accent6"/>
            </a:solidFill>
            <a:ln>
              <a:solidFill>
                <a:schemeClr val="bg1"/>
              </a:solidFill>
            </a:ln>
            <a:effectLst/>
          </c:spPr>
          <c:invertIfNegative val="0"/>
          <c:cat>
            <c:strRef>
              <c:f>'6.4'!$B$58:$B$77</c:f>
              <c:strCache>
                <c:ptCount val="20"/>
                <c:pt idx="0">
                  <c:v>SK</c:v>
                </c:pt>
                <c:pt idx="1">
                  <c:v>RO</c:v>
                </c:pt>
                <c:pt idx="2">
                  <c:v>BG</c:v>
                </c:pt>
                <c:pt idx="3">
                  <c:v>IT</c:v>
                </c:pt>
                <c:pt idx="4">
                  <c:v>EL</c:v>
                </c:pt>
                <c:pt idx="5">
                  <c:v>LV</c:v>
                </c:pt>
                <c:pt idx="6">
                  <c:v>EE</c:v>
                </c:pt>
                <c:pt idx="7">
                  <c:v>AT</c:v>
                </c:pt>
                <c:pt idx="8">
                  <c:v>EU</c:v>
                </c:pt>
                <c:pt idx="9">
                  <c:v>HR</c:v>
                </c:pt>
                <c:pt idx="10">
                  <c:v>LT</c:v>
                </c:pt>
                <c:pt idx="11">
                  <c:v>ES</c:v>
                </c:pt>
                <c:pt idx="12">
                  <c:v>SI</c:v>
                </c:pt>
                <c:pt idx="13">
                  <c:v>HU</c:v>
                </c:pt>
                <c:pt idx="14">
                  <c:v>PL</c:v>
                </c:pt>
                <c:pt idx="15">
                  <c:v>DE</c:v>
                </c:pt>
                <c:pt idx="16">
                  <c:v>FR</c:v>
                </c:pt>
                <c:pt idx="17">
                  <c:v>IE</c:v>
                </c:pt>
                <c:pt idx="18">
                  <c:v>PT</c:v>
                </c:pt>
                <c:pt idx="19">
                  <c:v>MT</c:v>
                </c:pt>
              </c:strCache>
            </c:strRef>
          </c:cat>
          <c:val>
            <c:numRef>
              <c:f>'6.4'!$C$58:$C$77</c:f>
              <c:numCache>
                <c:formatCode>0.0</c:formatCode>
                <c:ptCount val="20"/>
                <c:pt idx="0">
                  <c:v>18.6796106948469</c:v>
                </c:pt>
                <c:pt idx="1">
                  <c:v>19.945361922104325</c:v>
                </c:pt>
                <c:pt idx="2">
                  <c:v>23.596107175665082</c:v>
                </c:pt>
                <c:pt idx="3">
                  <c:v>25.15575502439259</c:v>
                </c:pt>
                <c:pt idx="4">
                  <c:v>28.081672330035612</c:v>
                </c:pt>
                <c:pt idx="5">
                  <c:v>29.34954468412176</c:v>
                </c:pt>
                <c:pt idx="6">
                  <c:v>30.747701236533757</c:v>
                </c:pt>
                <c:pt idx="7">
                  <c:v>31.195215689832697</c:v>
                </c:pt>
                <c:pt idx="8">
                  <c:v>31.246566880750002</c:v>
                </c:pt>
                <c:pt idx="9">
                  <c:v>31.60072721523218</c:v>
                </c:pt>
                <c:pt idx="10">
                  <c:v>33.1200871135852</c:v>
                </c:pt>
                <c:pt idx="11">
                  <c:v>33.493051183412604</c:v>
                </c:pt>
                <c:pt idx="12">
                  <c:v>33.523950399332612</c:v>
                </c:pt>
                <c:pt idx="13">
                  <c:v>34.013875985434979</c:v>
                </c:pt>
                <c:pt idx="14">
                  <c:v>34.112823230862105</c:v>
                </c:pt>
                <c:pt idx="15">
                  <c:v>34.401862220312829</c:v>
                </c:pt>
                <c:pt idx="16">
                  <c:v>34.796510717859135</c:v>
                </c:pt>
                <c:pt idx="17">
                  <c:v>35.252548761686612</c:v>
                </c:pt>
                <c:pt idx="18">
                  <c:v>40.676022546811964</c:v>
                </c:pt>
                <c:pt idx="19">
                  <c:v>41.94234260218699</c:v>
                </c:pt>
              </c:numCache>
            </c:numRef>
          </c:val>
          <c:extLst>
            <c:ext xmlns:c16="http://schemas.microsoft.com/office/drawing/2014/chart" uri="{C3380CC4-5D6E-409C-BE32-E72D297353CC}">
              <c16:uniqueId val="{00000000-2980-4CA8-BCBE-250A964F24E5}"/>
            </c:ext>
          </c:extLst>
        </c:ser>
        <c:ser>
          <c:idx val="1"/>
          <c:order val="1"/>
          <c:tx>
            <c:strRef>
              <c:f>'6.4'!$D$57</c:f>
              <c:strCache>
                <c:ptCount val="1"/>
                <c:pt idx="0">
                  <c:v>Advanced all-rounders</c:v>
                </c:pt>
              </c:strCache>
            </c:strRef>
          </c:tx>
          <c:spPr>
            <a:solidFill>
              <a:schemeClr val="accent6">
                <a:lumMod val="60000"/>
                <a:lumOff val="40000"/>
              </a:schemeClr>
            </a:solidFill>
            <a:ln>
              <a:solidFill>
                <a:schemeClr val="bg1"/>
              </a:solidFill>
            </a:ln>
            <a:effectLst/>
          </c:spPr>
          <c:invertIfNegative val="0"/>
          <c:cat>
            <c:strRef>
              <c:f>'6.4'!$B$58:$B$77</c:f>
              <c:strCache>
                <c:ptCount val="20"/>
                <c:pt idx="0">
                  <c:v>SK</c:v>
                </c:pt>
                <c:pt idx="1">
                  <c:v>RO</c:v>
                </c:pt>
                <c:pt idx="2">
                  <c:v>BG</c:v>
                </c:pt>
                <c:pt idx="3">
                  <c:v>IT</c:v>
                </c:pt>
                <c:pt idx="4">
                  <c:v>EL</c:v>
                </c:pt>
                <c:pt idx="5">
                  <c:v>LV</c:v>
                </c:pt>
                <c:pt idx="6">
                  <c:v>EE</c:v>
                </c:pt>
                <c:pt idx="7">
                  <c:v>AT</c:v>
                </c:pt>
                <c:pt idx="8">
                  <c:v>EU</c:v>
                </c:pt>
                <c:pt idx="9">
                  <c:v>HR</c:v>
                </c:pt>
                <c:pt idx="10">
                  <c:v>LT</c:v>
                </c:pt>
                <c:pt idx="11">
                  <c:v>ES</c:v>
                </c:pt>
                <c:pt idx="12">
                  <c:v>SI</c:v>
                </c:pt>
                <c:pt idx="13">
                  <c:v>HU</c:v>
                </c:pt>
                <c:pt idx="14">
                  <c:v>PL</c:v>
                </c:pt>
                <c:pt idx="15">
                  <c:v>DE</c:v>
                </c:pt>
                <c:pt idx="16">
                  <c:v>FR</c:v>
                </c:pt>
                <c:pt idx="17">
                  <c:v>IE</c:v>
                </c:pt>
                <c:pt idx="18">
                  <c:v>PT</c:v>
                </c:pt>
                <c:pt idx="19">
                  <c:v>MT</c:v>
                </c:pt>
              </c:strCache>
            </c:strRef>
          </c:cat>
          <c:val>
            <c:numRef>
              <c:f>'6.4'!$D$58:$D$77</c:f>
              <c:numCache>
                <c:formatCode>0.0</c:formatCode>
                <c:ptCount val="20"/>
                <c:pt idx="0">
                  <c:v>7.2590242604268855</c:v>
                </c:pt>
                <c:pt idx="1">
                  <c:v>4.5008027581740029</c:v>
                </c:pt>
                <c:pt idx="2">
                  <c:v>6.070139506333792</c:v>
                </c:pt>
                <c:pt idx="3">
                  <c:v>8.010058824175335</c:v>
                </c:pt>
                <c:pt idx="4">
                  <c:v>5.9954548463984301</c:v>
                </c:pt>
                <c:pt idx="5">
                  <c:v>10.887186550451467</c:v>
                </c:pt>
                <c:pt idx="6">
                  <c:v>17.482077953523415</c:v>
                </c:pt>
                <c:pt idx="7">
                  <c:v>15.278772986122831</c:v>
                </c:pt>
                <c:pt idx="8">
                  <c:v>12.67363429528516</c:v>
                </c:pt>
                <c:pt idx="9">
                  <c:v>10.448996209024818</c:v>
                </c:pt>
                <c:pt idx="10">
                  <c:v>11.826179009045317</c:v>
                </c:pt>
                <c:pt idx="11">
                  <c:v>12.79880084489066</c:v>
                </c:pt>
                <c:pt idx="12">
                  <c:v>16.433449590097176</c:v>
                </c:pt>
                <c:pt idx="13">
                  <c:v>13.798400920717022</c:v>
                </c:pt>
                <c:pt idx="14">
                  <c:v>16.633169043665102</c:v>
                </c:pt>
                <c:pt idx="15">
                  <c:v>20.06489287420845</c:v>
                </c:pt>
                <c:pt idx="16">
                  <c:v>17.220524561235425</c:v>
                </c:pt>
                <c:pt idx="17">
                  <c:v>14.439267354221265</c:v>
                </c:pt>
                <c:pt idx="18">
                  <c:v>16.68692093964523</c:v>
                </c:pt>
                <c:pt idx="19">
                  <c:v>14.96493257806142</c:v>
                </c:pt>
              </c:numCache>
            </c:numRef>
          </c:val>
          <c:extLst>
            <c:ext xmlns:c16="http://schemas.microsoft.com/office/drawing/2014/chart" uri="{C3380CC4-5D6E-409C-BE32-E72D297353CC}">
              <c16:uniqueId val="{00000001-2980-4CA8-BCBE-250A964F24E5}"/>
            </c:ext>
          </c:extLst>
        </c:ser>
        <c:dLbls>
          <c:showLegendKey val="0"/>
          <c:showVal val="0"/>
          <c:showCatName val="0"/>
          <c:showSerName val="0"/>
          <c:showPercent val="0"/>
          <c:showBubbleSize val="0"/>
        </c:dLbls>
        <c:gapWidth val="125"/>
        <c:axId val="720479968"/>
        <c:axId val="720478328"/>
      </c:barChart>
      <c:catAx>
        <c:axId val="72047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720478328"/>
        <c:crosses val="autoZero"/>
        <c:auto val="1"/>
        <c:lblAlgn val="ctr"/>
        <c:lblOffset val="100"/>
        <c:noMultiLvlLbl val="0"/>
      </c:catAx>
      <c:valAx>
        <c:axId val="720478328"/>
        <c:scaling>
          <c:orientation val="minMax"/>
        </c:scaling>
        <c:delete val="0"/>
        <c:axPos val="l"/>
        <c:majorGridlines>
          <c:spPr>
            <a:ln w="6350" cap="flat" cmpd="sng" algn="ctr">
              <a:solidFill>
                <a:schemeClr val="bg1">
                  <a:lumMod val="75000"/>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720479968"/>
        <c:crosses val="autoZero"/>
        <c:crossBetween val="between"/>
      </c:valAx>
      <c:spPr>
        <a:noFill/>
        <a:ln>
          <a:noFill/>
        </a:ln>
        <a:effectLst/>
      </c:spPr>
    </c:plotArea>
    <c:legend>
      <c:legendPos val="b"/>
      <c:layout>
        <c:manualLayout>
          <c:xMode val="edge"/>
          <c:yMode val="edge"/>
          <c:x val="6.1337434297099015E-2"/>
          <c:y val="0.90472532897536728"/>
          <c:w val="0.87157100557499267"/>
          <c:h val="9.0864954122193309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ysClr val="windowText" lastClr="000000"/>
                </a:solidFill>
                <a:latin typeface="+mn-lt"/>
                <a:ea typeface="+mn-ea"/>
                <a:cs typeface="+mn-cs"/>
              </a:defRPr>
            </a:pPr>
            <a:r>
              <a:rPr lang="en-US" b="1">
                <a:solidFill>
                  <a:sysClr val="windowText" lastClr="000000"/>
                </a:solidFill>
              </a:rPr>
              <a:t>Score</a:t>
            </a:r>
          </a:p>
        </c:rich>
      </c:tx>
      <c:layout>
        <c:manualLayout>
          <c:xMode val="edge"/>
          <c:yMode val="edge"/>
          <c:x val="4.2803082765034549E-2"/>
          <c:y val="4.4797620576146786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4.5575040021045614E-2"/>
          <c:y val="6.1197555410349325E-2"/>
          <c:w val="0.94005232256589089"/>
          <c:h val="0.76387797302382965"/>
        </c:manualLayout>
      </c:layout>
      <c:lineChart>
        <c:grouping val="standard"/>
        <c:varyColors val="0"/>
        <c:ser>
          <c:idx val="1"/>
          <c:order val="0"/>
          <c:tx>
            <c:strRef>
              <c:f>'6.4'!$D$4</c:f>
              <c:strCache>
                <c:ptCount val="1"/>
                <c:pt idx="0">
                  <c:v>Girls</c:v>
                </c:pt>
              </c:strCache>
            </c:strRef>
          </c:tx>
          <c:spPr>
            <a:ln w="28575" cap="rnd">
              <a:solidFill>
                <a:schemeClr val="bg1"/>
              </a:solidFill>
              <a:round/>
            </a:ln>
            <a:effectLst/>
          </c:spPr>
          <c:marker>
            <c:symbol val="diamond"/>
            <c:size val="5"/>
            <c:spPr>
              <a:solidFill>
                <a:schemeClr val="accent6">
                  <a:lumMod val="60000"/>
                  <a:lumOff val="40000"/>
                </a:schemeClr>
              </a:solidFill>
              <a:ln w="9525">
                <a:solidFill>
                  <a:schemeClr val="bg1"/>
                </a:solidFill>
              </a:ln>
              <a:effectLst/>
            </c:spPr>
          </c:marker>
          <c:dPt>
            <c:idx val="6"/>
            <c:marker>
              <c:symbol val="diamond"/>
              <c:size val="5"/>
              <c:spPr>
                <a:solidFill>
                  <a:schemeClr val="accent6"/>
                </a:solidFill>
                <a:ln w="9525">
                  <a:solidFill>
                    <a:schemeClr val="bg1"/>
                  </a:solidFill>
                </a:ln>
                <a:effectLst/>
              </c:spPr>
            </c:marker>
            <c:bubble3D val="0"/>
            <c:extLst>
              <c:ext xmlns:c16="http://schemas.microsoft.com/office/drawing/2014/chart" uri="{C3380CC4-5D6E-409C-BE32-E72D297353CC}">
                <c16:uniqueId val="{00000000-F16A-4296-96A9-3D0E120AC309}"/>
              </c:ext>
            </c:extLst>
          </c:dPt>
          <c:dPt>
            <c:idx val="7"/>
            <c:marker>
              <c:symbol val="diamond"/>
              <c:size val="5"/>
              <c:spPr>
                <a:solidFill>
                  <a:schemeClr val="accent6">
                    <a:lumMod val="60000"/>
                    <a:lumOff val="40000"/>
                  </a:schemeClr>
                </a:solidFill>
                <a:ln w="9525">
                  <a:solidFill>
                    <a:schemeClr val="bg1"/>
                  </a:solidFill>
                </a:ln>
                <a:effectLst/>
              </c:spPr>
            </c:marker>
            <c:bubble3D val="0"/>
            <c:extLst>
              <c:ext xmlns:c16="http://schemas.microsoft.com/office/drawing/2014/chart" uri="{C3380CC4-5D6E-409C-BE32-E72D297353CC}">
                <c16:uniqueId val="{00000001-F16A-4296-96A9-3D0E120AC309}"/>
              </c:ext>
            </c:extLst>
          </c:dPt>
          <c:dPt>
            <c:idx val="11"/>
            <c:marker>
              <c:symbol val="diamond"/>
              <c:size val="5"/>
              <c:spPr>
                <a:solidFill>
                  <a:schemeClr val="accent6"/>
                </a:solidFill>
                <a:ln w="9525">
                  <a:solidFill>
                    <a:schemeClr val="bg1"/>
                  </a:solidFill>
                </a:ln>
                <a:effectLst/>
              </c:spPr>
            </c:marker>
            <c:bubble3D val="0"/>
            <c:extLst>
              <c:ext xmlns:c16="http://schemas.microsoft.com/office/drawing/2014/chart" uri="{C3380CC4-5D6E-409C-BE32-E72D297353CC}">
                <c16:uniqueId val="{00000002-F16A-4296-96A9-3D0E120AC309}"/>
              </c:ext>
            </c:extLst>
          </c:dPt>
          <c:dPt>
            <c:idx val="12"/>
            <c:marker>
              <c:symbol val="diamond"/>
              <c:size val="5"/>
              <c:spPr>
                <a:solidFill>
                  <a:schemeClr val="accent6"/>
                </a:solidFill>
                <a:ln w="9525">
                  <a:solidFill>
                    <a:schemeClr val="bg1"/>
                  </a:solidFill>
                </a:ln>
                <a:effectLst/>
              </c:spPr>
            </c:marker>
            <c:bubble3D val="0"/>
            <c:extLst>
              <c:ext xmlns:c16="http://schemas.microsoft.com/office/drawing/2014/chart" uri="{C3380CC4-5D6E-409C-BE32-E72D297353CC}">
                <c16:uniqueId val="{00000003-F16A-4296-96A9-3D0E120AC309}"/>
              </c:ext>
            </c:extLst>
          </c:dPt>
          <c:dPt>
            <c:idx val="13"/>
            <c:marker>
              <c:symbol val="diamond"/>
              <c:size val="5"/>
              <c:spPr>
                <a:solidFill>
                  <a:schemeClr val="accent6">
                    <a:lumMod val="60000"/>
                    <a:lumOff val="40000"/>
                  </a:schemeClr>
                </a:solidFill>
                <a:ln w="9525">
                  <a:solidFill>
                    <a:schemeClr val="bg1"/>
                  </a:solidFill>
                </a:ln>
                <a:effectLst/>
              </c:spPr>
            </c:marker>
            <c:bubble3D val="0"/>
            <c:extLst>
              <c:ext xmlns:c16="http://schemas.microsoft.com/office/drawing/2014/chart" uri="{C3380CC4-5D6E-409C-BE32-E72D297353CC}">
                <c16:uniqueId val="{00000004-F16A-4296-96A9-3D0E120AC309}"/>
              </c:ext>
            </c:extLst>
          </c:dPt>
          <c:cat>
            <c:strRef>
              <c:f>'6.4'!$B$5:$B$25</c:f>
              <c:strCache>
                <c:ptCount val="21"/>
                <c:pt idx="0">
                  <c:v>FR  (488)</c:v>
                </c:pt>
                <c:pt idx="1">
                  <c:v>MT (501)</c:v>
                </c:pt>
                <c:pt idx="2">
                  <c:v>PT  (504)</c:v>
                </c:pt>
                <c:pt idx="3">
                  <c:v>CY (511)</c:v>
                </c:pt>
                <c:pt idx="4">
                  <c:v>SK (521)</c:v>
                </c:pt>
                <c:pt idx="5">
                  <c:v>HR (524)</c:v>
                </c:pt>
                <c:pt idx="6">
                  <c:v>IT   (510)</c:v>
                </c:pt>
                <c:pt idx="7">
                  <c:v>ES   (511)</c:v>
                </c:pt>
                <c:pt idx="8">
                  <c:v>AT  (522)</c:v>
                </c:pt>
                <c:pt idx="9">
                  <c:v>NL  (518)</c:v>
                </c:pt>
                <c:pt idx="10">
                  <c:v>LT   (528)</c:v>
                </c:pt>
                <c:pt idx="11">
                  <c:v>LV  (542)</c:v>
                </c:pt>
                <c:pt idx="12">
                  <c:v>DE (518)</c:v>
                </c:pt>
                <c:pt idx="13">
                  <c:v>BG (521)</c:v>
                </c:pt>
                <c:pt idx="14">
                  <c:v>IE   (528)</c:v>
                </c:pt>
                <c:pt idx="15">
                  <c:v>HU (529)</c:v>
                </c:pt>
                <c:pt idx="16">
                  <c:v>PL  (531)</c:v>
                </c:pt>
                <c:pt idx="17">
                  <c:v>CZ (534)</c:v>
                </c:pt>
                <c:pt idx="18">
                  <c:v>DK (522)</c:v>
                </c:pt>
                <c:pt idx="19">
                  <c:v>SE  (537)</c:v>
                </c:pt>
                <c:pt idx="20">
                  <c:v>FI   (555)</c:v>
                </c:pt>
              </c:strCache>
            </c:strRef>
          </c:cat>
          <c:val>
            <c:numRef>
              <c:f>'6.4'!$D$5:$D$25</c:f>
              <c:numCache>
                <c:formatCode>0</c:formatCode>
                <c:ptCount val="21"/>
                <c:pt idx="0">
                  <c:v>493</c:v>
                </c:pt>
                <c:pt idx="1">
                  <c:v>503</c:v>
                </c:pt>
                <c:pt idx="2">
                  <c:v>508</c:v>
                </c:pt>
                <c:pt idx="3">
                  <c:v>509</c:v>
                </c:pt>
                <c:pt idx="4">
                  <c:v>509</c:v>
                </c:pt>
                <c:pt idx="5">
                  <c:v>512</c:v>
                </c:pt>
                <c:pt idx="6">
                  <c:v>512</c:v>
                </c:pt>
                <c:pt idx="7">
                  <c:v>518</c:v>
                </c:pt>
                <c:pt idx="8">
                  <c:v>519</c:v>
                </c:pt>
                <c:pt idx="9">
                  <c:v>520</c:v>
                </c:pt>
                <c:pt idx="10">
                  <c:v>526</c:v>
                </c:pt>
                <c:pt idx="11">
                  <c:v>530</c:v>
                </c:pt>
                <c:pt idx="12">
                  <c:v>521</c:v>
                </c:pt>
                <c:pt idx="13">
                  <c:v>532</c:v>
                </c:pt>
                <c:pt idx="14">
                  <c:v>529</c:v>
                </c:pt>
                <c:pt idx="15">
                  <c:v>527</c:v>
                </c:pt>
                <c:pt idx="16">
                  <c:v>532</c:v>
                </c:pt>
                <c:pt idx="17">
                  <c:v>534</c:v>
                </c:pt>
                <c:pt idx="18">
                  <c:v>539</c:v>
                </c:pt>
                <c:pt idx="19">
                  <c:v>550</c:v>
                </c:pt>
                <c:pt idx="20">
                  <c:v>560</c:v>
                </c:pt>
              </c:numCache>
            </c:numRef>
          </c:val>
          <c:smooth val="0"/>
          <c:extLst>
            <c:ext xmlns:c16="http://schemas.microsoft.com/office/drawing/2014/chart" uri="{C3380CC4-5D6E-409C-BE32-E72D297353CC}">
              <c16:uniqueId val="{00000005-F16A-4296-96A9-3D0E120AC309}"/>
            </c:ext>
          </c:extLst>
        </c:ser>
        <c:ser>
          <c:idx val="2"/>
          <c:order val="1"/>
          <c:tx>
            <c:strRef>
              <c:f>'6.4'!$E$4</c:f>
              <c:strCache>
                <c:ptCount val="1"/>
                <c:pt idx="0">
                  <c:v>Boys</c:v>
                </c:pt>
              </c:strCache>
            </c:strRef>
          </c:tx>
          <c:spPr>
            <a:ln w="28575" cap="rnd">
              <a:solidFill>
                <a:schemeClr val="bg1"/>
              </a:solidFill>
              <a:round/>
            </a:ln>
            <a:effectLst/>
          </c:spPr>
          <c:marker>
            <c:symbol val="circle"/>
            <c:size val="5"/>
            <c:spPr>
              <a:solidFill>
                <a:schemeClr val="accent6">
                  <a:lumMod val="60000"/>
                  <a:lumOff val="40000"/>
                </a:schemeClr>
              </a:solidFill>
              <a:ln w="9525">
                <a:solidFill>
                  <a:schemeClr val="bg1"/>
                </a:solidFill>
              </a:ln>
              <a:effectLst/>
            </c:spPr>
          </c:marker>
          <c:dPt>
            <c:idx val="6"/>
            <c:marker>
              <c:symbol val="circle"/>
              <c:size val="5"/>
              <c:spPr>
                <a:solidFill>
                  <a:schemeClr val="accent6"/>
                </a:solidFill>
                <a:ln w="9525">
                  <a:solidFill>
                    <a:schemeClr val="bg1"/>
                  </a:solidFill>
                </a:ln>
                <a:effectLst/>
              </c:spPr>
            </c:marker>
            <c:bubble3D val="0"/>
            <c:extLst>
              <c:ext xmlns:c16="http://schemas.microsoft.com/office/drawing/2014/chart" uri="{C3380CC4-5D6E-409C-BE32-E72D297353CC}">
                <c16:uniqueId val="{00000006-F16A-4296-96A9-3D0E120AC309}"/>
              </c:ext>
            </c:extLst>
          </c:dPt>
          <c:dPt>
            <c:idx val="7"/>
            <c:marker>
              <c:symbol val="circle"/>
              <c:size val="5"/>
              <c:spPr>
                <a:solidFill>
                  <a:schemeClr val="accent6">
                    <a:lumMod val="60000"/>
                    <a:lumOff val="40000"/>
                  </a:schemeClr>
                </a:solidFill>
                <a:ln w="9525">
                  <a:solidFill>
                    <a:schemeClr val="bg1"/>
                  </a:solidFill>
                </a:ln>
                <a:effectLst/>
              </c:spPr>
            </c:marker>
            <c:bubble3D val="0"/>
            <c:extLst>
              <c:ext xmlns:c16="http://schemas.microsoft.com/office/drawing/2014/chart" uri="{C3380CC4-5D6E-409C-BE32-E72D297353CC}">
                <c16:uniqueId val="{00000007-F16A-4296-96A9-3D0E120AC309}"/>
              </c:ext>
            </c:extLst>
          </c:dPt>
          <c:dPt>
            <c:idx val="11"/>
            <c:marker>
              <c:symbol val="circle"/>
              <c:size val="5"/>
              <c:spPr>
                <a:solidFill>
                  <a:schemeClr val="accent6"/>
                </a:solidFill>
                <a:ln w="9525">
                  <a:solidFill>
                    <a:schemeClr val="bg1"/>
                  </a:solidFill>
                </a:ln>
                <a:effectLst/>
              </c:spPr>
            </c:marker>
            <c:bubble3D val="0"/>
            <c:extLst>
              <c:ext xmlns:c16="http://schemas.microsoft.com/office/drawing/2014/chart" uri="{C3380CC4-5D6E-409C-BE32-E72D297353CC}">
                <c16:uniqueId val="{00000008-F16A-4296-96A9-3D0E120AC309}"/>
              </c:ext>
            </c:extLst>
          </c:dPt>
          <c:dPt>
            <c:idx val="12"/>
            <c:marker>
              <c:symbol val="circle"/>
              <c:size val="5"/>
              <c:spPr>
                <a:solidFill>
                  <a:schemeClr val="accent6"/>
                </a:solidFill>
                <a:ln w="9525">
                  <a:solidFill>
                    <a:schemeClr val="bg1"/>
                  </a:solidFill>
                </a:ln>
                <a:effectLst/>
              </c:spPr>
            </c:marker>
            <c:bubble3D val="0"/>
            <c:extLst>
              <c:ext xmlns:c16="http://schemas.microsoft.com/office/drawing/2014/chart" uri="{C3380CC4-5D6E-409C-BE32-E72D297353CC}">
                <c16:uniqueId val="{00000009-F16A-4296-96A9-3D0E120AC309}"/>
              </c:ext>
            </c:extLst>
          </c:dPt>
          <c:dPt>
            <c:idx val="13"/>
            <c:marker>
              <c:symbol val="circle"/>
              <c:size val="5"/>
              <c:spPr>
                <a:solidFill>
                  <a:schemeClr val="accent6">
                    <a:lumMod val="60000"/>
                    <a:lumOff val="40000"/>
                  </a:schemeClr>
                </a:solidFill>
                <a:ln w="9525">
                  <a:solidFill>
                    <a:schemeClr val="bg1"/>
                  </a:solidFill>
                </a:ln>
                <a:effectLst/>
              </c:spPr>
            </c:marker>
            <c:bubble3D val="0"/>
            <c:extLst>
              <c:ext xmlns:c16="http://schemas.microsoft.com/office/drawing/2014/chart" uri="{C3380CC4-5D6E-409C-BE32-E72D297353CC}">
                <c16:uniqueId val="{0000000A-F16A-4296-96A9-3D0E120AC309}"/>
              </c:ext>
            </c:extLst>
          </c:dPt>
          <c:cat>
            <c:strRef>
              <c:f>'6.4'!$B$5:$B$25</c:f>
              <c:strCache>
                <c:ptCount val="21"/>
                <c:pt idx="0">
                  <c:v>FR  (488)</c:v>
                </c:pt>
                <c:pt idx="1">
                  <c:v>MT (501)</c:v>
                </c:pt>
                <c:pt idx="2">
                  <c:v>PT  (504)</c:v>
                </c:pt>
                <c:pt idx="3">
                  <c:v>CY (511)</c:v>
                </c:pt>
                <c:pt idx="4">
                  <c:v>SK (521)</c:v>
                </c:pt>
                <c:pt idx="5">
                  <c:v>HR (524)</c:v>
                </c:pt>
                <c:pt idx="6">
                  <c:v>IT   (510)</c:v>
                </c:pt>
                <c:pt idx="7">
                  <c:v>ES   (511)</c:v>
                </c:pt>
                <c:pt idx="8">
                  <c:v>AT  (522)</c:v>
                </c:pt>
                <c:pt idx="9">
                  <c:v>NL  (518)</c:v>
                </c:pt>
                <c:pt idx="10">
                  <c:v>LT   (528)</c:v>
                </c:pt>
                <c:pt idx="11">
                  <c:v>LV  (542)</c:v>
                </c:pt>
                <c:pt idx="12">
                  <c:v>DE (518)</c:v>
                </c:pt>
                <c:pt idx="13">
                  <c:v>BG (521)</c:v>
                </c:pt>
                <c:pt idx="14">
                  <c:v>IE   (528)</c:v>
                </c:pt>
                <c:pt idx="15">
                  <c:v>HU (529)</c:v>
                </c:pt>
                <c:pt idx="16">
                  <c:v>PL  (531)</c:v>
                </c:pt>
                <c:pt idx="17">
                  <c:v>CZ (534)</c:v>
                </c:pt>
                <c:pt idx="18">
                  <c:v>DK (522)</c:v>
                </c:pt>
                <c:pt idx="19">
                  <c:v>SE  (537)</c:v>
                </c:pt>
                <c:pt idx="20">
                  <c:v>FI   (555)</c:v>
                </c:pt>
              </c:strCache>
            </c:strRef>
          </c:cat>
          <c:val>
            <c:numRef>
              <c:f>'6.4'!$E$5:$E$25</c:f>
              <c:numCache>
                <c:formatCode>0</c:formatCode>
                <c:ptCount val="21"/>
                <c:pt idx="0">
                  <c:v>493</c:v>
                </c:pt>
                <c:pt idx="1">
                  <c:v>506</c:v>
                </c:pt>
                <c:pt idx="2">
                  <c:v>511</c:v>
                </c:pt>
                <c:pt idx="3">
                  <c:v>508</c:v>
                </c:pt>
                <c:pt idx="4">
                  <c:v>511</c:v>
                </c:pt>
                <c:pt idx="5">
                  <c:v>513</c:v>
                </c:pt>
                <c:pt idx="6">
                  <c:v>521</c:v>
                </c:pt>
                <c:pt idx="7">
                  <c:v>520</c:v>
                </c:pt>
                <c:pt idx="8">
                  <c:v>520</c:v>
                </c:pt>
                <c:pt idx="9">
                  <c:v>525</c:v>
                </c:pt>
                <c:pt idx="10">
                  <c:v>521</c:v>
                </c:pt>
                <c:pt idx="11">
                  <c:v>518</c:v>
                </c:pt>
                <c:pt idx="12">
                  <c:v>529</c:v>
                </c:pt>
                <c:pt idx="13">
                  <c:v>522</c:v>
                </c:pt>
                <c:pt idx="14">
                  <c:v>531</c:v>
                </c:pt>
                <c:pt idx="15">
                  <c:v>534</c:v>
                </c:pt>
                <c:pt idx="16">
                  <c:v>530</c:v>
                </c:pt>
                <c:pt idx="17">
                  <c:v>535</c:v>
                </c:pt>
                <c:pt idx="18">
                  <c:v>533</c:v>
                </c:pt>
                <c:pt idx="19">
                  <c:v>545</c:v>
                </c:pt>
                <c:pt idx="20">
                  <c:v>559</c:v>
                </c:pt>
              </c:numCache>
            </c:numRef>
          </c:val>
          <c:smooth val="0"/>
          <c:extLst>
            <c:ext xmlns:c16="http://schemas.microsoft.com/office/drawing/2014/chart" uri="{C3380CC4-5D6E-409C-BE32-E72D297353CC}">
              <c16:uniqueId val="{0000000B-F16A-4296-96A9-3D0E120AC309}"/>
            </c:ext>
          </c:extLst>
        </c:ser>
        <c:ser>
          <c:idx val="0"/>
          <c:order val="2"/>
          <c:tx>
            <c:strRef>
              <c:f>'6.4'!$C$4</c:f>
              <c:strCache>
                <c:ptCount val="1"/>
                <c:pt idx="0">
                  <c:v>Mean score</c:v>
                </c:pt>
              </c:strCache>
            </c:strRef>
          </c:tx>
          <c:spPr>
            <a:ln w="28575" cap="rnd">
              <a:noFill/>
              <a:round/>
            </a:ln>
            <a:effectLst/>
          </c:spPr>
          <c:marker>
            <c:symbol val="dash"/>
            <c:size val="6"/>
            <c:spPr>
              <a:solidFill>
                <a:schemeClr val="accent2"/>
              </a:solidFill>
              <a:ln w="9525">
                <a:solidFill>
                  <a:schemeClr val="accent2"/>
                </a:solidFill>
              </a:ln>
              <a:effectLst/>
            </c:spPr>
          </c:marker>
          <c:cat>
            <c:strRef>
              <c:f>'6.4'!$B$5:$B$25</c:f>
              <c:strCache>
                <c:ptCount val="21"/>
                <c:pt idx="0">
                  <c:v>FR  (488)</c:v>
                </c:pt>
                <c:pt idx="1">
                  <c:v>MT (501)</c:v>
                </c:pt>
                <c:pt idx="2">
                  <c:v>PT  (504)</c:v>
                </c:pt>
                <c:pt idx="3">
                  <c:v>CY (511)</c:v>
                </c:pt>
                <c:pt idx="4">
                  <c:v>SK (521)</c:v>
                </c:pt>
                <c:pt idx="5">
                  <c:v>HR (524)</c:v>
                </c:pt>
                <c:pt idx="6">
                  <c:v>IT   (510)</c:v>
                </c:pt>
                <c:pt idx="7">
                  <c:v>ES   (511)</c:v>
                </c:pt>
                <c:pt idx="8">
                  <c:v>AT  (522)</c:v>
                </c:pt>
                <c:pt idx="9">
                  <c:v>NL  (518)</c:v>
                </c:pt>
                <c:pt idx="10">
                  <c:v>LT   (528)</c:v>
                </c:pt>
                <c:pt idx="11">
                  <c:v>LV  (542)</c:v>
                </c:pt>
                <c:pt idx="12">
                  <c:v>DE (518)</c:v>
                </c:pt>
                <c:pt idx="13">
                  <c:v>BG (521)</c:v>
                </c:pt>
                <c:pt idx="14">
                  <c:v>IE   (528)</c:v>
                </c:pt>
                <c:pt idx="15">
                  <c:v>HU (529)</c:v>
                </c:pt>
                <c:pt idx="16">
                  <c:v>PL  (531)</c:v>
                </c:pt>
                <c:pt idx="17">
                  <c:v>CZ (534)</c:v>
                </c:pt>
                <c:pt idx="18">
                  <c:v>DK (522)</c:v>
                </c:pt>
                <c:pt idx="19">
                  <c:v>SE  (537)</c:v>
                </c:pt>
                <c:pt idx="20">
                  <c:v>FI   (555)</c:v>
                </c:pt>
              </c:strCache>
            </c:strRef>
          </c:cat>
          <c:val>
            <c:numRef>
              <c:f>'6.4'!$C$5:$C$25</c:f>
              <c:numCache>
                <c:formatCode>0</c:formatCode>
                <c:ptCount val="21"/>
                <c:pt idx="0">
                  <c:v>493</c:v>
                </c:pt>
                <c:pt idx="1">
                  <c:v>505</c:v>
                </c:pt>
                <c:pt idx="2">
                  <c:v>509</c:v>
                </c:pt>
                <c:pt idx="3">
                  <c:v>509</c:v>
                </c:pt>
                <c:pt idx="4">
                  <c:v>510</c:v>
                </c:pt>
                <c:pt idx="5">
                  <c:v>513</c:v>
                </c:pt>
                <c:pt idx="6">
                  <c:v>517</c:v>
                </c:pt>
                <c:pt idx="7">
                  <c:v>519</c:v>
                </c:pt>
                <c:pt idx="8">
                  <c:v>519</c:v>
                </c:pt>
                <c:pt idx="9">
                  <c:v>522</c:v>
                </c:pt>
                <c:pt idx="10">
                  <c:v>523</c:v>
                </c:pt>
                <c:pt idx="11">
                  <c:v>524</c:v>
                </c:pt>
                <c:pt idx="12">
                  <c:v>525</c:v>
                </c:pt>
                <c:pt idx="13">
                  <c:v>527</c:v>
                </c:pt>
                <c:pt idx="14">
                  <c:v>530</c:v>
                </c:pt>
                <c:pt idx="15">
                  <c:v>531</c:v>
                </c:pt>
                <c:pt idx="16">
                  <c:v>531</c:v>
                </c:pt>
                <c:pt idx="17">
                  <c:v>535</c:v>
                </c:pt>
                <c:pt idx="18">
                  <c:v>536</c:v>
                </c:pt>
                <c:pt idx="19">
                  <c:v>548</c:v>
                </c:pt>
                <c:pt idx="20">
                  <c:v>559</c:v>
                </c:pt>
              </c:numCache>
            </c:numRef>
          </c:val>
          <c:smooth val="0"/>
          <c:extLst>
            <c:ext xmlns:c16="http://schemas.microsoft.com/office/drawing/2014/chart" uri="{C3380CC4-5D6E-409C-BE32-E72D297353CC}">
              <c16:uniqueId val="{0000000C-F16A-4296-96A9-3D0E120AC309}"/>
            </c:ext>
          </c:extLst>
        </c:ser>
        <c:dLbls>
          <c:showLegendKey val="0"/>
          <c:showVal val="0"/>
          <c:showCatName val="0"/>
          <c:showSerName val="0"/>
          <c:showPercent val="0"/>
          <c:showBubbleSize val="0"/>
        </c:dLbls>
        <c:marker val="1"/>
        <c:smooth val="0"/>
        <c:axId val="481542976"/>
        <c:axId val="481541336"/>
      </c:lineChart>
      <c:catAx>
        <c:axId val="48154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481541336"/>
        <c:crosses val="autoZero"/>
        <c:auto val="1"/>
        <c:lblAlgn val="ctr"/>
        <c:lblOffset val="100"/>
        <c:noMultiLvlLbl val="0"/>
      </c:catAx>
      <c:valAx>
        <c:axId val="481541336"/>
        <c:scaling>
          <c:orientation val="minMax"/>
          <c:max val="560"/>
          <c:min val="460"/>
        </c:scaling>
        <c:delete val="0"/>
        <c:axPos val="l"/>
        <c:majorGridlines>
          <c:spPr>
            <a:ln w="6350" cap="flat" cmpd="sng" algn="ctr">
              <a:solidFill>
                <a:schemeClr val="bg1">
                  <a:lumMod val="75000"/>
                  <a:alpha val="2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481542976"/>
        <c:crosses val="autoZero"/>
        <c:crossBetween val="between"/>
        <c:majorUnit val="20"/>
      </c:valAx>
      <c:spPr>
        <a:noFill/>
        <a:ln>
          <a:noFill/>
        </a:ln>
        <a:effectLst/>
      </c:spPr>
    </c:plotArea>
    <c:legend>
      <c:legendPos val="b"/>
      <c:layout>
        <c:manualLayout>
          <c:xMode val="edge"/>
          <c:yMode val="edge"/>
          <c:x val="0.2508805857487923"/>
          <c:y val="0.9334059027777778"/>
          <c:w val="0.53252415458937208"/>
          <c:h val="6.05975694444444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mn-lt"/>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700"/>
              <a:t>Hours</a:t>
            </a:r>
          </a:p>
        </c:rich>
      </c:tx>
      <c:layout>
        <c:manualLayout>
          <c:xMode val="edge"/>
          <c:yMode val="edge"/>
          <c:x val="6.0563081788689459E-2"/>
          <c:y val="2.9304029304029304E-3"/>
        </c:manualLayout>
      </c:layout>
      <c:overlay val="1"/>
    </c:title>
    <c:autoTitleDeleted val="0"/>
    <c:plotArea>
      <c:layout/>
      <c:barChart>
        <c:barDir val="col"/>
        <c:grouping val="clustered"/>
        <c:varyColors val="0"/>
        <c:ser>
          <c:idx val="0"/>
          <c:order val="0"/>
          <c:tx>
            <c:strRef>
              <c:f>'1.4'!$C$4</c:f>
              <c:strCache>
                <c:ptCount val="1"/>
                <c:pt idx="0">
                  <c:v>Average annual instruction time (left axis)</c:v>
                </c:pt>
              </c:strCache>
            </c:strRef>
          </c:tx>
          <c:spPr>
            <a:solidFill>
              <a:schemeClr val="accent1">
                <a:lumMod val="60000"/>
                <a:lumOff val="40000"/>
              </a:schemeClr>
            </a:solidFill>
            <a:ln w="6350">
              <a:solidFill>
                <a:schemeClr val="bg1"/>
              </a:solidFill>
            </a:ln>
          </c:spPr>
          <c:invertIfNegative val="0"/>
          <c:cat>
            <c:strRef>
              <c:f>'1.4'!$B$5:$B$33</c:f>
              <c:strCache>
                <c:ptCount val="29"/>
                <c:pt idx="0">
                  <c:v>DK</c:v>
                </c:pt>
                <c:pt idx="1">
                  <c:v>NL</c:v>
                </c:pt>
                <c:pt idx="2">
                  <c:v>LU</c:v>
                </c:pt>
                <c:pt idx="3">
                  <c:v>IE</c:v>
                </c:pt>
                <c:pt idx="4">
                  <c:v>PT</c:v>
                </c:pt>
                <c:pt idx="5">
                  <c:v>IT</c:v>
                </c:pt>
                <c:pt idx="6">
                  <c:v>FR</c:v>
                </c:pt>
                <c:pt idx="7">
                  <c:v>BEfr</c:v>
                </c:pt>
                <c:pt idx="8">
                  <c:v>BEnl</c:v>
                </c:pt>
                <c:pt idx="9">
                  <c:v>CY</c:v>
                </c:pt>
                <c:pt idx="10">
                  <c:v>ES</c:v>
                </c:pt>
                <c:pt idx="11">
                  <c:v>EU-27</c:v>
                </c:pt>
                <c:pt idx="12">
                  <c:v>MT</c:v>
                </c:pt>
                <c:pt idx="13">
                  <c:v>EL</c:v>
                </c:pt>
                <c:pt idx="14">
                  <c:v>DE</c:v>
                </c:pt>
                <c:pt idx="15">
                  <c:v>SE</c:v>
                </c:pt>
                <c:pt idx="16">
                  <c:v>AT</c:v>
                </c:pt>
                <c:pt idx="17">
                  <c:v>CZ</c:v>
                </c:pt>
                <c:pt idx="18">
                  <c:v>SI</c:v>
                </c:pt>
                <c:pt idx="19">
                  <c:v>HU</c:v>
                </c:pt>
                <c:pt idx="20">
                  <c:v>SK</c:v>
                </c:pt>
                <c:pt idx="21">
                  <c:v>LT</c:v>
                </c:pt>
                <c:pt idx="22">
                  <c:v>EE</c:v>
                </c:pt>
                <c:pt idx="23">
                  <c:v>FI</c:v>
                </c:pt>
                <c:pt idx="24">
                  <c:v>RO</c:v>
                </c:pt>
                <c:pt idx="25">
                  <c:v>LV</c:v>
                </c:pt>
                <c:pt idx="26">
                  <c:v>PL</c:v>
                </c:pt>
                <c:pt idx="27">
                  <c:v>BG</c:v>
                </c:pt>
                <c:pt idx="28">
                  <c:v>HR</c:v>
                </c:pt>
              </c:strCache>
            </c:strRef>
          </c:cat>
          <c:val>
            <c:numRef>
              <c:f>'1.4'!$C$5:$C$33</c:f>
              <c:numCache>
                <c:formatCode>0</c:formatCode>
                <c:ptCount val="29"/>
                <c:pt idx="0">
                  <c:v>1000</c:v>
                </c:pt>
                <c:pt idx="1">
                  <c:v>940</c:v>
                </c:pt>
                <c:pt idx="2">
                  <c:v>924</c:v>
                </c:pt>
                <c:pt idx="3">
                  <c:v>915</c:v>
                </c:pt>
                <c:pt idx="4">
                  <c:v>905</c:v>
                </c:pt>
                <c:pt idx="5">
                  <c:v>891</c:v>
                </c:pt>
                <c:pt idx="6">
                  <c:v>864</c:v>
                </c:pt>
                <c:pt idx="7">
                  <c:v>863</c:v>
                </c:pt>
                <c:pt idx="8">
                  <c:v>824</c:v>
                </c:pt>
                <c:pt idx="9">
                  <c:v>793</c:v>
                </c:pt>
                <c:pt idx="10">
                  <c:v>792</c:v>
                </c:pt>
                <c:pt idx="11">
                  <c:v>758.66442953020135</c:v>
                </c:pt>
                <c:pt idx="12">
                  <c:v>749.16666666666663</c:v>
                </c:pt>
                <c:pt idx="13">
                  <c:v>739.33333333333337</c:v>
                </c:pt>
                <c:pt idx="14">
                  <c:v>725</c:v>
                </c:pt>
                <c:pt idx="15">
                  <c:v>713.83333333333337</c:v>
                </c:pt>
                <c:pt idx="16">
                  <c:v>705</c:v>
                </c:pt>
                <c:pt idx="17">
                  <c:v>690.4</c:v>
                </c:pt>
                <c:pt idx="18">
                  <c:v>681.83333333333337</c:v>
                </c:pt>
                <c:pt idx="19">
                  <c:v>677.75</c:v>
                </c:pt>
                <c:pt idx="20">
                  <c:v>673</c:v>
                </c:pt>
                <c:pt idx="21">
                  <c:v>661.5</c:v>
                </c:pt>
                <c:pt idx="22">
                  <c:v>660.66666666666663</c:v>
                </c:pt>
                <c:pt idx="23">
                  <c:v>660.33333333333337</c:v>
                </c:pt>
                <c:pt idx="24">
                  <c:v>660</c:v>
                </c:pt>
                <c:pt idx="25">
                  <c:v>598.33333333333337</c:v>
                </c:pt>
                <c:pt idx="26">
                  <c:v>567</c:v>
                </c:pt>
                <c:pt idx="27">
                  <c:v>507</c:v>
                </c:pt>
                <c:pt idx="28">
                  <c:v>473</c:v>
                </c:pt>
              </c:numCache>
            </c:numRef>
          </c:val>
          <c:extLst>
            <c:ext xmlns:c16="http://schemas.microsoft.com/office/drawing/2014/chart" uri="{C3380CC4-5D6E-409C-BE32-E72D297353CC}">
              <c16:uniqueId val="{00000000-DCC9-477E-8F7F-95CACA3738CF}"/>
            </c:ext>
          </c:extLst>
        </c:ser>
        <c:dLbls>
          <c:showLegendKey val="0"/>
          <c:showVal val="0"/>
          <c:showCatName val="0"/>
          <c:showSerName val="0"/>
          <c:showPercent val="0"/>
          <c:showBubbleSize val="0"/>
        </c:dLbls>
        <c:gapWidth val="125"/>
        <c:axId val="136290688"/>
        <c:axId val="180638848"/>
      </c:barChart>
      <c:lineChart>
        <c:grouping val="standard"/>
        <c:varyColors val="0"/>
        <c:ser>
          <c:idx val="1"/>
          <c:order val="1"/>
          <c:tx>
            <c:strRef>
              <c:f>'1.4'!$D$4</c:f>
              <c:strCache>
                <c:ptCount val="1"/>
                <c:pt idx="0">
                  <c:v>ISCED 1 duration (right axis)</c:v>
                </c:pt>
              </c:strCache>
            </c:strRef>
          </c:tx>
          <c:spPr>
            <a:ln>
              <a:noFill/>
            </a:ln>
          </c:spPr>
          <c:marker>
            <c:symbol val="diamond"/>
            <c:size val="6"/>
            <c:spPr>
              <a:solidFill>
                <a:schemeClr val="accent4"/>
              </a:solidFill>
              <a:ln w="6350">
                <a:solidFill>
                  <a:schemeClr val="bg1"/>
                </a:solidFill>
              </a:ln>
            </c:spPr>
          </c:marker>
          <c:cat>
            <c:strRef>
              <c:f>'1.4'!$B$5:$B$33</c:f>
              <c:strCache>
                <c:ptCount val="29"/>
                <c:pt idx="0">
                  <c:v>DK</c:v>
                </c:pt>
                <c:pt idx="1">
                  <c:v>NL</c:v>
                </c:pt>
                <c:pt idx="2">
                  <c:v>LU</c:v>
                </c:pt>
                <c:pt idx="3">
                  <c:v>IE</c:v>
                </c:pt>
                <c:pt idx="4">
                  <c:v>PT</c:v>
                </c:pt>
                <c:pt idx="5">
                  <c:v>IT</c:v>
                </c:pt>
                <c:pt idx="6">
                  <c:v>FR</c:v>
                </c:pt>
                <c:pt idx="7">
                  <c:v>BEfr</c:v>
                </c:pt>
                <c:pt idx="8">
                  <c:v>BEnl</c:v>
                </c:pt>
                <c:pt idx="9">
                  <c:v>CY</c:v>
                </c:pt>
                <c:pt idx="10">
                  <c:v>ES</c:v>
                </c:pt>
                <c:pt idx="11">
                  <c:v>EU-27</c:v>
                </c:pt>
                <c:pt idx="12">
                  <c:v>MT</c:v>
                </c:pt>
                <c:pt idx="13">
                  <c:v>EL</c:v>
                </c:pt>
                <c:pt idx="14">
                  <c:v>DE</c:v>
                </c:pt>
                <c:pt idx="15">
                  <c:v>SE</c:v>
                </c:pt>
                <c:pt idx="16">
                  <c:v>AT</c:v>
                </c:pt>
                <c:pt idx="17">
                  <c:v>CZ</c:v>
                </c:pt>
                <c:pt idx="18">
                  <c:v>SI</c:v>
                </c:pt>
                <c:pt idx="19">
                  <c:v>HU</c:v>
                </c:pt>
                <c:pt idx="20">
                  <c:v>SK</c:v>
                </c:pt>
                <c:pt idx="21">
                  <c:v>LT</c:v>
                </c:pt>
                <c:pt idx="22">
                  <c:v>EE</c:v>
                </c:pt>
                <c:pt idx="23">
                  <c:v>FI</c:v>
                </c:pt>
                <c:pt idx="24">
                  <c:v>RO</c:v>
                </c:pt>
                <c:pt idx="25">
                  <c:v>LV</c:v>
                </c:pt>
                <c:pt idx="26">
                  <c:v>PL</c:v>
                </c:pt>
                <c:pt idx="27">
                  <c:v>BG</c:v>
                </c:pt>
                <c:pt idx="28">
                  <c:v>HR</c:v>
                </c:pt>
              </c:strCache>
            </c:strRef>
          </c:cat>
          <c:val>
            <c:numRef>
              <c:f>'1.4'!$D$5:$D$33</c:f>
              <c:numCache>
                <c:formatCode>0.0</c:formatCode>
                <c:ptCount val="29"/>
                <c:pt idx="0">
                  <c:v>7</c:v>
                </c:pt>
                <c:pt idx="1">
                  <c:v>6</c:v>
                </c:pt>
                <c:pt idx="2">
                  <c:v>6</c:v>
                </c:pt>
                <c:pt idx="3">
                  <c:v>6</c:v>
                </c:pt>
                <c:pt idx="4">
                  <c:v>6</c:v>
                </c:pt>
                <c:pt idx="5">
                  <c:v>5</c:v>
                </c:pt>
                <c:pt idx="6">
                  <c:v>5</c:v>
                </c:pt>
                <c:pt idx="7">
                  <c:v>6</c:v>
                </c:pt>
                <c:pt idx="8">
                  <c:v>6</c:v>
                </c:pt>
                <c:pt idx="9">
                  <c:v>6</c:v>
                </c:pt>
                <c:pt idx="10">
                  <c:v>6</c:v>
                </c:pt>
                <c:pt idx="11">
                  <c:v>5.3214285714285712</c:v>
                </c:pt>
                <c:pt idx="12">
                  <c:v>6</c:v>
                </c:pt>
                <c:pt idx="13">
                  <c:v>6</c:v>
                </c:pt>
                <c:pt idx="14">
                  <c:v>4</c:v>
                </c:pt>
                <c:pt idx="15">
                  <c:v>6</c:v>
                </c:pt>
                <c:pt idx="16">
                  <c:v>4</c:v>
                </c:pt>
                <c:pt idx="17">
                  <c:v>5</c:v>
                </c:pt>
                <c:pt idx="18">
                  <c:v>6</c:v>
                </c:pt>
                <c:pt idx="19">
                  <c:v>4</c:v>
                </c:pt>
                <c:pt idx="20">
                  <c:v>4</c:v>
                </c:pt>
                <c:pt idx="21">
                  <c:v>4</c:v>
                </c:pt>
                <c:pt idx="22">
                  <c:v>6</c:v>
                </c:pt>
                <c:pt idx="23">
                  <c:v>6</c:v>
                </c:pt>
                <c:pt idx="24">
                  <c:v>5</c:v>
                </c:pt>
                <c:pt idx="25">
                  <c:v>6</c:v>
                </c:pt>
                <c:pt idx="26">
                  <c:v>4</c:v>
                </c:pt>
                <c:pt idx="27">
                  <c:v>4</c:v>
                </c:pt>
                <c:pt idx="28">
                  <c:v>4</c:v>
                </c:pt>
              </c:numCache>
            </c:numRef>
          </c:val>
          <c:smooth val="0"/>
          <c:extLst>
            <c:ext xmlns:c16="http://schemas.microsoft.com/office/drawing/2014/chart" uri="{C3380CC4-5D6E-409C-BE32-E72D297353CC}">
              <c16:uniqueId val="{00000001-DCC9-477E-8F7F-95CACA3738CF}"/>
            </c:ext>
          </c:extLst>
        </c:ser>
        <c:dLbls>
          <c:showLegendKey val="0"/>
          <c:showVal val="0"/>
          <c:showCatName val="0"/>
          <c:showSerName val="0"/>
          <c:showPercent val="0"/>
          <c:showBubbleSize val="0"/>
        </c:dLbls>
        <c:marker val="1"/>
        <c:smooth val="0"/>
        <c:axId val="126829312"/>
        <c:axId val="180640768"/>
      </c:lineChart>
      <c:catAx>
        <c:axId val="136290688"/>
        <c:scaling>
          <c:orientation val="minMax"/>
        </c:scaling>
        <c:delete val="0"/>
        <c:axPos val="b"/>
        <c:numFmt formatCode="General" sourceLinked="0"/>
        <c:majorTickMark val="out"/>
        <c:minorTickMark val="none"/>
        <c:tickLblPos val="low"/>
        <c:txPr>
          <a:bodyPr rot="0"/>
          <a:lstStyle/>
          <a:p>
            <a:pPr>
              <a:defRPr sz="600" b="1"/>
            </a:pPr>
            <a:endParaRPr lang="fr-FR"/>
          </a:p>
        </c:txPr>
        <c:crossAx val="180638848"/>
        <c:crossesAt val="0"/>
        <c:auto val="1"/>
        <c:lblAlgn val="ctr"/>
        <c:lblOffset val="100"/>
        <c:noMultiLvlLbl val="0"/>
      </c:catAx>
      <c:valAx>
        <c:axId val="180638848"/>
        <c:scaling>
          <c:orientation val="minMax"/>
          <c:max val="1200"/>
          <c:min val="0"/>
        </c:scaling>
        <c:delete val="0"/>
        <c:axPos val="l"/>
        <c:majorGridlines>
          <c:spPr>
            <a:ln>
              <a:solidFill>
                <a:schemeClr val="bg1">
                  <a:lumMod val="85000"/>
                  <a:alpha val="20000"/>
                </a:schemeClr>
              </a:solidFill>
            </a:ln>
          </c:spPr>
        </c:majorGridlines>
        <c:numFmt formatCode="0" sourceLinked="1"/>
        <c:majorTickMark val="out"/>
        <c:minorTickMark val="none"/>
        <c:tickLblPos val="nextTo"/>
        <c:spPr>
          <a:noFill/>
          <a:ln>
            <a:solidFill>
              <a:schemeClr val="tx1">
                <a:lumMod val="50000"/>
                <a:lumOff val="50000"/>
                <a:alpha val="20000"/>
              </a:schemeClr>
            </a:solidFill>
          </a:ln>
        </c:spPr>
        <c:crossAx val="136290688"/>
        <c:crosses val="autoZero"/>
        <c:crossBetween val="between"/>
        <c:majorUnit val="150"/>
      </c:valAx>
      <c:valAx>
        <c:axId val="180640768"/>
        <c:scaling>
          <c:orientation val="minMax"/>
          <c:max val="8"/>
        </c:scaling>
        <c:delete val="0"/>
        <c:axPos val="r"/>
        <c:numFmt formatCode="0" sourceLinked="0"/>
        <c:majorTickMark val="out"/>
        <c:minorTickMark val="none"/>
        <c:tickLblPos val="nextTo"/>
        <c:crossAx val="126829312"/>
        <c:crosses val="max"/>
        <c:crossBetween val="between"/>
      </c:valAx>
      <c:catAx>
        <c:axId val="126829312"/>
        <c:scaling>
          <c:orientation val="minMax"/>
        </c:scaling>
        <c:delete val="1"/>
        <c:axPos val="b"/>
        <c:numFmt formatCode="General" sourceLinked="1"/>
        <c:majorTickMark val="out"/>
        <c:minorTickMark val="none"/>
        <c:tickLblPos val="nextTo"/>
        <c:crossAx val="180640768"/>
        <c:crosses val="autoZero"/>
        <c:auto val="1"/>
        <c:lblAlgn val="ctr"/>
        <c:lblOffset val="100"/>
        <c:noMultiLvlLbl val="0"/>
      </c:catAx>
    </c:plotArea>
    <c:legend>
      <c:legendPos val="b"/>
      <c:layout>
        <c:manualLayout>
          <c:xMode val="edge"/>
          <c:yMode val="edge"/>
          <c:x val="0.21458910016525418"/>
          <c:y val="0.93482441223647927"/>
          <c:w val="0.57801326116286744"/>
          <c:h val="4.1550140284188616E-2"/>
        </c:manualLayout>
      </c:layout>
      <c:overlay val="0"/>
    </c:legend>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4.9001936911156438E-2"/>
          <c:y val="3.8339142839496319E-2"/>
          <c:w val="0.92935638589335057"/>
          <c:h val="0.84515662280704384"/>
        </c:manualLayout>
      </c:layout>
      <c:barChart>
        <c:barDir val="col"/>
        <c:grouping val="stacked"/>
        <c:varyColors val="0"/>
        <c:ser>
          <c:idx val="0"/>
          <c:order val="0"/>
          <c:tx>
            <c:strRef>
              <c:f>'1.4'!$C$38</c:f>
              <c:strCache>
                <c:ptCount val="1"/>
                <c:pt idx="0">
                  <c:v>Reading, writing, literature</c:v>
                </c:pt>
              </c:strCache>
            </c:strRef>
          </c:tx>
          <c:spPr>
            <a:solidFill>
              <a:schemeClr val="accent1">
                <a:lumMod val="75000"/>
              </a:schemeClr>
            </a:solidFill>
            <a:ln w="6350">
              <a:solidFill>
                <a:schemeClr val="bg1"/>
              </a:solidFill>
            </a:ln>
            <a:effectLst/>
          </c:spPr>
          <c:invertIfNegative val="0"/>
          <c:cat>
            <c:strRef>
              <c:f>'1.4'!$B$39:$B$55</c:f>
              <c:strCache>
                <c:ptCount val="17"/>
                <c:pt idx="0">
                  <c:v>HU</c:v>
                </c:pt>
                <c:pt idx="1">
                  <c:v>HR</c:v>
                </c:pt>
                <c:pt idx="2">
                  <c:v>LT</c:v>
                </c:pt>
                <c:pt idx="3">
                  <c:v>DE</c:v>
                </c:pt>
                <c:pt idx="4">
                  <c:v>RO</c:v>
                </c:pt>
                <c:pt idx="5">
                  <c:v>LV</c:v>
                </c:pt>
                <c:pt idx="6">
                  <c:v>EE</c:v>
                </c:pt>
                <c:pt idx="7">
                  <c:v>SI</c:v>
                </c:pt>
                <c:pt idx="8">
                  <c:v>FI</c:v>
                </c:pt>
                <c:pt idx="9">
                  <c:v>MT</c:v>
                </c:pt>
                <c:pt idx="10">
                  <c:v>SE</c:v>
                </c:pt>
                <c:pt idx="11">
                  <c:v>EL</c:v>
                </c:pt>
                <c:pt idx="12">
                  <c:v>CY</c:v>
                </c:pt>
                <c:pt idx="13">
                  <c:v>ES</c:v>
                </c:pt>
                <c:pt idx="14">
                  <c:v>IE</c:v>
                </c:pt>
                <c:pt idx="15">
                  <c:v>FR</c:v>
                </c:pt>
                <c:pt idx="16">
                  <c:v>LU</c:v>
                </c:pt>
              </c:strCache>
            </c:strRef>
          </c:cat>
          <c:val>
            <c:numRef>
              <c:f>'1.4'!$C$39:$C$55</c:f>
              <c:numCache>
                <c:formatCode>General</c:formatCode>
                <c:ptCount val="17"/>
                <c:pt idx="0">
                  <c:v>698</c:v>
                </c:pt>
                <c:pt idx="1">
                  <c:v>524</c:v>
                </c:pt>
                <c:pt idx="2">
                  <c:v>810</c:v>
                </c:pt>
                <c:pt idx="3">
                  <c:v>771</c:v>
                </c:pt>
                <c:pt idx="4">
                  <c:v>924</c:v>
                </c:pt>
                <c:pt idx="5">
                  <c:v>835</c:v>
                </c:pt>
                <c:pt idx="6">
                  <c:v>893</c:v>
                </c:pt>
                <c:pt idx="7">
                  <c:v>919</c:v>
                </c:pt>
                <c:pt idx="8">
                  <c:v>912</c:v>
                </c:pt>
                <c:pt idx="9">
                  <c:v>670</c:v>
                </c:pt>
                <c:pt idx="10">
                  <c:v>1200</c:v>
                </c:pt>
                <c:pt idx="11">
                  <c:v>1184</c:v>
                </c:pt>
                <c:pt idx="12">
                  <c:v>1406</c:v>
                </c:pt>
                <c:pt idx="13">
                  <c:v>1106</c:v>
                </c:pt>
                <c:pt idx="14">
                  <c:v>1098</c:v>
                </c:pt>
                <c:pt idx="15">
                  <c:v>1656</c:v>
                </c:pt>
                <c:pt idx="16">
                  <c:v>1601</c:v>
                </c:pt>
              </c:numCache>
            </c:numRef>
          </c:val>
          <c:extLst>
            <c:ext xmlns:c16="http://schemas.microsoft.com/office/drawing/2014/chart" uri="{C3380CC4-5D6E-409C-BE32-E72D297353CC}">
              <c16:uniqueId val="{00000000-909B-446B-A03C-6A1784E27F0D}"/>
            </c:ext>
          </c:extLst>
        </c:ser>
        <c:ser>
          <c:idx val="1"/>
          <c:order val="1"/>
          <c:tx>
            <c:strRef>
              <c:f>'1.4'!$D$38</c:f>
              <c:strCache>
                <c:ptCount val="1"/>
                <c:pt idx="0">
                  <c:v>Mathematics</c:v>
                </c:pt>
              </c:strCache>
            </c:strRef>
          </c:tx>
          <c:spPr>
            <a:solidFill>
              <a:schemeClr val="accent1"/>
            </a:solidFill>
            <a:ln w="6350">
              <a:solidFill>
                <a:schemeClr val="bg1"/>
              </a:solidFill>
            </a:ln>
            <a:effectLst/>
          </c:spPr>
          <c:invertIfNegative val="0"/>
          <c:cat>
            <c:strRef>
              <c:f>'1.4'!$B$39:$B$55</c:f>
              <c:strCache>
                <c:ptCount val="17"/>
                <c:pt idx="0">
                  <c:v>HU</c:v>
                </c:pt>
                <c:pt idx="1">
                  <c:v>HR</c:v>
                </c:pt>
                <c:pt idx="2">
                  <c:v>LT</c:v>
                </c:pt>
                <c:pt idx="3">
                  <c:v>DE</c:v>
                </c:pt>
                <c:pt idx="4">
                  <c:v>RO</c:v>
                </c:pt>
                <c:pt idx="5">
                  <c:v>LV</c:v>
                </c:pt>
                <c:pt idx="6">
                  <c:v>EE</c:v>
                </c:pt>
                <c:pt idx="7">
                  <c:v>SI</c:v>
                </c:pt>
                <c:pt idx="8">
                  <c:v>FI</c:v>
                </c:pt>
                <c:pt idx="9">
                  <c:v>MT</c:v>
                </c:pt>
                <c:pt idx="10">
                  <c:v>SE</c:v>
                </c:pt>
                <c:pt idx="11">
                  <c:v>EL</c:v>
                </c:pt>
                <c:pt idx="12">
                  <c:v>CY</c:v>
                </c:pt>
                <c:pt idx="13">
                  <c:v>ES</c:v>
                </c:pt>
                <c:pt idx="14">
                  <c:v>IE</c:v>
                </c:pt>
                <c:pt idx="15">
                  <c:v>FR</c:v>
                </c:pt>
                <c:pt idx="16">
                  <c:v>LU</c:v>
                </c:pt>
              </c:strCache>
            </c:strRef>
          </c:cat>
          <c:val>
            <c:numRef>
              <c:f>'1.4'!$D$39:$D$55</c:f>
              <c:numCache>
                <c:formatCode>General</c:formatCode>
                <c:ptCount val="17"/>
                <c:pt idx="0">
                  <c:v>428</c:v>
                </c:pt>
                <c:pt idx="1">
                  <c:v>420</c:v>
                </c:pt>
                <c:pt idx="2">
                  <c:v>486</c:v>
                </c:pt>
                <c:pt idx="3">
                  <c:v>599</c:v>
                </c:pt>
                <c:pt idx="4">
                  <c:v>594</c:v>
                </c:pt>
                <c:pt idx="5">
                  <c:v>609</c:v>
                </c:pt>
                <c:pt idx="6">
                  <c:v>604</c:v>
                </c:pt>
                <c:pt idx="7">
                  <c:v>682</c:v>
                </c:pt>
                <c:pt idx="8">
                  <c:v>599</c:v>
                </c:pt>
                <c:pt idx="9">
                  <c:v>857</c:v>
                </c:pt>
                <c:pt idx="10">
                  <c:v>830</c:v>
                </c:pt>
                <c:pt idx="11">
                  <c:v>642</c:v>
                </c:pt>
                <c:pt idx="12">
                  <c:v>908</c:v>
                </c:pt>
                <c:pt idx="13">
                  <c:v>877</c:v>
                </c:pt>
                <c:pt idx="14">
                  <c:v>918</c:v>
                </c:pt>
                <c:pt idx="15">
                  <c:v>900</c:v>
                </c:pt>
                <c:pt idx="16">
                  <c:v>1056</c:v>
                </c:pt>
              </c:numCache>
            </c:numRef>
          </c:val>
          <c:extLst>
            <c:ext xmlns:c16="http://schemas.microsoft.com/office/drawing/2014/chart" uri="{C3380CC4-5D6E-409C-BE32-E72D297353CC}">
              <c16:uniqueId val="{00000001-909B-446B-A03C-6A1784E27F0D}"/>
            </c:ext>
          </c:extLst>
        </c:ser>
        <c:ser>
          <c:idx val="2"/>
          <c:order val="2"/>
          <c:tx>
            <c:strRef>
              <c:f>'1.4'!$E$38</c:f>
              <c:strCache>
                <c:ptCount val="1"/>
                <c:pt idx="0">
                  <c:v>Foreign languages</c:v>
                </c:pt>
              </c:strCache>
            </c:strRef>
          </c:tx>
          <c:spPr>
            <a:solidFill>
              <a:schemeClr val="accent1">
                <a:lumMod val="60000"/>
                <a:lumOff val="40000"/>
              </a:schemeClr>
            </a:solidFill>
            <a:ln w="6350">
              <a:solidFill>
                <a:schemeClr val="bg1"/>
              </a:solidFill>
            </a:ln>
            <a:effectLst/>
          </c:spPr>
          <c:invertIfNegative val="0"/>
          <c:cat>
            <c:strRef>
              <c:f>'1.4'!$B$39:$B$55</c:f>
              <c:strCache>
                <c:ptCount val="17"/>
                <c:pt idx="0">
                  <c:v>HU</c:v>
                </c:pt>
                <c:pt idx="1">
                  <c:v>HR</c:v>
                </c:pt>
                <c:pt idx="2">
                  <c:v>LT</c:v>
                </c:pt>
                <c:pt idx="3">
                  <c:v>DE</c:v>
                </c:pt>
                <c:pt idx="4">
                  <c:v>RO</c:v>
                </c:pt>
                <c:pt idx="5">
                  <c:v>LV</c:v>
                </c:pt>
                <c:pt idx="6">
                  <c:v>EE</c:v>
                </c:pt>
                <c:pt idx="7">
                  <c:v>SI</c:v>
                </c:pt>
                <c:pt idx="8">
                  <c:v>FI</c:v>
                </c:pt>
                <c:pt idx="9">
                  <c:v>MT</c:v>
                </c:pt>
                <c:pt idx="10">
                  <c:v>SE</c:v>
                </c:pt>
                <c:pt idx="11">
                  <c:v>EL</c:v>
                </c:pt>
                <c:pt idx="12">
                  <c:v>CY</c:v>
                </c:pt>
                <c:pt idx="13">
                  <c:v>ES</c:v>
                </c:pt>
                <c:pt idx="14">
                  <c:v>IE</c:v>
                </c:pt>
                <c:pt idx="15">
                  <c:v>FR</c:v>
                </c:pt>
                <c:pt idx="16">
                  <c:v>LU</c:v>
                </c:pt>
              </c:strCache>
            </c:strRef>
          </c:cat>
          <c:val>
            <c:numRef>
              <c:f>'1.4'!$E$39:$E$55</c:f>
              <c:numCache>
                <c:formatCode>General</c:formatCode>
                <c:ptCount val="17"/>
                <c:pt idx="0">
                  <c:v>54</c:v>
                </c:pt>
                <c:pt idx="1">
                  <c:v>212</c:v>
                </c:pt>
                <c:pt idx="2">
                  <c:v>162</c:v>
                </c:pt>
                <c:pt idx="3">
                  <c:v>148</c:v>
                </c:pt>
                <c:pt idx="4">
                  <c:v>231</c:v>
                </c:pt>
                <c:pt idx="5">
                  <c:v>406</c:v>
                </c:pt>
                <c:pt idx="6">
                  <c:v>394</c:v>
                </c:pt>
                <c:pt idx="7">
                  <c:v>343</c:v>
                </c:pt>
                <c:pt idx="8">
                  <c:v>371</c:v>
                </c:pt>
                <c:pt idx="9">
                  <c:v>670</c:v>
                </c:pt>
                <c:pt idx="10">
                  <c:v>328</c:v>
                </c:pt>
                <c:pt idx="11">
                  <c:v>492</c:v>
                </c:pt>
                <c:pt idx="12">
                  <c:v>270</c:v>
                </c:pt>
                <c:pt idx="13">
                  <c:v>552</c:v>
                </c:pt>
                <c:pt idx="14">
                  <c:v>768</c:v>
                </c:pt>
                <c:pt idx="15">
                  <c:v>270</c:v>
                </c:pt>
                <c:pt idx="16">
                  <c:v>842</c:v>
                </c:pt>
              </c:numCache>
            </c:numRef>
          </c:val>
          <c:extLst>
            <c:ext xmlns:c16="http://schemas.microsoft.com/office/drawing/2014/chart" uri="{C3380CC4-5D6E-409C-BE32-E72D297353CC}">
              <c16:uniqueId val="{00000002-909B-446B-A03C-6A1784E27F0D}"/>
            </c:ext>
          </c:extLst>
        </c:ser>
        <c:ser>
          <c:idx val="3"/>
          <c:order val="3"/>
          <c:tx>
            <c:strRef>
              <c:f>'1.4'!$F$38</c:f>
              <c:strCache>
                <c:ptCount val="1"/>
                <c:pt idx="0">
                  <c:v>Natural sciences</c:v>
                </c:pt>
              </c:strCache>
            </c:strRef>
          </c:tx>
          <c:spPr>
            <a:solidFill>
              <a:schemeClr val="accent1">
                <a:lumMod val="40000"/>
                <a:lumOff val="60000"/>
              </a:schemeClr>
            </a:solidFill>
            <a:ln w="6350">
              <a:solidFill>
                <a:schemeClr val="bg1"/>
              </a:solidFill>
            </a:ln>
            <a:effectLst/>
          </c:spPr>
          <c:invertIfNegative val="0"/>
          <c:cat>
            <c:strRef>
              <c:f>'1.4'!$B$39:$B$55</c:f>
              <c:strCache>
                <c:ptCount val="17"/>
                <c:pt idx="0">
                  <c:v>HU</c:v>
                </c:pt>
                <c:pt idx="1">
                  <c:v>HR</c:v>
                </c:pt>
                <c:pt idx="2">
                  <c:v>LT</c:v>
                </c:pt>
                <c:pt idx="3">
                  <c:v>DE</c:v>
                </c:pt>
                <c:pt idx="4">
                  <c:v>RO</c:v>
                </c:pt>
                <c:pt idx="5">
                  <c:v>LV</c:v>
                </c:pt>
                <c:pt idx="6">
                  <c:v>EE</c:v>
                </c:pt>
                <c:pt idx="7">
                  <c:v>SI</c:v>
                </c:pt>
                <c:pt idx="8">
                  <c:v>FI</c:v>
                </c:pt>
                <c:pt idx="9">
                  <c:v>MT</c:v>
                </c:pt>
                <c:pt idx="10">
                  <c:v>SE</c:v>
                </c:pt>
                <c:pt idx="11">
                  <c:v>EL</c:v>
                </c:pt>
                <c:pt idx="12">
                  <c:v>CY</c:v>
                </c:pt>
                <c:pt idx="13">
                  <c:v>ES</c:v>
                </c:pt>
                <c:pt idx="14">
                  <c:v>IE</c:v>
                </c:pt>
                <c:pt idx="15">
                  <c:v>FR</c:v>
                </c:pt>
                <c:pt idx="16">
                  <c:v>LU</c:v>
                </c:pt>
              </c:strCache>
            </c:strRef>
          </c:cat>
          <c:val>
            <c:numRef>
              <c:f>'1.4'!$F$39:$F$55</c:f>
              <c:numCache>
                <c:formatCode>General</c:formatCode>
                <c:ptCount val="17"/>
                <c:pt idx="0">
                  <c:v>81</c:v>
                </c:pt>
                <c:pt idx="1">
                  <c:v>238</c:v>
                </c:pt>
                <c:pt idx="2">
                  <c:v>108</c:v>
                </c:pt>
                <c:pt idx="3">
                  <c:v>105</c:v>
                </c:pt>
                <c:pt idx="4">
                  <c:v>165</c:v>
                </c:pt>
                <c:pt idx="5">
                  <c:v>225</c:v>
                </c:pt>
                <c:pt idx="6">
                  <c:v>263</c:v>
                </c:pt>
                <c:pt idx="7">
                  <c:v>324</c:v>
                </c:pt>
                <c:pt idx="8">
                  <c:v>399</c:v>
                </c:pt>
                <c:pt idx="9">
                  <c:v>256</c:v>
                </c:pt>
                <c:pt idx="10">
                  <c:v>336</c:v>
                </c:pt>
                <c:pt idx="11">
                  <c:v>492</c:v>
                </c:pt>
                <c:pt idx="12">
                  <c:v>270</c:v>
                </c:pt>
                <c:pt idx="13">
                  <c:v>348</c:v>
                </c:pt>
                <c:pt idx="14">
                  <c:v>222</c:v>
                </c:pt>
                <c:pt idx="15">
                  <c:v>306</c:v>
                </c:pt>
                <c:pt idx="16">
                  <c:v>396</c:v>
                </c:pt>
              </c:numCache>
            </c:numRef>
          </c:val>
          <c:extLst>
            <c:ext xmlns:c16="http://schemas.microsoft.com/office/drawing/2014/chart" uri="{C3380CC4-5D6E-409C-BE32-E72D297353CC}">
              <c16:uniqueId val="{00000003-909B-446B-A03C-6A1784E27F0D}"/>
            </c:ext>
          </c:extLst>
        </c:ser>
        <c:ser>
          <c:idx val="4"/>
          <c:order val="4"/>
          <c:tx>
            <c:strRef>
              <c:f>'1.4'!$G$38</c:f>
              <c:strCache>
                <c:ptCount val="1"/>
                <c:pt idx="0">
                  <c:v>Other compulsory subjects</c:v>
                </c:pt>
              </c:strCache>
            </c:strRef>
          </c:tx>
          <c:spPr>
            <a:solidFill>
              <a:schemeClr val="accent4"/>
            </a:solidFill>
            <a:ln w="6350">
              <a:solidFill>
                <a:schemeClr val="bg1"/>
              </a:solidFill>
            </a:ln>
            <a:effectLst/>
          </c:spPr>
          <c:invertIfNegative val="0"/>
          <c:cat>
            <c:strRef>
              <c:f>'1.4'!$B$39:$B$55</c:f>
              <c:strCache>
                <c:ptCount val="17"/>
                <c:pt idx="0">
                  <c:v>HU</c:v>
                </c:pt>
                <c:pt idx="1">
                  <c:v>HR</c:v>
                </c:pt>
                <c:pt idx="2">
                  <c:v>LT</c:v>
                </c:pt>
                <c:pt idx="3">
                  <c:v>DE</c:v>
                </c:pt>
                <c:pt idx="4">
                  <c:v>RO</c:v>
                </c:pt>
                <c:pt idx="5">
                  <c:v>LV</c:v>
                </c:pt>
                <c:pt idx="6">
                  <c:v>EE</c:v>
                </c:pt>
                <c:pt idx="7">
                  <c:v>SI</c:v>
                </c:pt>
                <c:pt idx="8">
                  <c:v>FI</c:v>
                </c:pt>
                <c:pt idx="9">
                  <c:v>MT</c:v>
                </c:pt>
                <c:pt idx="10">
                  <c:v>SE</c:v>
                </c:pt>
                <c:pt idx="11">
                  <c:v>EL</c:v>
                </c:pt>
                <c:pt idx="12">
                  <c:v>CY</c:v>
                </c:pt>
                <c:pt idx="13">
                  <c:v>ES</c:v>
                </c:pt>
                <c:pt idx="14">
                  <c:v>IE</c:v>
                </c:pt>
                <c:pt idx="15">
                  <c:v>FR</c:v>
                </c:pt>
                <c:pt idx="16">
                  <c:v>LU</c:v>
                </c:pt>
              </c:strCache>
            </c:strRef>
          </c:cat>
          <c:val>
            <c:numRef>
              <c:f>'1.4'!$G$39:$G$55</c:f>
              <c:numCache>
                <c:formatCode>General</c:formatCode>
                <c:ptCount val="17"/>
                <c:pt idx="0">
                  <c:v>1450</c:v>
                </c:pt>
                <c:pt idx="1">
                  <c:v>498</c:v>
                </c:pt>
                <c:pt idx="2">
                  <c:v>1080</c:v>
                </c:pt>
                <c:pt idx="3">
                  <c:v>1277</c:v>
                </c:pt>
                <c:pt idx="4">
                  <c:v>1386</c:v>
                </c:pt>
                <c:pt idx="5">
                  <c:v>1515</c:v>
                </c:pt>
                <c:pt idx="6">
                  <c:v>1810</c:v>
                </c:pt>
                <c:pt idx="7">
                  <c:v>1823</c:v>
                </c:pt>
                <c:pt idx="8">
                  <c:v>1681</c:v>
                </c:pt>
                <c:pt idx="9">
                  <c:v>2042</c:v>
                </c:pt>
                <c:pt idx="10">
                  <c:v>1589</c:v>
                </c:pt>
                <c:pt idx="11">
                  <c:v>1626</c:v>
                </c:pt>
                <c:pt idx="12">
                  <c:v>1904</c:v>
                </c:pt>
                <c:pt idx="13">
                  <c:v>1869</c:v>
                </c:pt>
                <c:pt idx="14">
                  <c:v>2484</c:v>
                </c:pt>
                <c:pt idx="15">
                  <c:v>1188</c:v>
                </c:pt>
                <c:pt idx="16">
                  <c:v>1649</c:v>
                </c:pt>
              </c:numCache>
            </c:numRef>
          </c:val>
          <c:extLst>
            <c:ext xmlns:c16="http://schemas.microsoft.com/office/drawing/2014/chart" uri="{C3380CC4-5D6E-409C-BE32-E72D297353CC}">
              <c16:uniqueId val="{00000004-909B-446B-A03C-6A1784E27F0D}"/>
            </c:ext>
          </c:extLst>
        </c:ser>
        <c:dLbls>
          <c:showLegendKey val="0"/>
          <c:showVal val="0"/>
          <c:showCatName val="0"/>
          <c:showSerName val="0"/>
          <c:showPercent val="0"/>
          <c:showBubbleSize val="0"/>
        </c:dLbls>
        <c:gapWidth val="150"/>
        <c:overlap val="100"/>
        <c:axId val="128925056"/>
        <c:axId val="128955520"/>
      </c:barChart>
      <c:catAx>
        <c:axId val="128925056"/>
        <c:scaling>
          <c:orientation val="minMax"/>
        </c:scaling>
        <c:delete val="0"/>
        <c:axPos val="b"/>
        <c:numFmt formatCode="General" sourceLinked="0"/>
        <c:majorTickMark val="out"/>
        <c:minorTickMark val="none"/>
        <c:tickLblPos val="nextTo"/>
        <c:crossAx val="128955520"/>
        <c:crosses val="autoZero"/>
        <c:auto val="1"/>
        <c:lblAlgn val="ctr"/>
        <c:lblOffset val="100"/>
        <c:noMultiLvlLbl val="0"/>
      </c:catAx>
      <c:valAx>
        <c:axId val="128955520"/>
        <c:scaling>
          <c:orientation val="minMax"/>
        </c:scaling>
        <c:delete val="0"/>
        <c:axPos val="l"/>
        <c:majorGridlines>
          <c:spPr>
            <a:ln w="6350">
              <a:solidFill>
                <a:schemeClr val="bg1">
                  <a:lumMod val="85000"/>
                  <a:alpha val="20000"/>
                </a:schemeClr>
              </a:solidFill>
            </a:ln>
          </c:spPr>
        </c:majorGridlines>
        <c:title>
          <c:tx>
            <c:rich>
              <a:bodyPr rot="0" vert="horz"/>
              <a:lstStyle/>
              <a:p>
                <a:pPr>
                  <a:defRPr i="0"/>
                </a:pPr>
                <a:r>
                  <a:rPr lang="fr-FR" i="0"/>
                  <a:t>Hours</a:t>
                </a:r>
              </a:p>
            </c:rich>
          </c:tx>
          <c:layout>
            <c:manualLayout>
              <c:xMode val="edge"/>
              <c:yMode val="edge"/>
              <c:x val="6.1910034689206861E-2"/>
              <c:y val="5.0969347034638459E-6"/>
            </c:manualLayout>
          </c:layout>
          <c:overlay val="0"/>
        </c:title>
        <c:numFmt formatCode="General" sourceLinked="1"/>
        <c:majorTickMark val="out"/>
        <c:minorTickMark val="none"/>
        <c:tickLblPos val="nextTo"/>
        <c:crossAx val="128925056"/>
        <c:crosses val="autoZero"/>
        <c:crossBetween val="between"/>
      </c:valAx>
    </c:plotArea>
    <c:legend>
      <c:legendPos val="b"/>
      <c:layout>
        <c:manualLayout>
          <c:xMode val="edge"/>
          <c:yMode val="edge"/>
          <c:x val="0.11480012552888016"/>
          <c:y val="0.94110911697705002"/>
          <c:w val="0.77643885945974334"/>
          <c:h val="5.5849856995655735E-2"/>
        </c:manualLayout>
      </c:layout>
      <c:overlay val="0"/>
    </c:legend>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264216972878389E-2"/>
          <c:y val="5.0925925925925923E-2"/>
          <c:w val="0.88818022747156611"/>
          <c:h val="0.86488958333333332"/>
        </c:manualLayout>
      </c:layout>
      <c:barChart>
        <c:barDir val="col"/>
        <c:grouping val="clustered"/>
        <c:varyColors val="0"/>
        <c:ser>
          <c:idx val="0"/>
          <c:order val="0"/>
          <c:tx>
            <c:strRef>
              <c:f>'1.5'!$C$28</c:f>
              <c:strCache>
                <c:ptCount val="1"/>
                <c:pt idx="0">
                  <c:v>Proportion of students enrolled in work-based learning programmes</c:v>
                </c:pt>
              </c:strCache>
            </c:strRef>
          </c:tx>
          <c:spPr>
            <a:solidFill>
              <a:schemeClr val="accent1"/>
            </a:solidFill>
            <a:ln w="6350">
              <a:solidFill>
                <a:schemeClr val="bg1"/>
              </a:solidFill>
            </a:ln>
            <a:effectLst/>
          </c:spPr>
          <c:invertIfNegative val="0"/>
          <c:cat>
            <c:strRef>
              <c:f>'1.5'!$B$29:$B$46</c:f>
              <c:strCache>
                <c:ptCount val="18"/>
                <c:pt idx="0">
                  <c:v>ES</c:v>
                </c:pt>
                <c:pt idx="1">
                  <c:v>SE</c:v>
                </c:pt>
                <c:pt idx="2">
                  <c:v>BE</c:v>
                </c:pt>
                <c:pt idx="3">
                  <c:v>EE</c:v>
                </c:pt>
                <c:pt idx="4">
                  <c:v>SK</c:v>
                </c:pt>
                <c:pt idx="5">
                  <c:v>FI</c:v>
                </c:pt>
                <c:pt idx="6">
                  <c:v>PT</c:v>
                </c:pt>
                <c:pt idx="7">
                  <c:v>PL</c:v>
                </c:pt>
                <c:pt idx="8">
                  <c:v>LU</c:v>
                </c:pt>
                <c:pt idx="9">
                  <c:v>FR</c:v>
                </c:pt>
                <c:pt idx="10">
                  <c:v>SI</c:v>
                </c:pt>
                <c:pt idx="11">
                  <c:v>EU-22</c:v>
                </c:pt>
                <c:pt idx="12">
                  <c:v>AT</c:v>
                </c:pt>
                <c:pt idx="13">
                  <c:v>DE</c:v>
                </c:pt>
                <c:pt idx="14">
                  <c:v>DK</c:v>
                </c:pt>
                <c:pt idx="15">
                  <c:v>HU</c:v>
                </c:pt>
                <c:pt idx="16">
                  <c:v>LV</c:v>
                </c:pt>
                <c:pt idx="17">
                  <c:v>NL</c:v>
                </c:pt>
              </c:strCache>
            </c:strRef>
          </c:cat>
          <c:val>
            <c:numRef>
              <c:f>'1.5'!$C$29:$C$46</c:f>
              <c:numCache>
                <c:formatCode>0</c:formatCode>
                <c:ptCount val="18"/>
                <c:pt idx="0">
                  <c:v>2.8311200904912002</c:v>
                </c:pt>
                <c:pt idx="1">
                  <c:v>5.5554418566574997</c:v>
                </c:pt>
                <c:pt idx="2">
                  <c:v>5.9896327868390999</c:v>
                </c:pt>
                <c:pt idx="3">
                  <c:v>6.4804475060513003</c:v>
                </c:pt>
                <c:pt idx="4">
                  <c:v>13.309296004776</c:v>
                </c:pt>
                <c:pt idx="5">
                  <c:v>14.114175036747</c:v>
                </c:pt>
                <c:pt idx="6">
                  <c:v>14.262124218298716</c:v>
                </c:pt>
                <c:pt idx="7">
                  <c:v>14.403928425282</c:v>
                </c:pt>
                <c:pt idx="8">
                  <c:v>22.043840691570999</c:v>
                </c:pt>
                <c:pt idx="9">
                  <c:v>24.578214387288</c:v>
                </c:pt>
                <c:pt idx="10">
                  <c:v>28</c:v>
                </c:pt>
                <c:pt idx="11">
                  <c:v>40.278354486045622</c:v>
                </c:pt>
                <c:pt idx="12">
                  <c:v>45.465268242896997</c:v>
                </c:pt>
                <c:pt idx="13">
                  <c:v>89.073466500451005</c:v>
                </c:pt>
                <c:pt idx="14">
                  <c:v>100</c:v>
                </c:pt>
                <c:pt idx="15">
                  <c:v>100</c:v>
                </c:pt>
                <c:pt idx="16">
                  <c:v>100</c:v>
                </c:pt>
                <c:pt idx="17">
                  <c:v>100</c:v>
                </c:pt>
              </c:numCache>
            </c:numRef>
          </c:val>
          <c:extLst>
            <c:ext xmlns:c16="http://schemas.microsoft.com/office/drawing/2014/chart" uri="{C3380CC4-5D6E-409C-BE32-E72D297353CC}">
              <c16:uniqueId val="{00000000-1FCB-487C-A230-C32B94484FFC}"/>
            </c:ext>
          </c:extLst>
        </c:ser>
        <c:dLbls>
          <c:showLegendKey val="0"/>
          <c:showVal val="0"/>
          <c:showCatName val="0"/>
          <c:showSerName val="0"/>
          <c:showPercent val="0"/>
          <c:showBubbleSize val="0"/>
        </c:dLbls>
        <c:gapWidth val="150"/>
        <c:overlap val="-27"/>
        <c:axId val="469935856"/>
        <c:axId val="469932904"/>
      </c:barChart>
      <c:catAx>
        <c:axId val="46993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400" b="0" i="0" u="none" strike="noStrike" kern="1200" baseline="0">
                <a:solidFill>
                  <a:sysClr val="windowText" lastClr="000000"/>
                </a:solidFill>
                <a:latin typeface="+mn-lt"/>
                <a:ea typeface="+mn-ea"/>
                <a:cs typeface="+mn-cs"/>
              </a:defRPr>
            </a:pPr>
            <a:endParaRPr lang="fr-FR"/>
          </a:p>
        </c:txPr>
        <c:crossAx val="469932904"/>
        <c:crosses val="autoZero"/>
        <c:auto val="1"/>
        <c:lblAlgn val="ctr"/>
        <c:lblOffset val="100"/>
        <c:noMultiLvlLbl val="0"/>
      </c:catAx>
      <c:valAx>
        <c:axId val="469932904"/>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fr-FR"/>
                  <a:t>%</a:t>
                </a:r>
              </a:p>
            </c:rich>
          </c:tx>
          <c:layout>
            <c:manualLayout>
              <c:xMode val="edge"/>
              <c:yMode val="edge"/>
              <c:x val="6.5903540903540905E-2"/>
              <c:y val="3.019791666666652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46993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41032370953635E-2"/>
          <c:y val="6.4814838442271233E-2"/>
          <c:w val="0.90220341207349086"/>
          <c:h val="0.80886475972031191"/>
        </c:manualLayout>
      </c:layout>
      <c:lineChart>
        <c:grouping val="standard"/>
        <c:varyColors val="0"/>
        <c:ser>
          <c:idx val="0"/>
          <c:order val="0"/>
          <c:tx>
            <c:strRef>
              <c:f>'1.5'!$C$54</c:f>
              <c:strCache>
                <c:ptCount val="1"/>
                <c:pt idx="0">
                  <c:v>Vocational education</c:v>
                </c:pt>
              </c:strCache>
            </c:strRef>
          </c:tx>
          <c:spPr>
            <a:ln w="28575" cap="rnd">
              <a:noFill/>
              <a:round/>
            </a:ln>
            <a:effectLst/>
          </c:spPr>
          <c:marker>
            <c:symbol val="square"/>
            <c:size val="6"/>
            <c:spPr>
              <a:solidFill>
                <a:schemeClr val="accent1"/>
              </a:solidFill>
              <a:ln w="6350">
                <a:solidFill>
                  <a:schemeClr val="bg1"/>
                </a:solidFill>
              </a:ln>
              <a:effectLst/>
            </c:spPr>
          </c:marker>
          <c:cat>
            <c:strRef>
              <c:f>'1.5'!$B$55:$B$71</c:f>
              <c:strCache>
                <c:ptCount val="17"/>
                <c:pt idx="0">
                  <c:v>BG</c:v>
                </c:pt>
                <c:pt idx="1">
                  <c:v>CY</c:v>
                </c:pt>
                <c:pt idx="2">
                  <c:v>RO</c:v>
                </c:pt>
                <c:pt idx="3">
                  <c:v>EL</c:v>
                </c:pt>
                <c:pt idx="4">
                  <c:v>SK</c:v>
                </c:pt>
                <c:pt idx="5">
                  <c:v>LU</c:v>
                </c:pt>
                <c:pt idx="6">
                  <c:v>LT</c:v>
                </c:pt>
                <c:pt idx="7">
                  <c:v>HU</c:v>
                </c:pt>
                <c:pt idx="8">
                  <c:v>IT</c:v>
                </c:pt>
                <c:pt idx="9">
                  <c:v>HR</c:v>
                </c:pt>
                <c:pt idx="10">
                  <c:v>NL</c:v>
                </c:pt>
                <c:pt idx="11">
                  <c:v>CZ</c:v>
                </c:pt>
                <c:pt idx="12">
                  <c:v>PT</c:v>
                </c:pt>
                <c:pt idx="13">
                  <c:v>FR</c:v>
                </c:pt>
                <c:pt idx="14">
                  <c:v>BE</c:v>
                </c:pt>
                <c:pt idx="15">
                  <c:v>SI</c:v>
                </c:pt>
                <c:pt idx="16">
                  <c:v>DE</c:v>
                </c:pt>
              </c:strCache>
            </c:strRef>
          </c:cat>
          <c:val>
            <c:numRef>
              <c:f>'1.5'!$C$55:$C$71</c:f>
              <c:numCache>
                <c:formatCode>0</c:formatCode>
                <c:ptCount val="17"/>
                <c:pt idx="0">
                  <c:v>379.06041473098486</c:v>
                </c:pt>
                <c:pt idx="1">
                  <c:v>330.81003450147591</c:v>
                </c:pt>
                <c:pt idx="2">
                  <c:v>339.4553632039142</c:v>
                </c:pt>
                <c:pt idx="3">
                  <c:v>362.36601264652836</c:v>
                </c:pt>
                <c:pt idx="4">
                  <c:v>378.42574079556744</c:v>
                </c:pt>
                <c:pt idx="5">
                  <c:v>475.86326049222436</c:v>
                </c:pt>
                <c:pt idx="6">
                  <c:v>373.47580792818309</c:v>
                </c:pt>
                <c:pt idx="7">
                  <c:v>390.46822136743214</c:v>
                </c:pt>
                <c:pt idx="8">
                  <c:v>433.47036962313564</c:v>
                </c:pt>
                <c:pt idx="9">
                  <c:v>448.12156424151635</c:v>
                </c:pt>
                <c:pt idx="10">
                  <c:v>388.03539461111268</c:v>
                </c:pt>
                <c:pt idx="11">
                  <c:v>479.88643256595418</c:v>
                </c:pt>
                <c:pt idx="12">
                  <c:v>450.1376340143259</c:v>
                </c:pt>
                <c:pt idx="13">
                  <c:v>422.70861871401024</c:v>
                </c:pt>
                <c:pt idx="14">
                  <c:v>440.74492288427064</c:v>
                </c:pt>
                <c:pt idx="15">
                  <c:v>461.80325087683332</c:v>
                </c:pt>
                <c:pt idx="16">
                  <c:v>432.06433970205075</c:v>
                </c:pt>
              </c:numCache>
            </c:numRef>
          </c:val>
          <c:smooth val="0"/>
          <c:extLst>
            <c:ext xmlns:c16="http://schemas.microsoft.com/office/drawing/2014/chart" uri="{C3380CC4-5D6E-409C-BE32-E72D297353CC}">
              <c16:uniqueId val="{00000000-00ED-4C66-A8A9-7F613A3AC5DA}"/>
            </c:ext>
          </c:extLst>
        </c:ser>
        <c:ser>
          <c:idx val="1"/>
          <c:order val="1"/>
          <c:tx>
            <c:strRef>
              <c:f>'1.5'!$D$54</c:f>
              <c:strCache>
                <c:ptCount val="1"/>
                <c:pt idx="0">
                  <c:v>General education</c:v>
                </c:pt>
              </c:strCache>
            </c:strRef>
          </c:tx>
          <c:spPr>
            <a:ln w="28575" cap="rnd">
              <a:noFill/>
              <a:round/>
            </a:ln>
            <a:effectLst/>
          </c:spPr>
          <c:marker>
            <c:symbol val="diamond"/>
            <c:size val="6"/>
            <c:spPr>
              <a:solidFill>
                <a:schemeClr val="accent1"/>
              </a:solidFill>
              <a:ln w="6350">
                <a:solidFill>
                  <a:schemeClr val="bg1"/>
                </a:solidFill>
              </a:ln>
              <a:effectLst/>
            </c:spPr>
          </c:marker>
          <c:cat>
            <c:strRef>
              <c:f>'1.5'!$B$55:$B$71</c:f>
              <c:strCache>
                <c:ptCount val="17"/>
                <c:pt idx="0">
                  <c:v>BG</c:v>
                </c:pt>
                <c:pt idx="1">
                  <c:v>CY</c:v>
                </c:pt>
                <c:pt idx="2">
                  <c:v>RO</c:v>
                </c:pt>
                <c:pt idx="3">
                  <c:v>EL</c:v>
                </c:pt>
                <c:pt idx="4">
                  <c:v>SK</c:v>
                </c:pt>
                <c:pt idx="5">
                  <c:v>LU</c:v>
                </c:pt>
                <c:pt idx="6">
                  <c:v>LT</c:v>
                </c:pt>
                <c:pt idx="7">
                  <c:v>HU</c:v>
                </c:pt>
                <c:pt idx="8">
                  <c:v>IT</c:v>
                </c:pt>
                <c:pt idx="9">
                  <c:v>HR</c:v>
                </c:pt>
                <c:pt idx="10">
                  <c:v>NL</c:v>
                </c:pt>
                <c:pt idx="11">
                  <c:v>CZ</c:v>
                </c:pt>
                <c:pt idx="12">
                  <c:v>PT</c:v>
                </c:pt>
                <c:pt idx="13">
                  <c:v>FR</c:v>
                </c:pt>
                <c:pt idx="14">
                  <c:v>BE</c:v>
                </c:pt>
                <c:pt idx="15">
                  <c:v>SI</c:v>
                </c:pt>
                <c:pt idx="16">
                  <c:v>DE</c:v>
                </c:pt>
              </c:strCache>
            </c:strRef>
          </c:cat>
          <c:val>
            <c:numRef>
              <c:f>'1.5'!$D$55:$D$71</c:f>
              <c:numCache>
                <c:formatCode>0</c:formatCode>
                <c:ptCount val="17"/>
                <c:pt idx="0">
                  <c:v>459.20400232340563</c:v>
                </c:pt>
                <c:pt idx="1">
                  <c:v>439.889174753085</c:v>
                </c:pt>
                <c:pt idx="2">
                  <c:v>447.49625391981863</c:v>
                </c:pt>
                <c:pt idx="3">
                  <c:v>477.93050168214563</c:v>
                </c:pt>
                <c:pt idx="4">
                  <c:v>462.15595965755659</c:v>
                </c:pt>
                <c:pt idx="5">
                  <c:v>468.99331855572831</c:v>
                </c:pt>
                <c:pt idx="6">
                  <c:v>478.01291089587232</c:v>
                </c:pt>
                <c:pt idx="7">
                  <c:v>507.2087743975539</c:v>
                </c:pt>
                <c:pt idx="8">
                  <c:v>521.05129768435415</c:v>
                </c:pt>
                <c:pt idx="9">
                  <c:v>544.19933175875587</c:v>
                </c:pt>
                <c:pt idx="10">
                  <c:v>517.97994660032623</c:v>
                </c:pt>
                <c:pt idx="11">
                  <c:v>495.50836735166916</c:v>
                </c:pt>
                <c:pt idx="12">
                  <c:v>515.93864454655045</c:v>
                </c:pt>
                <c:pt idx="13">
                  <c:v>532.53802536619105</c:v>
                </c:pt>
                <c:pt idx="14">
                  <c:v>538.66984795627434</c:v>
                </c:pt>
                <c:pt idx="15">
                  <c:v>561.7389567835761</c:v>
                </c:pt>
                <c:pt idx="16">
                  <c:v>500.20401707803876</c:v>
                </c:pt>
              </c:numCache>
            </c:numRef>
          </c:val>
          <c:smooth val="0"/>
          <c:extLst>
            <c:ext xmlns:c16="http://schemas.microsoft.com/office/drawing/2014/chart" uri="{C3380CC4-5D6E-409C-BE32-E72D297353CC}">
              <c16:uniqueId val="{00000001-00ED-4C66-A8A9-7F613A3AC5DA}"/>
            </c:ext>
          </c:extLst>
        </c:ser>
        <c:ser>
          <c:idx val="2"/>
          <c:order val="2"/>
          <c:tx>
            <c:strRef>
              <c:f>'1.5'!$E$54</c:f>
              <c:strCache>
                <c:ptCount val="1"/>
                <c:pt idx="0">
                  <c:v>Mean score</c:v>
                </c:pt>
              </c:strCache>
            </c:strRef>
          </c:tx>
          <c:spPr>
            <a:ln w="25400" cap="rnd">
              <a:noFill/>
              <a:round/>
            </a:ln>
            <a:effectLst/>
          </c:spPr>
          <c:marker>
            <c:symbol val="dash"/>
            <c:size val="5"/>
            <c:spPr>
              <a:solidFill>
                <a:schemeClr val="accent4"/>
              </a:solidFill>
              <a:ln w="6350">
                <a:solidFill>
                  <a:schemeClr val="accent4"/>
                </a:solidFill>
              </a:ln>
              <a:effectLst/>
            </c:spPr>
          </c:marker>
          <c:cat>
            <c:strRef>
              <c:f>'1.5'!$B$55:$B$71</c:f>
              <c:strCache>
                <c:ptCount val="17"/>
                <c:pt idx="0">
                  <c:v>BG</c:v>
                </c:pt>
                <c:pt idx="1">
                  <c:v>CY</c:v>
                </c:pt>
                <c:pt idx="2">
                  <c:v>RO</c:v>
                </c:pt>
                <c:pt idx="3">
                  <c:v>EL</c:v>
                </c:pt>
                <c:pt idx="4">
                  <c:v>SK</c:v>
                </c:pt>
                <c:pt idx="5">
                  <c:v>LU</c:v>
                </c:pt>
                <c:pt idx="6">
                  <c:v>LT</c:v>
                </c:pt>
                <c:pt idx="7">
                  <c:v>HU</c:v>
                </c:pt>
                <c:pt idx="8">
                  <c:v>IT</c:v>
                </c:pt>
                <c:pt idx="9">
                  <c:v>HR</c:v>
                </c:pt>
                <c:pt idx="10">
                  <c:v>NL</c:v>
                </c:pt>
                <c:pt idx="11">
                  <c:v>CZ</c:v>
                </c:pt>
                <c:pt idx="12">
                  <c:v>PT</c:v>
                </c:pt>
                <c:pt idx="13">
                  <c:v>FR</c:v>
                </c:pt>
                <c:pt idx="14">
                  <c:v>BE</c:v>
                </c:pt>
                <c:pt idx="15">
                  <c:v>SI</c:v>
                </c:pt>
                <c:pt idx="16">
                  <c:v>DE</c:v>
                </c:pt>
              </c:strCache>
            </c:strRef>
          </c:cat>
          <c:val>
            <c:numRef>
              <c:f>'1.5'!$E$55:$E$71</c:f>
              <c:numCache>
                <c:formatCode>0</c:formatCode>
                <c:ptCount val="17"/>
                <c:pt idx="0">
                  <c:v>419.84400596424894</c:v>
                </c:pt>
                <c:pt idx="1">
                  <c:v>424.3582472168186</c:v>
                </c:pt>
                <c:pt idx="2">
                  <c:v>427.70314585064472</c:v>
                </c:pt>
                <c:pt idx="3">
                  <c:v>457.41439470369306</c:v>
                </c:pt>
                <c:pt idx="4">
                  <c:v>457.98396704074833</c:v>
                </c:pt>
                <c:pt idx="5">
                  <c:v>469.98538936317885</c:v>
                </c:pt>
                <c:pt idx="6">
                  <c:v>475.87347960821211</c:v>
                </c:pt>
                <c:pt idx="7">
                  <c:v>475.98667224503328</c:v>
                </c:pt>
                <c:pt idx="8">
                  <c:v>476.28467969266717</c:v>
                </c:pt>
                <c:pt idx="9">
                  <c:v>478.98915239507591</c:v>
                </c:pt>
                <c:pt idx="10">
                  <c:v>484.78372537056595</c:v>
                </c:pt>
                <c:pt idx="11">
                  <c:v>490.21881502637234</c:v>
                </c:pt>
                <c:pt idx="12">
                  <c:v>491.80078513683378</c:v>
                </c:pt>
                <c:pt idx="13">
                  <c:v>492.60648133455328</c:v>
                </c:pt>
                <c:pt idx="14">
                  <c:v>492.86443860384173</c:v>
                </c:pt>
                <c:pt idx="15">
                  <c:v>495.34561512603591</c:v>
                </c:pt>
                <c:pt idx="16">
                  <c:v>498.27925642959156</c:v>
                </c:pt>
              </c:numCache>
            </c:numRef>
          </c:val>
          <c:smooth val="0"/>
          <c:extLst>
            <c:ext xmlns:c16="http://schemas.microsoft.com/office/drawing/2014/chart" uri="{C3380CC4-5D6E-409C-BE32-E72D297353CC}">
              <c16:uniqueId val="{00000002-00ED-4C66-A8A9-7F613A3AC5DA}"/>
            </c:ext>
          </c:extLst>
        </c:ser>
        <c:dLbls>
          <c:showLegendKey val="0"/>
          <c:showVal val="0"/>
          <c:showCatName val="0"/>
          <c:showSerName val="0"/>
          <c:showPercent val="0"/>
          <c:showBubbleSize val="0"/>
        </c:dLbls>
        <c:hiLowLines>
          <c:spPr>
            <a:ln w="6350" cap="flat" cmpd="sng" algn="ctr">
              <a:solidFill>
                <a:schemeClr val="bg1">
                  <a:lumMod val="85000"/>
                </a:schemeClr>
              </a:solidFill>
              <a:round/>
            </a:ln>
            <a:effectLst/>
          </c:spPr>
        </c:hiLowLines>
        <c:marker val="1"/>
        <c:smooth val="0"/>
        <c:axId val="507934448"/>
        <c:axId val="507935104"/>
      </c:lineChart>
      <c:catAx>
        <c:axId val="50793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507935104"/>
        <c:crosses val="autoZero"/>
        <c:auto val="1"/>
        <c:lblAlgn val="ctr"/>
        <c:lblOffset val="100"/>
        <c:noMultiLvlLbl val="0"/>
      </c:catAx>
      <c:valAx>
        <c:axId val="507935104"/>
        <c:scaling>
          <c:orientation val="minMax"/>
          <c:min val="3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fr-FR"/>
                  <a:t>Mean score</a:t>
                </a:r>
              </a:p>
            </c:rich>
          </c:tx>
          <c:layout>
            <c:manualLayout>
              <c:xMode val="edge"/>
              <c:yMode val="edge"/>
              <c:x val="6.3888888888888884E-2"/>
              <c:y val="1.9783471778751535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507934448"/>
        <c:crosses val="autoZero"/>
        <c:crossBetween val="between"/>
      </c:valAx>
      <c:spPr>
        <a:noFill/>
        <a:ln>
          <a:noFill/>
        </a:ln>
        <a:effectLst/>
      </c:spPr>
    </c:plotArea>
    <c:legend>
      <c:legendPos val="b"/>
      <c:layout>
        <c:manualLayout>
          <c:xMode val="edge"/>
          <c:yMode val="edge"/>
          <c:x val="0.22012642169728783"/>
          <c:y val="0.93541885389326329"/>
          <c:w val="0.56213451443569551"/>
          <c:h val="6.3619495479731697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24577294685988E-2"/>
          <c:y val="5.0925925925925923E-2"/>
          <c:w val="0.95686775362318843"/>
          <c:h val="0.81155798611111107"/>
        </c:manualLayout>
      </c:layout>
      <c:barChart>
        <c:barDir val="col"/>
        <c:grouping val="stacked"/>
        <c:varyColors val="0"/>
        <c:ser>
          <c:idx val="1"/>
          <c:order val="0"/>
          <c:tx>
            <c:strRef>
              <c:f>'1.5'!$D$4</c:f>
              <c:strCache>
                <c:ptCount val="1"/>
                <c:pt idx="0">
                  <c:v>Vocational education (ISCED 35)</c:v>
                </c:pt>
              </c:strCache>
            </c:strRef>
          </c:tx>
          <c:spPr>
            <a:solidFill>
              <a:schemeClr val="accent1">
                <a:lumMod val="60000"/>
                <a:lumOff val="40000"/>
              </a:schemeClr>
            </a:solidFill>
            <a:ln w="6350">
              <a:solidFill>
                <a:schemeClr val="bg1"/>
              </a:solidFill>
            </a:ln>
            <a:effectLst/>
          </c:spPr>
          <c:invertIfNegative val="0"/>
          <c:cat>
            <c:strRef>
              <c:f>'1.5'!$B$5:$B$23</c:f>
              <c:strCache>
                <c:ptCount val="19"/>
                <c:pt idx="0">
                  <c:v>SE</c:v>
                </c:pt>
                <c:pt idx="1">
                  <c:v>ES</c:v>
                </c:pt>
                <c:pt idx="2">
                  <c:v>DK</c:v>
                </c:pt>
                <c:pt idx="3">
                  <c:v>PT</c:v>
                </c:pt>
                <c:pt idx="4">
                  <c:v>LV</c:v>
                </c:pt>
                <c:pt idx="5">
                  <c:v>FR</c:v>
                </c:pt>
                <c:pt idx="6">
                  <c:v>EE</c:v>
                </c:pt>
                <c:pt idx="7">
                  <c:v>EU-27</c:v>
                </c:pt>
                <c:pt idx="8">
                  <c:v>DE</c:v>
                </c:pt>
                <c:pt idx="9">
                  <c:v>HU</c:v>
                </c:pt>
                <c:pt idx="10">
                  <c:v>IT</c:v>
                </c:pt>
                <c:pt idx="11">
                  <c:v>PL</c:v>
                </c:pt>
                <c:pt idx="12">
                  <c:v>BE</c:v>
                </c:pt>
                <c:pt idx="13">
                  <c:v>LU</c:v>
                </c:pt>
                <c:pt idx="14">
                  <c:v>SK</c:v>
                </c:pt>
                <c:pt idx="15">
                  <c:v>FI</c:v>
                </c:pt>
                <c:pt idx="16">
                  <c:v>NL</c:v>
                </c:pt>
                <c:pt idx="17">
                  <c:v>AT</c:v>
                </c:pt>
                <c:pt idx="18">
                  <c:v>SI</c:v>
                </c:pt>
              </c:strCache>
            </c:strRef>
          </c:cat>
          <c:val>
            <c:numRef>
              <c:f>'1.5'!$D$5:$D$23</c:f>
              <c:numCache>
                <c:formatCode>0.0</c:formatCode>
                <c:ptCount val="19"/>
                <c:pt idx="0">
                  <c:v>35.602762266019177</c:v>
                </c:pt>
                <c:pt idx="1">
                  <c:v>36.556982388832971</c:v>
                </c:pt>
                <c:pt idx="2">
                  <c:v>38.167965536951584</c:v>
                </c:pt>
                <c:pt idx="3">
                  <c:v>38.724513143845016</c:v>
                </c:pt>
                <c:pt idx="4">
                  <c:v>39.27469526073542</c:v>
                </c:pt>
                <c:pt idx="5">
                  <c:v>39.281174449135754</c:v>
                </c:pt>
                <c:pt idx="6">
                  <c:v>39.878546931999388</c:v>
                </c:pt>
                <c:pt idx="7">
                  <c:v>48.743458417753345</c:v>
                </c:pt>
                <c:pt idx="8">
                  <c:v>48.760396386330754</c:v>
                </c:pt>
                <c:pt idx="9">
                  <c:v>49.655551277366442</c:v>
                </c:pt>
                <c:pt idx="10">
                  <c:v>52.508811746943692</c:v>
                </c:pt>
                <c:pt idx="11">
                  <c:v>53.135736809902582</c:v>
                </c:pt>
                <c:pt idx="12">
                  <c:v>55.686169836090585</c:v>
                </c:pt>
                <c:pt idx="13">
                  <c:v>61.607008572717703</c:v>
                </c:pt>
                <c:pt idx="14">
                  <c:v>67.333938425387146</c:v>
                </c:pt>
                <c:pt idx="15">
                  <c:v>67.837181230614078</c:v>
                </c:pt>
                <c:pt idx="16">
                  <c:v>68.096001981681354</c:v>
                </c:pt>
                <c:pt idx="17">
                  <c:v>68.707920299233422</c:v>
                </c:pt>
                <c:pt idx="18">
                  <c:v>70.812456467521969</c:v>
                </c:pt>
              </c:numCache>
            </c:numRef>
          </c:val>
          <c:extLst>
            <c:ext xmlns:c16="http://schemas.microsoft.com/office/drawing/2014/chart" uri="{C3380CC4-5D6E-409C-BE32-E72D297353CC}">
              <c16:uniqueId val="{00000000-E0CF-4C7F-B695-3FEFC37648DE}"/>
            </c:ext>
          </c:extLst>
        </c:ser>
        <c:ser>
          <c:idx val="0"/>
          <c:order val="1"/>
          <c:tx>
            <c:strRef>
              <c:f>'1.5'!$C$4</c:f>
              <c:strCache>
                <c:ptCount val="1"/>
                <c:pt idx="0">
                  <c:v>General education (ISCED 34)</c:v>
                </c:pt>
              </c:strCache>
            </c:strRef>
          </c:tx>
          <c:spPr>
            <a:solidFill>
              <a:schemeClr val="accent1">
                <a:lumMod val="20000"/>
                <a:lumOff val="80000"/>
              </a:schemeClr>
            </a:solidFill>
            <a:ln w="6350">
              <a:solidFill>
                <a:schemeClr val="bg1"/>
              </a:solidFill>
            </a:ln>
            <a:effectLst/>
          </c:spPr>
          <c:invertIfNegative val="0"/>
          <c:cat>
            <c:strRef>
              <c:f>'1.5'!$B$5:$B$23</c:f>
              <c:strCache>
                <c:ptCount val="19"/>
                <c:pt idx="0">
                  <c:v>SE</c:v>
                </c:pt>
                <c:pt idx="1">
                  <c:v>ES</c:v>
                </c:pt>
                <c:pt idx="2">
                  <c:v>DK</c:v>
                </c:pt>
                <c:pt idx="3">
                  <c:v>PT</c:v>
                </c:pt>
                <c:pt idx="4">
                  <c:v>LV</c:v>
                </c:pt>
                <c:pt idx="5">
                  <c:v>FR</c:v>
                </c:pt>
                <c:pt idx="6">
                  <c:v>EE</c:v>
                </c:pt>
                <c:pt idx="7">
                  <c:v>EU-27</c:v>
                </c:pt>
                <c:pt idx="8">
                  <c:v>DE</c:v>
                </c:pt>
                <c:pt idx="9">
                  <c:v>HU</c:v>
                </c:pt>
                <c:pt idx="10">
                  <c:v>IT</c:v>
                </c:pt>
                <c:pt idx="11">
                  <c:v>PL</c:v>
                </c:pt>
                <c:pt idx="12">
                  <c:v>BE</c:v>
                </c:pt>
                <c:pt idx="13">
                  <c:v>LU</c:v>
                </c:pt>
                <c:pt idx="14">
                  <c:v>SK</c:v>
                </c:pt>
                <c:pt idx="15">
                  <c:v>FI</c:v>
                </c:pt>
                <c:pt idx="16">
                  <c:v>NL</c:v>
                </c:pt>
                <c:pt idx="17">
                  <c:v>AT</c:v>
                </c:pt>
                <c:pt idx="18">
                  <c:v>SI</c:v>
                </c:pt>
              </c:strCache>
            </c:strRef>
          </c:cat>
          <c:val>
            <c:numRef>
              <c:f>'1.5'!$C$5:$C$23</c:f>
              <c:numCache>
                <c:formatCode>0.0</c:formatCode>
                <c:ptCount val="19"/>
                <c:pt idx="0">
                  <c:v>64.39723773398083</c:v>
                </c:pt>
                <c:pt idx="1">
                  <c:v>63.443017611167029</c:v>
                </c:pt>
                <c:pt idx="2">
                  <c:v>61.832034463048416</c:v>
                </c:pt>
                <c:pt idx="3">
                  <c:v>61.275486856154984</c:v>
                </c:pt>
                <c:pt idx="4">
                  <c:v>60.725304739264573</c:v>
                </c:pt>
                <c:pt idx="5">
                  <c:v>60.718825550864238</c:v>
                </c:pt>
                <c:pt idx="6">
                  <c:v>60.121453068000605</c:v>
                </c:pt>
                <c:pt idx="7">
                  <c:v>51.25654718255678</c:v>
                </c:pt>
                <c:pt idx="8">
                  <c:v>51.239603613669239</c:v>
                </c:pt>
                <c:pt idx="9">
                  <c:v>50.344448722633551</c:v>
                </c:pt>
                <c:pt idx="10">
                  <c:v>47.491188253056301</c:v>
                </c:pt>
                <c:pt idx="11">
                  <c:v>46.864263190097425</c:v>
                </c:pt>
                <c:pt idx="12">
                  <c:v>44.313830163909422</c:v>
                </c:pt>
                <c:pt idx="13">
                  <c:v>38.392991427282297</c:v>
                </c:pt>
                <c:pt idx="14">
                  <c:v>32.666061574612861</c:v>
                </c:pt>
                <c:pt idx="15">
                  <c:v>32.162818769385915</c:v>
                </c:pt>
                <c:pt idx="16">
                  <c:v>31.903998018318642</c:v>
                </c:pt>
                <c:pt idx="17">
                  <c:v>31.292079700766571</c:v>
                </c:pt>
                <c:pt idx="18">
                  <c:v>29.187543532478038</c:v>
                </c:pt>
              </c:numCache>
            </c:numRef>
          </c:val>
          <c:extLst>
            <c:ext xmlns:c16="http://schemas.microsoft.com/office/drawing/2014/chart" uri="{C3380CC4-5D6E-409C-BE32-E72D297353CC}">
              <c16:uniqueId val="{00000001-E0CF-4C7F-B695-3FEFC37648DE}"/>
            </c:ext>
          </c:extLst>
        </c:ser>
        <c:dLbls>
          <c:showLegendKey val="0"/>
          <c:showVal val="0"/>
          <c:showCatName val="0"/>
          <c:showSerName val="0"/>
          <c:showPercent val="0"/>
          <c:showBubbleSize val="0"/>
        </c:dLbls>
        <c:gapWidth val="125"/>
        <c:overlap val="100"/>
        <c:axId val="225920072"/>
        <c:axId val="225919744"/>
      </c:barChart>
      <c:catAx>
        <c:axId val="22592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25919744"/>
        <c:crosses val="autoZero"/>
        <c:auto val="1"/>
        <c:lblAlgn val="ctr"/>
        <c:lblOffset val="100"/>
        <c:noMultiLvlLbl val="0"/>
      </c:catAx>
      <c:valAx>
        <c:axId val="225919744"/>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4.5374950031901257E-2"/>
              <c:y val="2.8121527777777797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225920072"/>
        <c:crosses val="autoZero"/>
        <c:crossBetween val="between"/>
      </c:valAx>
      <c:spPr>
        <a:noFill/>
        <a:ln>
          <a:noFill/>
        </a:ln>
        <a:effectLst/>
      </c:spPr>
    </c:plotArea>
    <c:legend>
      <c:legendPos val="b"/>
      <c:layout>
        <c:manualLayout>
          <c:xMode val="edge"/>
          <c:yMode val="edge"/>
          <c:x val="0"/>
          <c:y val="0.93951319444444448"/>
          <c:w val="0.98668498168498164"/>
          <c:h val="6.0486805555555558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41032370953635E-2"/>
          <c:y val="6.4814814814814811E-2"/>
          <c:w val="0.90220341207349086"/>
          <c:h val="0.73367125984251969"/>
        </c:manualLayout>
      </c:layout>
      <c:barChart>
        <c:barDir val="col"/>
        <c:grouping val="clustered"/>
        <c:varyColors val="0"/>
        <c:ser>
          <c:idx val="1"/>
          <c:order val="1"/>
          <c:tx>
            <c:strRef>
              <c:f>'1.5'!$D$98</c:f>
              <c:strCache>
                <c:ptCount val="1"/>
                <c:pt idx="0">
                  <c:v>Employment rate of 20-34 year olds ISCED 35 and 45 graduates</c:v>
                </c:pt>
              </c:strCache>
            </c:strRef>
          </c:tx>
          <c:spPr>
            <a:solidFill>
              <a:schemeClr val="accent1">
                <a:lumMod val="60000"/>
                <a:lumOff val="40000"/>
              </a:schemeClr>
            </a:solidFill>
            <a:ln>
              <a:noFill/>
            </a:ln>
            <a:effectLst/>
          </c:spPr>
          <c:invertIfNegative val="0"/>
          <c:cat>
            <c:strRef>
              <c:f>'1.5'!$B$99:$B$108</c:f>
              <c:strCache>
                <c:ptCount val="10"/>
                <c:pt idx="0">
                  <c:v>EL</c:v>
                </c:pt>
                <c:pt idx="1">
                  <c:v>IT</c:v>
                </c:pt>
                <c:pt idx="2">
                  <c:v>PT</c:v>
                </c:pt>
                <c:pt idx="3">
                  <c:v>FR</c:v>
                </c:pt>
                <c:pt idx="4">
                  <c:v>EE</c:v>
                </c:pt>
                <c:pt idx="5">
                  <c:v>FI</c:v>
                </c:pt>
                <c:pt idx="6">
                  <c:v>PL</c:v>
                </c:pt>
                <c:pt idx="7">
                  <c:v>EU-27</c:v>
                </c:pt>
                <c:pt idx="8">
                  <c:v>DE</c:v>
                </c:pt>
                <c:pt idx="9">
                  <c:v>NL</c:v>
                </c:pt>
              </c:strCache>
            </c:strRef>
          </c:cat>
          <c:val>
            <c:numRef>
              <c:f>'1.5'!$D$99:$D$108</c:f>
              <c:numCache>
                <c:formatCode>General</c:formatCode>
                <c:ptCount val="10"/>
                <c:pt idx="0">
                  <c:v>50.4</c:v>
                </c:pt>
                <c:pt idx="1">
                  <c:v>53.9</c:v>
                </c:pt>
                <c:pt idx="2">
                  <c:v>65.400000000000006</c:v>
                </c:pt>
                <c:pt idx="3">
                  <c:v>68.400000000000006</c:v>
                </c:pt>
                <c:pt idx="4">
                  <c:v>70.599999999999994</c:v>
                </c:pt>
                <c:pt idx="5">
                  <c:v>72.400000000000006</c:v>
                </c:pt>
                <c:pt idx="6">
                  <c:v>75.8</c:v>
                </c:pt>
                <c:pt idx="7">
                  <c:v>76.400000000000006</c:v>
                </c:pt>
                <c:pt idx="8">
                  <c:v>91.6</c:v>
                </c:pt>
                <c:pt idx="9">
                  <c:v>91.8</c:v>
                </c:pt>
              </c:numCache>
            </c:numRef>
          </c:val>
          <c:extLst>
            <c:ext xmlns:c16="http://schemas.microsoft.com/office/drawing/2014/chart" uri="{C3380CC4-5D6E-409C-BE32-E72D297353CC}">
              <c16:uniqueId val="{00000000-4A99-4B59-BBCA-195948849D4E}"/>
            </c:ext>
          </c:extLst>
        </c:ser>
        <c:dLbls>
          <c:showLegendKey val="0"/>
          <c:showVal val="0"/>
          <c:showCatName val="0"/>
          <c:showSerName val="0"/>
          <c:showPercent val="0"/>
          <c:showBubbleSize val="0"/>
        </c:dLbls>
        <c:gapWidth val="150"/>
        <c:axId val="700739104"/>
        <c:axId val="700740416"/>
      </c:barChart>
      <c:lineChart>
        <c:grouping val="standard"/>
        <c:varyColors val="0"/>
        <c:ser>
          <c:idx val="0"/>
          <c:order val="0"/>
          <c:tx>
            <c:strRef>
              <c:f>'1.5'!$C$98</c:f>
              <c:strCache>
                <c:ptCount val="1"/>
                <c:pt idx="0">
                  <c:v>Employment rate in the total population of 20-34 year olds</c:v>
                </c:pt>
              </c:strCache>
            </c:strRef>
          </c:tx>
          <c:spPr>
            <a:ln w="28575" cap="rnd">
              <a:noFill/>
              <a:round/>
            </a:ln>
            <a:effectLst/>
          </c:spPr>
          <c:marker>
            <c:symbol val="diamond"/>
            <c:size val="6"/>
            <c:spPr>
              <a:solidFill>
                <a:schemeClr val="accent4"/>
              </a:solidFill>
              <a:ln w="6350">
                <a:solidFill>
                  <a:schemeClr val="bg1"/>
                </a:solidFill>
              </a:ln>
              <a:effectLst/>
            </c:spPr>
          </c:marker>
          <c:cat>
            <c:strRef>
              <c:f>'1.5'!$B$99:$B$108</c:f>
              <c:strCache>
                <c:ptCount val="10"/>
                <c:pt idx="0">
                  <c:v>EL</c:v>
                </c:pt>
                <c:pt idx="1">
                  <c:v>IT</c:v>
                </c:pt>
                <c:pt idx="2">
                  <c:v>PT</c:v>
                </c:pt>
                <c:pt idx="3">
                  <c:v>FR</c:v>
                </c:pt>
                <c:pt idx="4">
                  <c:v>EE</c:v>
                </c:pt>
                <c:pt idx="5">
                  <c:v>FI</c:v>
                </c:pt>
                <c:pt idx="6">
                  <c:v>PL</c:v>
                </c:pt>
                <c:pt idx="7">
                  <c:v>EU-27</c:v>
                </c:pt>
                <c:pt idx="8">
                  <c:v>DE</c:v>
                </c:pt>
                <c:pt idx="9">
                  <c:v>NL</c:v>
                </c:pt>
              </c:strCache>
            </c:strRef>
          </c:cat>
          <c:val>
            <c:numRef>
              <c:f>'1.5'!$C$99:$C$108</c:f>
              <c:numCache>
                <c:formatCode>General</c:formatCode>
                <c:ptCount val="10"/>
                <c:pt idx="0">
                  <c:v>59.9</c:v>
                </c:pt>
                <c:pt idx="1">
                  <c:v>57.9</c:v>
                </c:pt>
                <c:pt idx="2">
                  <c:v>75.599999999999994</c:v>
                </c:pt>
                <c:pt idx="3">
                  <c:v>77.400000000000006</c:v>
                </c:pt>
                <c:pt idx="4">
                  <c:v>79.099999999999994</c:v>
                </c:pt>
                <c:pt idx="5">
                  <c:v>81.5</c:v>
                </c:pt>
                <c:pt idx="6">
                  <c:v>77.599999999999994</c:v>
                </c:pt>
                <c:pt idx="7">
                  <c:v>78.7</c:v>
                </c:pt>
                <c:pt idx="8">
                  <c:v>89.3</c:v>
                </c:pt>
                <c:pt idx="9">
                  <c:v>91.4</c:v>
                </c:pt>
              </c:numCache>
            </c:numRef>
          </c:val>
          <c:smooth val="0"/>
          <c:extLst>
            <c:ext xmlns:c16="http://schemas.microsoft.com/office/drawing/2014/chart" uri="{C3380CC4-5D6E-409C-BE32-E72D297353CC}">
              <c16:uniqueId val="{00000001-4A99-4B59-BBCA-195948849D4E}"/>
            </c:ext>
          </c:extLst>
        </c:ser>
        <c:dLbls>
          <c:showLegendKey val="0"/>
          <c:showVal val="0"/>
          <c:showCatName val="0"/>
          <c:showSerName val="0"/>
          <c:showPercent val="0"/>
          <c:showBubbleSize val="0"/>
        </c:dLbls>
        <c:marker val="1"/>
        <c:smooth val="0"/>
        <c:axId val="700739104"/>
        <c:axId val="700740416"/>
      </c:lineChart>
      <c:catAx>
        <c:axId val="70073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700740416"/>
        <c:crosses val="autoZero"/>
        <c:auto val="1"/>
        <c:lblAlgn val="ctr"/>
        <c:lblOffset val="100"/>
        <c:noMultiLvlLbl val="0"/>
      </c:catAx>
      <c:valAx>
        <c:axId val="700740416"/>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fr-FR"/>
                  <a:t>%</a:t>
                </a:r>
              </a:p>
            </c:rich>
          </c:tx>
          <c:layout>
            <c:manualLayout>
              <c:xMode val="edge"/>
              <c:yMode val="edge"/>
              <c:x val="6.9444444444444448E-2"/>
              <c:y val="1.4187809857101206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700739104"/>
        <c:crosses val="autoZero"/>
        <c:crossBetween val="between"/>
      </c:valAx>
      <c:spPr>
        <a:noFill/>
        <a:ln>
          <a:noFill/>
        </a:ln>
        <a:effectLst/>
      </c:spPr>
    </c:plotArea>
    <c:legend>
      <c:legendPos val="b"/>
      <c:layout>
        <c:manualLayout>
          <c:xMode val="edge"/>
          <c:yMode val="edge"/>
          <c:x val="8.0912510936132984E-2"/>
          <c:y val="0.87044619422572178"/>
          <c:w val="0.83261920384951882"/>
          <c:h val="0.12029454651501896"/>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1367521367527E-2"/>
          <c:y val="5.0412411052046031E-2"/>
          <c:w val="0.84642887667887667"/>
          <c:h val="0.60320798611111115"/>
        </c:manualLayout>
      </c:layout>
      <c:barChart>
        <c:barDir val="col"/>
        <c:grouping val="stacked"/>
        <c:varyColors val="0"/>
        <c:ser>
          <c:idx val="8"/>
          <c:order val="0"/>
          <c:tx>
            <c:v>EU-27 males</c:v>
          </c:tx>
          <c:spPr>
            <a:solidFill>
              <a:schemeClr val="accent1"/>
            </a:solidFill>
            <a:ln w="6350">
              <a:solidFill>
                <a:schemeClr val="bg1"/>
              </a:solidFill>
            </a:ln>
            <a:effectLst/>
          </c:spPr>
          <c:invertIfNegative val="0"/>
          <c:val>
            <c:numLit>
              <c:formatCode>0</c:formatCode>
              <c:ptCount val="29"/>
              <c:pt idx="1">
                <c:v>8.2403292195035664</c:v>
              </c:pt>
              <c:pt idx="8">
                <c:v>3.5695423599466007</c:v>
              </c:pt>
              <c:pt idx="15">
                <c:v>27.427139059267404</c:v>
              </c:pt>
              <c:pt idx="22">
                <c:v>1.792109981916004</c:v>
              </c:pt>
            </c:numLit>
          </c:val>
          <c:extLst>
            <c:ext xmlns:c16="http://schemas.microsoft.com/office/drawing/2014/chart" uri="{C3380CC4-5D6E-409C-BE32-E72D297353CC}">
              <c16:uniqueId val="{00000000-7C62-4273-9D22-0FBBC103C8D5}"/>
            </c:ext>
          </c:extLst>
        </c:ser>
        <c:ser>
          <c:idx val="9"/>
          <c:order val="1"/>
          <c:tx>
            <c:v>EU-27 females</c:v>
          </c:tx>
          <c:spPr>
            <a:solidFill>
              <a:schemeClr val="accent1">
                <a:lumMod val="60000"/>
                <a:lumOff val="40000"/>
              </a:schemeClr>
            </a:solidFill>
            <a:ln w="6350">
              <a:solidFill>
                <a:schemeClr val="bg1"/>
              </a:solidFill>
            </a:ln>
            <a:effectLst/>
          </c:spPr>
          <c:invertIfNegative val="0"/>
          <c:val>
            <c:numLit>
              <c:formatCode>0</c:formatCode>
              <c:ptCount val="29"/>
              <c:pt idx="1">
                <c:v>10.843270764037156</c:v>
              </c:pt>
              <c:pt idx="8">
                <c:v>0.45818728198349579</c:v>
              </c:pt>
              <c:pt idx="15">
                <c:v>4.8364825843442567</c:v>
              </c:pt>
              <c:pt idx="22">
                <c:v>10.396791628505603</c:v>
              </c:pt>
            </c:numLit>
          </c:val>
          <c:extLst>
            <c:ext xmlns:c16="http://schemas.microsoft.com/office/drawing/2014/chart" uri="{C3380CC4-5D6E-409C-BE32-E72D297353CC}">
              <c16:uniqueId val="{00000001-7C62-4273-9D22-0FBBC103C8D5}"/>
            </c:ext>
          </c:extLst>
        </c:ser>
        <c:ser>
          <c:idx val="10"/>
          <c:order val="2"/>
          <c:tx>
            <c:v>DE m.</c:v>
          </c:tx>
          <c:spPr>
            <a:solidFill>
              <a:schemeClr val="accent2"/>
            </a:solidFill>
            <a:ln w="6350">
              <a:solidFill>
                <a:schemeClr val="bg1"/>
              </a:solidFill>
            </a:ln>
            <a:effectLst/>
          </c:spPr>
          <c:invertIfNegative val="0"/>
          <c:val>
            <c:numLit>
              <c:formatCode>General</c:formatCode>
              <c:ptCount val="29"/>
              <c:pt idx="2" formatCode="0">
                <c:v>14.331421076424483</c:v>
              </c:pt>
              <c:pt idx="9" formatCode="0">
                <c:v>2.8620182481519447</c:v>
              </c:pt>
              <c:pt idx="16" formatCode="0">
                <c:v>31.722877681351356</c:v>
              </c:pt>
              <c:pt idx="23" formatCode="0">
                <c:v>1.7815188116416334</c:v>
              </c:pt>
            </c:numLit>
          </c:val>
          <c:extLst>
            <c:ext xmlns:c16="http://schemas.microsoft.com/office/drawing/2014/chart" uri="{C3380CC4-5D6E-409C-BE32-E72D297353CC}">
              <c16:uniqueId val="{00000002-7C62-4273-9D22-0FBBC103C8D5}"/>
            </c:ext>
          </c:extLst>
        </c:ser>
        <c:ser>
          <c:idx val="11"/>
          <c:order val="3"/>
          <c:tx>
            <c:v>DE f.</c:v>
          </c:tx>
          <c:spPr>
            <a:solidFill>
              <a:schemeClr val="accent2">
                <a:lumMod val="60000"/>
                <a:lumOff val="40000"/>
              </a:schemeClr>
            </a:solidFill>
            <a:ln>
              <a:solidFill>
                <a:schemeClr val="bg1"/>
              </a:solidFill>
            </a:ln>
            <a:effectLst/>
          </c:spPr>
          <c:invertIfNegative val="0"/>
          <c:val>
            <c:numLit>
              <c:formatCode>General</c:formatCode>
              <c:ptCount val="29"/>
              <c:pt idx="2" formatCode="0">
                <c:v>17.153326499296433</c:v>
              </c:pt>
              <c:pt idx="9" formatCode="0">
                <c:v>0.32790642887614047</c:v>
              </c:pt>
              <c:pt idx="16" formatCode="0">
                <c:v>3.7578713460718083</c:v>
              </c:pt>
              <c:pt idx="23" formatCode="0">
                <c:v>8.9852728627186309</c:v>
              </c:pt>
            </c:numLit>
          </c:val>
          <c:extLst>
            <c:ext xmlns:c16="http://schemas.microsoft.com/office/drawing/2014/chart" uri="{C3380CC4-5D6E-409C-BE32-E72D297353CC}">
              <c16:uniqueId val="{00000003-7C62-4273-9D22-0FBBC103C8D5}"/>
            </c:ext>
          </c:extLst>
        </c:ser>
        <c:ser>
          <c:idx val="0"/>
          <c:order val="4"/>
          <c:tx>
            <c:v>FR m.</c:v>
          </c:tx>
          <c:spPr>
            <a:solidFill>
              <a:schemeClr val="accent3"/>
            </a:solidFill>
            <a:ln w="6350">
              <a:solidFill>
                <a:schemeClr val="bg1"/>
              </a:solidFill>
            </a:ln>
            <a:effectLst/>
          </c:spPr>
          <c:invertIfNegative val="0"/>
          <c:cat>
            <c:strLit>
              <c:ptCount val="26"/>
              <c:pt idx="4">
                <c:v>Business, administration and law</c:v>
              </c:pt>
              <c:pt idx="11">
                <c:v>Information and communication technologies</c:v>
              </c:pt>
              <c:pt idx="18">
                <c:v>Engineering, manufacturing and construction</c:v>
              </c:pt>
              <c:pt idx="25">
                <c:v>Health and welfare</c:v>
              </c:pt>
            </c:strLit>
          </c:cat>
          <c:val>
            <c:numLit>
              <c:formatCode>General</c:formatCode>
              <c:ptCount val="29"/>
              <c:pt idx="3" formatCode="0">
                <c:v>8.779945375201148</c:v>
              </c:pt>
              <c:pt idx="10" formatCode="0">
                <c:v>0</c:v>
              </c:pt>
              <c:pt idx="17" formatCode="0">
                <c:v>31.577064303399439</c:v>
              </c:pt>
              <c:pt idx="24" formatCode="0">
                <c:v>1.6657876083005507</c:v>
              </c:pt>
            </c:numLit>
          </c:val>
          <c:extLst>
            <c:ext xmlns:c16="http://schemas.microsoft.com/office/drawing/2014/chart" uri="{C3380CC4-5D6E-409C-BE32-E72D297353CC}">
              <c16:uniqueId val="{00000004-7C62-4273-9D22-0FBBC103C8D5}"/>
            </c:ext>
          </c:extLst>
        </c:ser>
        <c:ser>
          <c:idx val="1"/>
          <c:order val="5"/>
          <c:tx>
            <c:v>FR f.</c:v>
          </c:tx>
          <c:spPr>
            <a:solidFill>
              <a:schemeClr val="accent3">
                <a:lumMod val="60000"/>
                <a:lumOff val="40000"/>
              </a:schemeClr>
            </a:solidFill>
            <a:ln w="6350">
              <a:solidFill>
                <a:schemeClr val="bg1"/>
              </a:solidFill>
            </a:ln>
            <a:effectLst/>
          </c:spPr>
          <c:invertIfNegative val="0"/>
          <c:cat>
            <c:strLit>
              <c:ptCount val="26"/>
              <c:pt idx="4">
                <c:v>Business, administration and law</c:v>
              </c:pt>
              <c:pt idx="11">
                <c:v>Information and communication technologies</c:v>
              </c:pt>
              <c:pt idx="18">
                <c:v>Engineering, manufacturing and construction</c:v>
              </c:pt>
              <c:pt idx="25">
                <c:v>Health and welfare</c:v>
              </c:pt>
            </c:strLit>
          </c:cat>
          <c:val>
            <c:numLit>
              <c:formatCode>General</c:formatCode>
              <c:ptCount val="29"/>
              <c:pt idx="3" formatCode="0">
                <c:v>13.048137684056346</c:v>
              </c:pt>
              <c:pt idx="10" formatCode="0">
                <c:v>0</c:v>
              </c:pt>
              <c:pt idx="17" formatCode="0">
                <c:v>4.4538024033567716</c:v>
              </c:pt>
              <c:pt idx="24" formatCode="0">
                <c:v>15.176522758653126</c:v>
              </c:pt>
            </c:numLit>
          </c:val>
          <c:extLst>
            <c:ext xmlns:c16="http://schemas.microsoft.com/office/drawing/2014/chart" uri="{C3380CC4-5D6E-409C-BE32-E72D297353CC}">
              <c16:uniqueId val="{00000005-7C62-4273-9D22-0FBBC103C8D5}"/>
            </c:ext>
          </c:extLst>
        </c:ser>
        <c:ser>
          <c:idx val="2"/>
          <c:order val="6"/>
          <c:tx>
            <c:v>PL m.</c:v>
          </c:tx>
          <c:spPr>
            <a:solidFill>
              <a:schemeClr val="accent4"/>
            </a:solidFill>
            <a:ln w="6350">
              <a:solidFill>
                <a:schemeClr val="bg1"/>
              </a:solidFill>
            </a:ln>
            <a:effectLst/>
          </c:spPr>
          <c:invertIfNegative val="0"/>
          <c:cat>
            <c:strLit>
              <c:ptCount val="26"/>
              <c:pt idx="4">
                <c:v>Business, administration and law</c:v>
              </c:pt>
              <c:pt idx="11">
                <c:v>Information and communication technologies</c:v>
              </c:pt>
              <c:pt idx="18">
                <c:v>Engineering, manufacturing and construction</c:v>
              </c:pt>
              <c:pt idx="25">
                <c:v>Health and welfare</c:v>
              </c:pt>
            </c:strLit>
          </c:cat>
          <c:val>
            <c:numLit>
              <c:formatCode>General</c:formatCode>
              <c:ptCount val="29"/>
              <c:pt idx="4" formatCode="0">
                <c:v>4.6133725682524114</c:v>
              </c:pt>
              <c:pt idx="11" formatCode="0">
                <c:v>13.029916625796959</c:v>
              </c:pt>
              <c:pt idx="18" formatCode="0">
                <c:v>33.832924636259605</c:v>
              </c:pt>
              <c:pt idx="25" formatCode="0">
                <c:v>3.4003596534248816E-2</c:v>
              </c:pt>
            </c:numLit>
          </c:val>
          <c:extLst>
            <c:ext xmlns:c16="http://schemas.microsoft.com/office/drawing/2014/chart" uri="{C3380CC4-5D6E-409C-BE32-E72D297353CC}">
              <c16:uniqueId val="{00000006-7C62-4273-9D22-0FBBC103C8D5}"/>
            </c:ext>
          </c:extLst>
        </c:ser>
        <c:ser>
          <c:idx val="3"/>
          <c:order val="7"/>
          <c:tx>
            <c:v>PL f.</c:v>
          </c:tx>
          <c:spPr>
            <a:solidFill>
              <a:schemeClr val="accent4">
                <a:lumMod val="60000"/>
                <a:lumOff val="40000"/>
              </a:schemeClr>
            </a:solidFill>
            <a:ln w="6350">
              <a:solidFill>
                <a:schemeClr val="bg1"/>
              </a:solidFill>
            </a:ln>
            <a:effectLst/>
          </c:spPr>
          <c:invertIfNegative val="0"/>
          <c:cat>
            <c:strLit>
              <c:ptCount val="26"/>
              <c:pt idx="4">
                <c:v>Business, administration and law</c:v>
              </c:pt>
              <c:pt idx="11">
                <c:v>Information and communication technologies</c:v>
              </c:pt>
              <c:pt idx="18">
                <c:v>Engineering, manufacturing and construction</c:v>
              </c:pt>
              <c:pt idx="25">
                <c:v>Health and welfare</c:v>
              </c:pt>
            </c:strLit>
          </c:cat>
          <c:val>
            <c:numLit>
              <c:formatCode>General</c:formatCode>
              <c:ptCount val="29"/>
              <c:pt idx="4" formatCode="0">
                <c:v>6.9328102010789605</c:v>
              </c:pt>
              <c:pt idx="11" formatCode="0">
                <c:v>1.3562203694621546</c:v>
              </c:pt>
              <c:pt idx="18" formatCode="0">
                <c:v>5.0985777341834231</c:v>
              </c:pt>
              <c:pt idx="25" formatCode="0">
                <c:v>9.1548144515285271E-2</c:v>
              </c:pt>
            </c:numLit>
          </c:val>
          <c:extLst>
            <c:ext xmlns:c16="http://schemas.microsoft.com/office/drawing/2014/chart" uri="{C3380CC4-5D6E-409C-BE32-E72D297353CC}">
              <c16:uniqueId val="{00000007-7C62-4273-9D22-0FBBC103C8D5}"/>
            </c:ext>
          </c:extLst>
        </c:ser>
        <c:ser>
          <c:idx val="4"/>
          <c:order val="8"/>
          <c:tx>
            <c:v>PT m.</c:v>
          </c:tx>
          <c:spPr>
            <a:solidFill>
              <a:schemeClr val="accent5"/>
            </a:solidFill>
            <a:ln w="6350">
              <a:solidFill>
                <a:schemeClr val="bg1"/>
              </a:solidFill>
            </a:ln>
            <a:effectLst/>
          </c:spPr>
          <c:invertIfNegative val="0"/>
          <c:cat>
            <c:strLit>
              <c:ptCount val="26"/>
              <c:pt idx="4">
                <c:v>Business, administration and law</c:v>
              </c:pt>
              <c:pt idx="11">
                <c:v>Information and communication technologies</c:v>
              </c:pt>
              <c:pt idx="18">
                <c:v>Engineering, manufacturing and construction</c:v>
              </c:pt>
              <c:pt idx="25">
                <c:v>Health and welfare</c:v>
              </c:pt>
            </c:strLit>
          </c:cat>
          <c:val>
            <c:numLit>
              <c:formatCode>General</c:formatCode>
              <c:ptCount val="29"/>
              <c:pt idx="5" formatCode="0">
                <c:v>5.1209292457833877</c:v>
              </c:pt>
              <c:pt idx="12" formatCode="0">
                <c:v>11.445847035111912</c:v>
              </c:pt>
              <c:pt idx="19" formatCode="0">
                <c:v>13.482550121990029</c:v>
              </c:pt>
              <c:pt idx="26" formatCode="0">
                <c:v>1.6176938580672535</c:v>
              </c:pt>
            </c:numLit>
          </c:val>
          <c:extLst>
            <c:ext xmlns:c16="http://schemas.microsoft.com/office/drawing/2014/chart" uri="{C3380CC4-5D6E-409C-BE32-E72D297353CC}">
              <c16:uniqueId val="{00000008-7C62-4273-9D22-0FBBC103C8D5}"/>
            </c:ext>
          </c:extLst>
        </c:ser>
        <c:ser>
          <c:idx val="5"/>
          <c:order val="9"/>
          <c:tx>
            <c:v>PT f.</c:v>
          </c:tx>
          <c:spPr>
            <a:solidFill>
              <a:schemeClr val="accent5">
                <a:lumMod val="60000"/>
                <a:lumOff val="40000"/>
              </a:schemeClr>
            </a:solidFill>
            <a:ln w="6350">
              <a:solidFill>
                <a:schemeClr val="bg1"/>
              </a:solidFill>
            </a:ln>
            <a:effectLst/>
          </c:spPr>
          <c:invertIfNegative val="0"/>
          <c:cat>
            <c:strLit>
              <c:ptCount val="26"/>
              <c:pt idx="4">
                <c:v>Business, administration and law</c:v>
              </c:pt>
              <c:pt idx="11">
                <c:v>Information and communication technologies</c:v>
              </c:pt>
              <c:pt idx="18">
                <c:v>Engineering, manufacturing and construction</c:v>
              </c:pt>
              <c:pt idx="25">
                <c:v>Health and welfare</c:v>
              </c:pt>
            </c:strLit>
          </c:cat>
          <c:val>
            <c:numLit>
              <c:formatCode>General</c:formatCode>
              <c:ptCount val="29"/>
              <c:pt idx="5" formatCode="0">
                <c:v>8.6056009334889154</c:v>
              </c:pt>
              <c:pt idx="12" formatCode="0">
                <c:v>1.1668611435239207</c:v>
              </c:pt>
              <c:pt idx="19" formatCode="0">
                <c:v>2.0313991725893707</c:v>
              </c:pt>
              <c:pt idx="26" formatCode="0">
                <c:v>11.689827092394186</c:v>
              </c:pt>
            </c:numLit>
          </c:val>
          <c:extLst>
            <c:ext xmlns:c16="http://schemas.microsoft.com/office/drawing/2014/chart" uri="{C3380CC4-5D6E-409C-BE32-E72D297353CC}">
              <c16:uniqueId val="{00000009-7C62-4273-9D22-0FBBC103C8D5}"/>
            </c:ext>
          </c:extLst>
        </c:ser>
        <c:ser>
          <c:idx val="6"/>
          <c:order val="10"/>
          <c:tx>
            <c:v>FI m.</c:v>
          </c:tx>
          <c:spPr>
            <a:solidFill>
              <a:schemeClr val="accent6"/>
            </a:solidFill>
            <a:ln w="6350">
              <a:solidFill>
                <a:schemeClr val="bg1"/>
              </a:solidFill>
            </a:ln>
            <a:effectLst/>
          </c:spPr>
          <c:invertIfNegative val="0"/>
          <c:cat>
            <c:strLit>
              <c:ptCount val="26"/>
              <c:pt idx="4">
                <c:v>Business, administration and law</c:v>
              </c:pt>
              <c:pt idx="11">
                <c:v>Information and communication technologies</c:v>
              </c:pt>
              <c:pt idx="18">
                <c:v>Engineering, manufacturing and construction</c:v>
              </c:pt>
              <c:pt idx="25">
                <c:v>Health and welfare</c:v>
              </c:pt>
            </c:strLit>
          </c:cat>
          <c:val>
            <c:numLit>
              <c:formatCode>General</c:formatCode>
              <c:ptCount val="29"/>
              <c:pt idx="6" formatCode="0">
                <c:v>6.7814592573267243</c:v>
              </c:pt>
              <c:pt idx="13" formatCode="0">
                <c:v>3.7238020697451955</c:v>
              </c:pt>
              <c:pt idx="20" formatCode="0">
                <c:v>19.312983737716323</c:v>
              </c:pt>
              <c:pt idx="27" formatCode="0">
                <c:v>3.1585355248282458</c:v>
              </c:pt>
            </c:numLit>
          </c:val>
          <c:extLst>
            <c:ext xmlns:c16="http://schemas.microsoft.com/office/drawing/2014/chart" uri="{C3380CC4-5D6E-409C-BE32-E72D297353CC}">
              <c16:uniqueId val="{0000000A-7C62-4273-9D22-0FBBC103C8D5}"/>
            </c:ext>
          </c:extLst>
        </c:ser>
        <c:ser>
          <c:idx val="7"/>
          <c:order val="11"/>
          <c:tx>
            <c:v>FI f.</c:v>
          </c:tx>
          <c:spPr>
            <a:solidFill>
              <a:schemeClr val="accent6">
                <a:lumMod val="60000"/>
                <a:lumOff val="40000"/>
              </a:schemeClr>
            </a:solidFill>
            <a:ln w="6350">
              <a:solidFill>
                <a:schemeClr val="bg1"/>
              </a:solidFill>
            </a:ln>
            <a:effectLst/>
          </c:spPr>
          <c:invertIfNegative val="0"/>
          <c:cat>
            <c:strLit>
              <c:ptCount val="26"/>
              <c:pt idx="4">
                <c:v>Business, administration and law</c:v>
              </c:pt>
              <c:pt idx="11">
                <c:v>Information and communication technologies</c:v>
              </c:pt>
              <c:pt idx="18">
                <c:v>Engineering, manufacturing and construction</c:v>
              </c:pt>
              <c:pt idx="25">
                <c:v>Health and welfare</c:v>
              </c:pt>
            </c:strLit>
          </c:cat>
          <c:val>
            <c:numLit>
              <c:formatCode>General</c:formatCode>
              <c:ptCount val="29"/>
              <c:pt idx="6" formatCode="0">
                <c:v>13.387251065310027</c:v>
              </c:pt>
              <c:pt idx="13" formatCode="0">
                <c:v>0.4452561092268893</c:v>
              </c:pt>
              <c:pt idx="20" formatCode="0">
                <c:v>4.4473432472388907</c:v>
              </c:pt>
              <c:pt idx="27" formatCode="0">
                <c:v>18.206800591355769</c:v>
              </c:pt>
            </c:numLit>
          </c:val>
          <c:extLst>
            <c:ext xmlns:c16="http://schemas.microsoft.com/office/drawing/2014/chart" uri="{C3380CC4-5D6E-409C-BE32-E72D297353CC}">
              <c16:uniqueId val="{0000000B-7C62-4273-9D22-0FBBC103C8D5}"/>
            </c:ext>
          </c:extLst>
        </c:ser>
        <c:dLbls>
          <c:showLegendKey val="0"/>
          <c:showVal val="0"/>
          <c:showCatName val="0"/>
          <c:showSerName val="0"/>
          <c:showPercent val="0"/>
          <c:showBubbleSize val="0"/>
        </c:dLbls>
        <c:gapWidth val="10"/>
        <c:overlap val="100"/>
        <c:axId val="423180160"/>
        <c:axId val="423172944"/>
      </c:barChart>
      <c:catAx>
        <c:axId val="42318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ysClr val="windowText" lastClr="000000"/>
                </a:solidFill>
                <a:latin typeface="+mn-lt"/>
                <a:ea typeface="+mn-ea"/>
                <a:cs typeface="+mn-cs"/>
              </a:defRPr>
            </a:pPr>
            <a:endParaRPr lang="fr-FR"/>
          </a:p>
        </c:txPr>
        <c:crossAx val="423172944"/>
        <c:crosses val="autoZero"/>
        <c:auto val="1"/>
        <c:lblAlgn val="ctr"/>
        <c:lblOffset val="100"/>
        <c:noMultiLvlLbl val="0"/>
      </c:catAx>
      <c:valAx>
        <c:axId val="423172944"/>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fr-FR"/>
                  <a:t>%</a:t>
                </a:r>
              </a:p>
            </c:rich>
          </c:tx>
          <c:layout>
            <c:manualLayout>
              <c:xMode val="edge"/>
              <c:yMode val="edge"/>
              <c:x val="8.5286935286935289E-2"/>
              <c:y val="3.4940972222222348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423180160"/>
        <c:crosses val="autoZero"/>
        <c:crossBetween val="between"/>
      </c:valAx>
      <c:spPr>
        <a:noFill/>
        <a:ln>
          <a:noFill/>
        </a:ln>
        <a:effectLst/>
      </c:spPr>
    </c:plotArea>
    <c:legend>
      <c:legendPos val="b"/>
      <c:layout>
        <c:manualLayout>
          <c:xMode val="edge"/>
          <c:yMode val="edge"/>
          <c:x val="0"/>
          <c:y val="0.9030583333333333"/>
          <c:w val="1"/>
          <c:h val="9.6941666666666662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955314009661838E-2"/>
          <c:y val="6.173611111111111E-2"/>
          <c:w val="0.93295471014492759"/>
          <c:h val="0.78800972222222221"/>
        </c:manualLayout>
      </c:layout>
      <c:barChart>
        <c:barDir val="col"/>
        <c:grouping val="stacked"/>
        <c:varyColors val="0"/>
        <c:ser>
          <c:idx val="0"/>
          <c:order val="0"/>
          <c:tx>
            <c:strRef>
              <c:f>'2.1'!$C$4</c:f>
              <c:strCache>
                <c:ptCount val="1"/>
                <c:pt idx="0">
                  <c:v>0-17 year-olds</c:v>
                </c:pt>
              </c:strCache>
            </c:strRef>
          </c:tx>
          <c:spPr>
            <a:solidFill>
              <a:schemeClr val="accent2">
                <a:lumMod val="60000"/>
                <a:lumOff val="40000"/>
              </a:schemeClr>
            </a:solidFill>
            <a:ln w="6350">
              <a:solidFill>
                <a:schemeClr val="bg1"/>
              </a:solidFill>
            </a:ln>
            <a:effectLst/>
          </c:spPr>
          <c:invertIfNegative val="0"/>
          <c:cat>
            <c:strRef>
              <c:f>'2.1'!$B$5:$B$32</c:f>
              <c:strCache>
                <c:ptCount val="28"/>
                <c:pt idx="0">
                  <c:v>IT</c:v>
                </c:pt>
                <c:pt idx="1">
                  <c:v>BG</c:v>
                </c:pt>
                <c:pt idx="2">
                  <c:v>MT</c:v>
                </c:pt>
                <c:pt idx="3">
                  <c:v>DE</c:v>
                </c:pt>
                <c:pt idx="4">
                  <c:v>PT</c:v>
                </c:pt>
                <c:pt idx="5">
                  <c:v>SI</c:v>
                </c:pt>
                <c:pt idx="6">
                  <c:v>ES</c:v>
                </c:pt>
                <c:pt idx="7">
                  <c:v>EL</c:v>
                </c:pt>
                <c:pt idx="8">
                  <c:v>HR</c:v>
                </c:pt>
                <c:pt idx="9">
                  <c:v>AT</c:v>
                </c:pt>
                <c:pt idx="10">
                  <c:v>HU</c:v>
                </c:pt>
                <c:pt idx="11">
                  <c:v>LT</c:v>
                </c:pt>
                <c:pt idx="12">
                  <c:v>CZ</c:v>
                </c:pt>
                <c:pt idx="13">
                  <c:v>LV</c:v>
                </c:pt>
                <c:pt idx="14">
                  <c:v>PL</c:v>
                </c:pt>
                <c:pt idx="15">
                  <c:v>EU-27</c:v>
                </c:pt>
                <c:pt idx="16">
                  <c:v>SK</c:v>
                </c:pt>
                <c:pt idx="17">
                  <c:v>EE</c:v>
                </c:pt>
                <c:pt idx="18">
                  <c:v>RO</c:v>
                </c:pt>
                <c:pt idx="19">
                  <c:v>FI</c:v>
                </c:pt>
                <c:pt idx="20">
                  <c:v>LU</c:v>
                </c:pt>
                <c:pt idx="21">
                  <c:v>NL</c:v>
                </c:pt>
                <c:pt idx="22">
                  <c:v>BE</c:v>
                </c:pt>
                <c:pt idx="23">
                  <c:v>CY</c:v>
                </c:pt>
                <c:pt idx="24">
                  <c:v>DK</c:v>
                </c:pt>
                <c:pt idx="25">
                  <c:v>SE</c:v>
                </c:pt>
                <c:pt idx="26">
                  <c:v>FR</c:v>
                </c:pt>
                <c:pt idx="27">
                  <c:v>IE</c:v>
                </c:pt>
              </c:strCache>
            </c:strRef>
          </c:cat>
          <c:val>
            <c:numRef>
              <c:f>'2.1'!$C$5:$C$32</c:f>
              <c:numCache>
                <c:formatCode>0.0</c:formatCode>
                <c:ptCount val="28"/>
                <c:pt idx="0">
                  <c:v>15.78614250711807</c:v>
                </c:pt>
                <c:pt idx="1">
                  <c:v>17.21300857017113</c:v>
                </c:pt>
                <c:pt idx="2">
                  <c:v>15.913582639023446</c:v>
                </c:pt>
                <c:pt idx="3">
                  <c:v>16.528096778654319</c:v>
                </c:pt>
                <c:pt idx="4">
                  <c:v>16.52403728322049</c:v>
                </c:pt>
                <c:pt idx="5">
                  <c:v>17.743673828590829</c:v>
                </c:pt>
                <c:pt idx="6">
                  <c:v>17.388932332419703</c:v>
                </c:pt>
                <c:pt idx="7">
                  <c:v>17.202091054359773</c:v>
                </c:pt>
                <c:pt idx="8">
                  <c:v>17.140439827517646</c:v>
                </c:pt>
                <c:pt idx="9">
                  <c:v>17.283600950399567</c:v>
                </c:pt>
                <c:pt idx="10">
                  <c:v>17.539050344618083</c:v>
                </c:pt>
                <c:pt idx="11">
                  <c:v>17.824572197104104</c:v>
                </c:pt>
                <c:pt idx="12">
                  <c:v>18.862372108856317</c:v>
                </c:pt>
                <c:pt idx="13">
                  <c:v>18.937758520787039</c:v>
                </c:pt>
                <c:pt idx="14">
                  <c:v>18.294011144450025</c:v>
                </c:pt>
                <c:pt idx="15">
                  <c:v>18.152928337924141</c:v>
                </c:pt>
                <c:pt idx="16">
                  <c:v>18.831762665938431</c:v>
                </c:pt>
                <c:pt idx="17">
                  <c:v>19.414571285077152</c:v>
                </c:pt>
                <c:pt idx="18">
                  <c:v>19.015702911550054</c:v>
                </c:pt>
                <c:pt idx="19">
                  <c:v>18.821195516348372</c:v>
                </c:pt>
                <c:pt idx="20">
                  <c:v>19.062278449104344</c:v>
                </c:pt>
                <c:pt idx="21">
                  <c:v>18.947887646731136</c:v>
                </c:pt>
                <c:pt idx="22">
                  <c:v>20.088782404699291</c:v>
                </c:pt>
                <c:pt idx="23">
                  <c:v>19.137796914533034</c:v>
                </c:pt>
                <c:pt idx="24">
                  <c:v>19.742912939883169</c:v>
                </c:pt>
                <c:pt idx="25">
                  <c:v>21.093947132247422</c:v>
                </c:pt>
                <c:pt idx="26">
                  <c:v>21.397540600646067</c:v>
                </c:pt>
                <c:pt idx="27">
                  <c:v>23.865614770438352</c:v>
                </c:pt>
              </c:numCache>
            </c:numRef>
          </c:val>
          <c:extLst>
            <c:ext xmlns:c16="http://schemas.microsoft.com/office/drawing/2014/chart" uri="{C3380CC4-5D6E-409C-BE32-E72D297353CC}">
              <c16:uniqueId val="{00000000-F807-413B-A756-5DFCD2A8F847}"/>
            </c:ext>
          </c:extLst>
        </c:ser>
        <c:ser>
          <c:idx val="1"/>
          <c:order val="1"/>
          <c:tx>
            <c:strRef>
              <c:f>'2.1'!$D$4</c:f>
              <c:strCache>
                <c:ptCount val="1"/>
                <c:pt idx="0">
                  <c:v>18-24 year-olds</c:v>
                </c:pt>
              </c:strCache>
            </c:strRef>
          </c:tx>
          <c:spPr>
            <a:solidFill>
              <a:schemeClr val="accent2">
                <a:lumMod val="40000"/>
                <a:lumOff val="60000"/>
              </a:schemeClr>
            </a:solidFill>
            <a:ln>
              <a:solidFill>
                <a:schemeClr val="bg1"/>
              </a:solidFill>
            </a:ln>
            <a:effectLst/>
          </c:spPr>
          <c:invertIfNegative val="0"/>
          <c:cat>
            <c:strRef>
              <c:f>'2.1'!$B$5:$B$32</c:f>
              <c:strCache>
                <c:ptCount val="28"/>
                <c:pt idx="0">
                  <c:v>IT</c:v>
                </c:pt>
                <c:pt idx="1">
                  <c:v>BG</c:v>
                </c:pt>
                <c:pt idx="2">
                  <c:v>MT</c:v>
                </c:pt>
                <c:pt idx="3">
                  <c:v>DE</c:v>
                </c:pt>
                <c:pt idx="4">
                  <c:v>PT</c:v>
                </c:pt>
                <c:pt idx="5">
                  <c:v>SI</c:v>
                </c:pt>
                <c:pt idx="6">
                  <c:v>ES</c:v>
                </c:pt>
                <c:pt idx="7">
                  <c:v>EL</c:v>
                </c:pt>
                <c:pt idx="8">
                  <c:v>HR</c:v>
                </c:pt>
                <c:pt idx="9">
                  <c:v>AT</c:v>
                </c:pt>
                <c:pt idx="10">
                  <c:v>HU</c:v>
                </c:pt>
                <c:pt idx="11">
                  <c:v>LT</c:v>
                </c:pt>
                <c:pt idx="12">
                  <c:v>CZ</c:v>
                </c:pt>
                <c:pt idx="13">
                  <c:v>LV</c:v>
                </c:pt>
                <c:pt idx="14">
                  <c:v>PL</c:v>
                </c:pt>
                <c:pt idx="15">
                  <c:v>EU-27</c:v>
                </c:pt>
                <c:pt idx="16">
                  <c:v>SK</c:v>
                </c:pt>
                <c:pt idx="17">
                  <c:v>EE</c:v>
                </c:pt>
                <c:pt idx="18">
                  <c:v>RO</c:v>
                </c:pt>
                <c:pt idx="19">
                  <c:v>FI</c:v>
                </c:pt>
                <c:pt idx="20">
                  <c:v>LU</c:v>
                </c:pt>
                <c:pt idx="21">
                  <c:v>NL</c:v>
                </c:pt>
                <c:pt idx="22">
                  <c:v>BE</c:v>
                </c:pt>
                <c:pt idx="23">
                  <c:v>CY</c:v>
                </c:pt>
                <c:pt idx="24">
                  <c:v>DK</c:v>
                </c:pt>
                <c:pt idx="25">
                  <c:v>SE</c:v>
                </c:pt>
                <c:pt idx="26">
                  <c:v>FR</c:v>
                </c:pt>
                <c:pt idx="27">
                  <c:v>IE</c:v>
                </c:pt>
              </c:strCache>
            </c:strRef>
          </c:cat>
          <c:val>
            <c:numRef>
              <c:f>'2.1'!$D$5:$D$32</c:f>
              <c:numCache>
                <c:formatCode>0.0</c:formatCode>
                <c:ptCount val="28"/>
                <c:pt idx="0">
                  <c:v>6.9210788339896068</c:v>
                </c:pt>
                <c:pt idx="1">
                  <c:v>6.2043522288864335</c:v>
                </c:pt>
                <c:pt idx="2">
                  <c:v>7.5808951753536133</c:v>
                </c:pt>
                <c:pt idx="3">
                  <c:v>7.4091981277717283</c:v>
                </c:pt>
                <c:pt idx="4">
                  <c:v>7.5855106284056752</c:v>
                </c:pt>
                <c:pt idx="5">
                  <c:v>6.691680373944334</c:v>
                </c:pt>
                <c:pt idx="6">
                  <c:v>7.0639940614398764</c:v>
                </c:pt>
                <c:pt idx="7">
                  <c:v>7.3524211715508132</c:v>
                </c:pt>
                <c:pt idx="8">
                  <c:v>7.7267485144393895</c:v>
                </c:pt>
                <c:pt idx="9">
                  <c:v>7.6526330778813572</c:v>
                </c:pt>
                <c:pt idx="10">
                  <c:v>7.4079117258116831</c:v>
                </c:pt>
                <c:pt idx="11">
                  <c:v>7.2565529674354714</c:v>
                </c:pt>
                <c:pt idx="12">
                  <c:v>6.2558956330336537</c:v>
                </c:pt>
                <c:pt idx="13">
                  <c:v>6.238198035836243</c:v>
                </c:pt>
                <c:pt idx="14">
                  <c:v>7.0582292003639218</c:v>
                </c:pt>
                <c:pt idx="15">
                  <c:v>7.4676886728075349</c:v>
                </c:pt>
                <c:pt idx="16">
                  <c:v>7.1157066556332564</c:v>
                </c:pt>
                <c:pt idx="17">
                  <c:v>6.5463570283624595</c:v>
                </c:pt>
                <c:pt idx="18">
                  <c:v>7.3315632782203961</c:v>
                </c:pt>
                <c:pt idx="19">
                  <c:v>7.6977400491850698</c:v>
                </c:pt>
                <c:pt idx="20">
                  <c:v>8.2217635845162498</c:v>
                </c:pt>
                <c:pt idx="21">
                  <c:v>8.8108351074924407</c:v>
                </c:pt>
                <c:pt idx="22">
                  <c:v>8.0362157021426732</c:v>
                </c:pt>
                <c:pt idx="23">
                  <c:v>9.2017138258964497</c:v>
                </c:pt>
                <c:pt idx="24">
                  <c:v>8.7869014707934614</c:v>
                </c:pt>
                <c:pt idx="25">
                  <c:v>7.7503818900994723</c:v>
                </c:pt>
                <c:pt idx="26">
                  <c:v>8.2279086639217702</c:v>
                </c:pt>
                <c:pt idx="27">
                  <c:v>8.7295588539615103</c:v>
                </c:pt>
              </c:numCache>
            </c:numRef>
          </c:val>
          <c:extLst>
            <c:ext xmlns:c16="http://schemas.microsoft.com/office/drawing/2014/chart" uri="{C3380CC4-5D6E-409C-BE32-E72D297353CC}">
              <c16:uniqueId val="{00000001-F807-413B-A756-5DFCD2A8F847}"/>
            </c:ext>
          </c:extLst>
        </c:ser>
        <c:dLbls>
          <c:showLegendKey val="0"/>
          <c:showVal val="0"/>
          <c:showCatName val="0"/>
          <c:showSerName val="0"/>
          <c:showPercent val="0"/>
          <c:showBubbleSize val="0"/>
        </c:dLbls>
        <c:gapWidth val="150"/>
        <c:overlap val="100"/>
        <c:axId val="414998976"/>
        <c:axId val="414998648"/>
      </c:barChart>
      <c:catAx>
        <c:axId val="41499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14998648"/>
        <c:crosses val="autoZero"/>
        <c:auto val="1"/>
        <c:lblAlgn val="ctr"/>
        <c:lblOffset val="100"/>
        <c:noMultiLvlLbl val="0"/>
      </c:catAx>
      <c:valAx>
        <c:axId val="414998648"/>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a:t>
                </a:r>
              </a:p>
            </c:rich>
          </c:tx>
          <c:layout>
            <c:manualLayout>
              <c:xMode val="edge"/>
              <c:yMode val="edge"/>
              <c:x val="5.5600845410628021E-2"/>
              <c:y val="1.848263888888888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14998976"/>
        <c:crosses val="autoZero"/>
        <c:crossBetween val="between"/>
      </c:valAx>
      <c:spPr>
        <a:noFill/>
        <a:ln>
          <a:noFill/>
        </a:ln>
        <a:effectLst/>
      </c:spPr>
    </c:plotArea>
    <c:legend>
      <c:legendPos val="b"/>
      <c:layout>
        <c:manualLayout>
          <c:xMode val="edge"/>
          <c:yMode val="edge"/>
          <c:x val="0.32527128623188406"/>
          <c:y val="0.92558541666666672"/>
          <c:w val="0.34562273550724637"/>
          <c:h val="7.441458333333334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220408163265305E-2"/>
          <c:y val="2.802547770700637E-2"/>
          <c:w val="0.93640006427767952"/>
          <c:h val="0.89991032649581226"/>
        </c:manualLayout>
      </c:layout>
      <c:barChart>
        <c:barDir val="bar"/>
        <c:grouping val="stacked"/>
        <c:varyColors val="0"/>
        <c:ser>
          <c:idx val="0"/>
          <c:order val="0"/>
          <c:tx>
            <c:strRef>
              <c:f>'2.1'!$C$70</c:f>
              <c:strCache>
                <c:ptCount val="1"/>
                <c:pt idx="0">
                  <c:v>Natural change</c:v>
                </c:pt>
              </c:strCache>
            </c:strRef>
          </c:tx>
          <c:spPr>
            <a:solidFill>
              <a:schemeClr val="accent2"/>
            </a:solidFill>
            <a:ln>
              <a:solidFill>
                <a:schemeClr val="bg1"/>
              </a:solidFill>
            </a:ln>
            <a:effectLst/>
          </c:spPr>
          <c:invertIfNegative val="0"/>
          <c:dLbls>
            <c:dLbl>
              <c:idx val="18"/>
              <c:delete val="1"/>
              <c:extLst>
                <c:ext xmlns:c15="http://schemas.microsoft.com/office/drawing/2012/chart" uri="{CE6537A1-D6FC-4f65-9D91-7224C49458BB}"/>
                <c:ext xmlns:c16="http://schemas.microsoft.com/office/drawing/2014/chart" uri="{C3380CC4-5D6E-409C-BE32-E72D297353CC}">
                  <c16:uniqueId val="{00000000-6D64-4604-B304-11D9DF031EE8}"/>
                </c:ext>
              </c:extLst>
            </c:dLbl>
            <c:dLbl>
              <c:idx val="19"/>
              <c:delete val="1"/>
              <c:extLst>
                <c:ext xmlns:c15="http://schemas.microsoft.com/office/drawing/2012/chart" uri="{CE6537A1-D6FC-4f65-9D91-7224C49458BB}"/>
                <c:ext xmlns:c16="http://schemas.microsoft.com/office/drawing/2014/chart" uri="{C3380CC4-5D6E-409C-BE32-E72D297353CC}">
                  <c16:uniqueId val="{00000001-6D64-4604-B304-11D9DF031EE8}"/>
                </c:ext>
              </c:extLst>
            </c:dLbl>
            <c:dLbl>
              <c:idx val="20"/>
              <c:delete val="1"/>
              <c:extLst>
                <c:ext xmlns:c15="http://schemas.microsoft.com/office/drawing/2012/chart" uri="{CE6537A1-D6FC-4f65-9D91-7224C49458BB}"/>
                <c:ext xmlns:c16="http://schemas.microsoft.com/office/drawing/2014/chart" uri="{C3380CC4-5D6E-409C-BE32-E72D297353CC}">
                  <c16:uniqueId val="{00000002-6D64-4604-B304-11D9DF031EE8}"/>
                </c:ext>
              </c:extLst>
            </c:dLbl>
            <c:dLbl>
              <c:idx val="21"/>
              <c:delete val="1"/>
              <c:extLst>
                <c:ext xmlns:c15="http://schemas.microsoft.com/office/drawing/2012/chart" uri="{CE6537A1-D6FC-4f65-9D91-7224C49458BB}"/>
                <c:ext xmlns:c16="http://schemas.microsoft.com/office/drawing/2014/chart" uri="{C3380CC4-5D6E-409C-BE32-E72D297353CC}">
                  <c16:uniqueId val="{00000003-6D64-4604-B304-11D9DF031EE8}"/>
                </c:ext>
              </c:extLst>
            </c:dLbl>
            <c:dLbl>
              <c:idx val="22"/>
              <c:delete val="1"/>
              <c:extLst>
                <c:ext xmlns:c15="http://schemas.microsoft.com/office/drawing/2012/chart" uri="{CE6537A1-D6FC-4f65-9D91-7224C49458BB}"/>
                <c:ext xmlns:c16="http://schemas.microsoft.com/office/drawing/2014/chart" uri="{C3380CC4-5D6E-409C-BE32-E72D297353CC}">
                  <c16:uniqueId val="{00000004-6D64-4604-B304-11D9DF031EE8}"/>
                </c:ext>
              </c:extLst>
            </c:dLbl>
            <c:dLbl>
              <c:idx val="23"/>
              <c:dLblPos val="in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64-4604-B304-11D9DF031EE8}"/>
                </c:ext>
              </c:extLst>
            </c:dLbl>
            <c:dLbl>
              <c:idx val="24"/>
              <c:delete val="1"/>
              <c:extLst>
                <c:ext xmlns:c15="http://schemas.microsoft.com/office/drawing/2012/chart" uri="{CE6537A1-D6FC-4f65-9D91-7224C49458BB}"/>
                <c:ext xmlns:c16="http://schemas.microsoft.com/office/drawing/2014/chart" uri="{C3380CC4-5D6E-409C-BE32-E72D297353CC}">
                  <c16:uniqueId val="{00000006-6D64-4604-B304-11D9DF031EE8}"/>
                </c:ext>
              </c:extLst>
            </c:dLbl>
            <c:dLbl>
              <c:idx val="25"/>
              <c:dLblPos val="in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64-4604-B304-11D9DF031EE8}"/>
                </c:ext>
              </c:extLst>
            </c:dLbl>
            <c:dLbl>
              <c:idx val="26"/>
              <c:dLblPos val="in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64-4604-B304-11D9DF031EE8}"/>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'2.1'!$B$71:$B$97</c:f>
              <c:strCache>
                <c:ptCount val="27"/>
                <c:pt idx="0">
                  <c:v>MT</c:v>
                </c:pt>
                <c:pt idx="1">
                  <c:v>LU</c:v>
                </c:pt>
                <c:pt idx="2">
                  <c:v>IE</c:v>
                </c:pt>
                <c:pt idx="3">
                  <c:v>SE</c:v>
                </c:pt>
                <c:pt idx="4">
                  <c:v>CY</c:v>
                </c:pt>
                <c:pt idx="5">
                  <c:v>AT</c:v>
                </c:pt>
                <c:pt idx="6">
                  <c:v>NL</c:v>
                </c:pt>
                <c:pt idx="7">
                  <c:v>DK</c:v>
                </c:pt>
                <c:pt idx="8">
                  <c:v>BE</c:v>
                </c:pt>
                <c:pt idx="9">
                  <c:v>DE</c:v>
                </c:pt>
                <c:pt idx="10">
                  <c:v>SI</c:v>
                </c:pt>
                <c:pt idx="11">
                  <c:v>ES</c:v>
                </c:pt>
                <c:pt idx="12">
                  <c:v>FR</c:v>
                </c:pt>
                <c:pt idx="13">
                  <c:v>CZ</c:v>
                </c:pt>
                <c:pt idx="14">
                  <c:v>EE</c:v>
                </c:pt>
                <c:pt idx="15">
                  <c:v>FI</c:v>
                </c:pt>
                <c:pt idx="16">
                  <c:v>EU-27</c:v>
                </c:pt>
                <c:pt idx="17">
                  <c:v>SK</c:v>
                </c:pt>
                <c:pt idx="18">
                  <c:v>PL</c:v>
                </c:pt>
                <c:pt idx="19">
                  <c:v>PT</c:v>
                </c:pt>
                <c:pt idx="20">
                  <c:v>HU</c:v>
                </c:pt>
                <c:pt idx="21">
                  <c:v>EL</c:v>
                </c:pt>
                <c:pt idx="22">
                  <c:v>IT</c:v>
                </c:pt>
                <c:pt idx="23">
                  <c:v>RO</c:v>
                </c:pt>
                <c:pt idx="24">
                  <c:v>BG</c:v>
                </c:pt>
                <c:pt idx="25">
                  <c:v>LT</c:v>
                </c:pt>
                <c:pt idx="26">
                  <c:v>HR</c:v>
                </c:pt>
              </c:strCache>
            </c:strRef>
          </c:cat>
          <c:val>
            <c:numRef>
              <c:f>'2.1'!$C$71:$C$97</c:f>
              <c:numCache>
                <c:formatCode>0.0</c:formatCode>
                <c:ptCount val="27"/>
                <c:pt idx="0">
                  <c:v>16.351483200702312</c:v>
                </c:pt>
                <c:pt idx="1">
                  <c:v>10.12579979323502</c:v>
                </c:pt>
                <c:pt idx="2">
                  <c:v>3.1388351401255377</c:v>
                </c:pt>
                <c:pt idx="3">
                  <c:v>5.065302330734851</c:v>
                </c:pt>
                <c:pt idx="4">
                  <c:v>3.316733726245797</c:v>
                </c:pt>
                <c:pt idx="5">
                  <c:v>3.9596264429070209</c:v>
                </c:pt>
                <c:pt idx="6">
                  <c:v>2.8117608675508969</c:v>
                </c:pt>
                <c:pt idx="7">
                  <c:v>2.4384443386283583</c:v>
                </c:pt>
                <c:pt idx="8">
                  <c:v>2.4734201551016732</c:v>
                </c:pt>
                <c:pt idx="9">
                  <c:v>3.6361447761648238</c:v>
                </c:pt>
                <c:pt idx="10">
                  <c:v>2.5361219347376522</c:v>
                </c:pt>
                <c:pt idx="11">
                  <c:v>2.6800423211713609</c:v>
                </c:pt>
                <c:pt idx="12">
                  <c:v>0.4242173266536613</c:v>
                </c:pt>
                <c:pt idx="13">
                  <c:v>1.6524526072815522</c:v>
                </c:pt>
                <c:pt idx="14">
                  <c:v>1.895244396784473</c:v>
                </c:pt>
                <c:pt idx="15">
                  <c:v>1.6060849237895061</c:v>
                </c:pt>
                <c:pt idx="16">
                  <c:v>1.55420707916282</c:v>
                </c:pt>
                <c:pt idx="17">
                  <c:v>0.41812471397801543</c:v>
                </c:pt>
                <c:pt idx="18">
                  <c:v>0.13009920060757341</c:v>
                </c:pt>
                <c:pt idx="19">
                  <c:v>0.80609575759468444</c:v>
                </c:pt>
                <c:pt idx="20">
                  <c:v>1.0724898638546665</c:v>
                </c:pt>
                <c:pt idx="21">
                  <c:v>0.30511093276876128</c:v>
                </c:pt>
                <c:pt idx="22">
                  <c:v>0.36374664671522677</c:v>
                </c:pt>
                <c:pt idx="23">
                  <c:v>-1.4563088962327195</c:v>
                </c:pt>
                <c:pt idx="24">
                  <c:v>7.5976805969510966E-2</c:v>
                </c:pt>
                <c:pt idx="25">
                  <c:v>-1.8018240062000601</c:v>
                </c:pt>
                <c:pt idx="26">
                  <c:v>-2.1000796153471124</c:v>
                </c:pt>
              </c:numCache>
            </c:numRef>
          </c:val>
          <c:extLst>
            <c:ext xmlns:c16="http://schemas.microsoft.com/office/drawing/2014/chart" uri="{C3380CC4-5D6E-409C-BE32-E72D297353CC}">
              <c16:uniqueId val="{00000009-6D64-4604-B304-11D9DF031EE8}"/>
            </c:ext>
          </c:extLst>
        </c:ser>
        <c:ser>
          <c:idx val="1"/>
          <c:order val="1"/>
          <c:tx>
            <c:strRef>
              <c:f>'2.1'!$D$70</c:f>
              <c:strCache>
                <c:ptCount val="1"/>
                <c:pt idx="0">
                  <c:v>Net migration plus statistical adjustment </c:v>
                </c:pt>
              </c:strCache>
            </c:strRef>
          </c:tx>
          <c:spPr>
            <a:solidFill>
              <a:schemeClr val="accent2">
                <a:lumMod val="60000"/>
                <a:lumOff val="40000"/>
              </a:schemeClr>
            </a:solidFill>
            <a:ln w="6350">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6D64-4604-B304-11D9DF031EE8}"/>
                </c:ext>
              </c:extLst>
            </c:dLbl>
            <c:dLbl>
              <c:idx val="1"/>
              <c:delete val="1"/>
              <c:extLst>
                <c:ext xmlns:c15="http://schemas.microsoft.com/office/drawing/2012/chart" uri="{CE6537A1-D6FC-4f65-9D91-7224C49458BB}"/>
                <c:ext xmlns:c16="http://schemas.microsoft.com/office/drawing/2014/chart" uri="{C3380CC4-5D6E-409C-BE32-E72D297353CC}">
                  <c16:uniqueId val="{0000000B-6D64-4604-B304-11D9DF031EE8}"/>
                </c:ext>
              </c:extLst>
            </c:dLbl>
            <c:dLbl>
              <c:idx val="2"/>
              <c:delete val="1"/>
              <c:extLst>
                <c:ext xmlns:c15="http://schemas.microsoft.com/office/drawing/2012/chart" uri="{CE6537A1-D6FC-4f65-9D91-7224C49458BB}"/>
                <c:ext xmlns:c16="http://schemas.microsoft.com/office/drawing/2014/chart" uri="{C3380CC4-5D6E-409C-BE32-E72D297353CC}">
                  <c16:uniqueId val="{0000000C-6D64-4604-B304-11D9DF031EE8}"/>
                </c:ext>
              </c:extLst>
            </c:dLbl>
            <c:dLbl>
              <c:idx val="3"/>
              <c:delete val="1"/>
              <c:extLst>
                <c:ext xmlns:c15="http://schemas.microsoft.com/office/drawing/2012/chart" uri="{CE6537A1-D6FC-4f65-9D91-7224C49458BB}"/>
                <c:ext xmlns:c16="http://schemas.microsoft.com/office/drawing/2014/chart" uri="{C3380CC4-5D6E-409C-BE32-E72D297353CC}">
                  <c16:uniqueId val="{0000000D-6D64-4604-B304-11D9DF031EE8}"/>
                </c:ext>
              </c:extLst>
            </c:dLbl>
            <c:dLbl>
              <c:idx val="4"/>
              <c:delete val="1"/>
              <c:extLst>
                <c:ext xmlns:c15="http://schemas.microsoft.com/office/drawing/2012/chart" uri="{CE6537A1-D6FC-4f65-9D91-7224C49458BB}"/>
                <c:ext xmlns:c16="http://schemas.microsoft.com/office/drawing/2014/chart" uri="{C3380CC4-5D6E-409C-BE32-E72D297353CC}">
                  <c16:uniqueId val="{0000000E-6D64-4604-B304-11D9DF031EE8}"/>
                </c:ext>
              </c:extLst>
            </c:dLbl>
            <c:dLbl>
              <c:idx val="5"/>
              <c:delete val="1"/>
              <c:extLst>
                <c:ext xmlns:c15="http://schemas.microsoft.com/office/drawing/2012/chart" uri="{CE6537A1-D6FC-4f65-9D91-7224C49458BB}"/>
                <c:ext xmlns:c16="http://schemas.microsoft.com/office/drawing/2014/chart" uri="{C3380CC4-5D6E-409C-BE32-E72D297353CC}">
                  <c16:uniqueId val="{0000000F-6D64-4604-B304-11D9DF031EE8}"/>
                </c:ext>
              </c:extLst>
            </c:dLbl>
            <c:dLbl>
              <c:idx val="6"/>
              <c:delete val="1"/>
              <c:extLst>
                <c:ext xmlns:c15="http://schemas.microsoft.com/office/drawing/2012/chart" uri="{CE6537A1-D6FC-4f65-9D91-7224C49458BB}"/>
                <c:ext xmlns:c16="http://schemas.microsoft.com/office/drawing/2014/chart" uri="{C3380CC4-5D6E-409C-BE32-E72D297353CC}">
                  <c16:uniqueId val="{00000010-6D64-4604-B304-11D9DF031EE8}"/>
                </c:ext>
              </c:extLst>
            </c:dLbl>
            <c:dLbl>
              <c:idx val="7"/>
              <c:delete val="1"/>
              <c:extLst>
                <c:ext xmlns:c15="http://schemas.microsoft.com/office/drawing/2012/chart" uri="{CE6537A1-D6FC-4f65-9D91-7224C49458BB}"/>
                <c:ext xmlns:c16="http://schemas.microsoft.com/office/drawing/2014/chart" uri="{C3380CC4-5D6E-409C-BE32-E72D297353CC}">
                  <c16:uniqueId val="{00000011-6D64-4604-B304-11D9DF031EE8}"/>
                </c:ext>
              </c:extLst>
            </c:dLbl>
            <c:dLbl>
              <c:idx val="8"/>
              <c:delete val="1"/>
              <c:extLst>
                <c:ext xmlns:c15="http://schemas.microsoft.com/office/drawing/2012/chart" uri="{CE6537A1-D6FC-4f65-9D91-7224C49458BB}"/>
                <c:ext xmlns:c16="http://schemas.microsoft.com/office/drawing/2014/chart" uri="{C3380CC4-5D6E-409C-BE32-E72D297353CC}">
                  <c16:uniqueId val="{00000012-6D64-4604-B304-11D9DF031EE8}"/>
                </c:ext>
              </c:extLst>
            </c:dLbl>
            <c:dLbl>
              <c:idx val="9"/>
              <c:delete val="1"/>
              <c:extLst>
                <c:ext xmlns:c15="http://schemas.microsoft.com/office/drawing/2012/chart" uri="{CE6537A1-D6FC-4f65-9D91-7224C49458BB}"/>
                <c:ext xmlns:c16="http://schemas.microsoft.com/office/drawing/2014/chart" uri="{C3380CC4-5D6E-409C-BE32-E72D297353CC}">
                  <c16:uniqueId val="{00000013-6D64-4604-B304-11D9DF031EE8}"/>
                </c:ext>
              </c:extLst>
            </c:dLbl>
            <c:dLbl>
              <c:idx val="10"/>
              <c:delete val="1"/>
              <c:extLst>
                <c:ext xmlns:c15="http://schemas.microsoft.com/office/drawing/2012/chart" uri="{CE6537A1-D6FC-4f65-9D91-7224C49458BB}"/>
                <c:ext xmlns:c16="http://schemas.microsoft.com/office/drawing/2014/chart" uri="{C3380CC4-5D6E-409C-BE32-E72D297353CC}">
                  <c16:uniqueId val="{00000014-6D64-4604-B304-11D9DF031EE8}"/>
                </c:ext>
              </c:extLst>
            </c:dLbl>
            <c:dLbl>
              <c:idx val="11"/>
              <c:delete val="1"/>
              <c:extLst>
                <c:ext xmlns:c15="http://schemas.microsoft.com/office/drawing/2012/chart" uri="{CE6537A1-D6FC-4f65-9D91-7224C49458BB}"/>
                <c:ext xmlns:c16="http://schemas.microsoft.com/office/drawing/2014/chart" uri="{C3380CC4-5D6E-409C-BE32-E72D297353CC}">
                  <c16:uniqueId val="{00000015-6D64-4604-B304-11D9DF031EE8}"/>
                </c:ext>
              </c:extLst>
            </c:dLbl>
            <c:dLbl>
              <c:idx val="12"/>
              <c:delete val="1"/>
              <c:extLst>
                <c:ext xmlns:c15="http://schemas.microsoft.com/office/drawing/2012/chart" uri="{CE6537A1-D6FC-4f65-9D91-7224C49458BB}"/>
                <c:ext xmlns:c16="http://schemas.microsoft.com/office/drawing/2014/chart" uri="{C3380CC4-5D6E-409C-BE32-E72D297353CC}">
                  <c16:uniqueId val="{00000016-6D64-4604-B304-11D9DF031EE8}"/>
                </c:ext>
              </c:extLst>
            </c:dLbl>
            <c:dLbl>
              <c:idx val="13"/>
              <c:delete val="1"/>
              <c:extLst>
                <c:ext xmlns:c15="http://schemas.microsoft.com/office/drawing/2012/chart" uri="{CE6537A1-D6FC-4f65-9D91-7224C49458BB}"/>
                <c:ext xmlns:c16="http://schemas.microsoft.com/office/drawing/2014/chart" uri="{C3380CC4-5D6E-409C-BE32-E72D297353CC}">
                  <c16:uniqueId val="{00000017-6D64-4604-B304-11D9DF031EE8}"/>
                </c:ext>
              </c:extLst>
            </c:dLbl>
            <c:dLbl>
              <c:idx val="14"/>
              <c:delete val="1"/>
              <c:extLst>
                <c:ext xmlns:c15="http://schemas.microsoft.com/office/drawing/2012/chart" uri="{CE6537A1-D6FC-4f65-9D91-7224C49458BB}"/>
                <c:ext xmlns:c16="http://schemas.microsoft.com/office/drawing/2014/chart" uri="{C3380CC4-5D6E-409C-BE32-E72D297353CC}">
                  <c16:uniqueId val="{00000018-6D64-4604-B304-11D9DF031EE8}"/>
                </c:ext>
              </c:extLst>
            </c:dLbl>
            <c:dLbl>
              <c:idx val="15"/>
              <c:delete val="1"/>
              <c:extLst>
                <c:ext xmlns:c15="http://schemas.microsoft.com/office/drawing/2012/chart" uri="{CE6537A1-D6FC-4f65-9D91-7224C49458BB}"/>
                <c:ext xmlns:c16="http://schemas.microsoft.com/office/drawing/2014/chart" uri="{C3380CC4-5D6E-409C-BE32-E72D297353CC}">
                  <c16:uniqueId val="{00000019-6D64-4604-B304-11D9DF031EE8}"/>
                </c:ext>
              </c:extLst>
            </c:dLbl>
            <c:dLbl>
              <c:idx val="16"/>
              <c:delete val="1"/>
              <c:extLst>
                <c:ext xmlns:c15="http://schemas.microsoft.com/office/drawing/2012/chart" uri="{CE6537A1-D6FC-4f65-9D91-7224C49458BB}"/>
                <c:ext xmlns:c16="http://schemas.microsoft.com/office/drawing/2014/chart" uri="{C3380CC4-5D6E-409C-BE32-E72D297353CC}">
                  <c16:uniqueId val="{0000001A-6D64-4604-B304-11D9DF031EE8}"/>
                </c:ext>
              </c:extLst>
            </c:dLbl>
            <c:dLbl>
              <c:idx val="17"/>
              <c:delete val="1"/>
              <c:extLst>
                <c:ext xmlns:c15="http://schemas.microsoft.com/office/drawing/2012/chart" uri="{CE6537A1-D6FC-4f65-9D91-7224C49458BB}"/>
                <c:ext xmlns:c16="http://schemas.microsoft.com/office/drawing/2014/chart" uri="{C3380CC4-5D6E-409C-BE32-E72D297353CC}">
                  <c16:uniqueId val="{0000001B-6D64-4604-B304-11D9DF031EE8}"/>
                </c:ext>
              </c:extLst>
            </c:dLbl>
            <c:dLbl>
              <c:idx val="23"/>
              <c:delete val="1"/>
              <c:extLst>
                <c:ext xmlns:c15="http://schemas.microsoft.com/office/drawing/2012/chart" uri="{CE6537A1-D6FC-4f65-9D91-7224C49458BB}"/>
                <c:ext xmlns:c16="http://schemas.microsoft.com/office/drawing/2014/chart" uri="{C3380CC4-5D6E-409C-BE32-E72D297353CC}">
                  <c16:uniqueId val="{0000001C-6D64-4604-B304-11D9DF031EE8}"/>
                </c:ext>
              </c:extLst>
            </c:dLbl>
            <c:dLbl>
              <c:idx val="25"/>
              <c:delete val="1"/>
              <c:extLst>
                <c:ext xmlns:c15="http://schemas.microsoft.com/office/drawing/2012/chart" uri="{CE6537A1-D6FC-4f65-9D91-7224C49458BB}"/>
                <c:ext xmlns:c16="http://schemas.microsoft.com/office/drawing/2014/chart" uri="{C3380CC4-5D6E-409C-BE32-E72D297353CC}">
                  <c16:uniqueId val="{0000001D-6D64-4604-B304-11D9DF031EE8}"/>
                </c:ext>
              </c:extLst>
            </c:dLbl>
            <c:dLbl>
              <c:idx val="26"/>
              <c:delete val="1"/>
              <c:extLst>
                <c:ext xmlns:c15="http://schemas.microsoft.com/office/drawing/2012/chart" uri="{CE6537A1-D6FC-4f65-9D91-7224C49458BB}"/>
                <c:ext xmlns:c16="http://schemas.microsoft.com/office/drawing/2014/chart" uri="{C3380CC4-5D6E-409C-BE32-E72D297353CC}">
                  <c16:uniqueId val="{0000001E-6D64-4604-B304-11D9DF031EE8}"/>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'2.1'!$B$71:$B$97</c:f>
              <c:strCache>
                <c:ptCount val="27"/>
                <c:pt idx="0">
                  <c:v>MT</c:v>
                </c:pt>
                <c:pt idx="1">
                  <c:v>LU</c:v>
                </c:pt>
                <c:pt idx="2">
                  <c:v>IE</c:v>
                </c:pt>
                <c:pt idx="3">
                  <c:v>SE</c:v>
                </c:pt>
                <c:pt idx="4">
                  <c:v>CY</c:v>
                </c:pt>
                <c:pt idx="5">
                  <c:v>AT</c:v>
                </c:pt>
                <c:pt idx="6">
                  <c:v>NL</c:v>
                </c:pt>
                <c:pt idx="7">
                  <c:v>DK</c:v>
                </c:pt>
                <c:pt idx="8">
                  <c:v>BE</c:v>
                </c:pt>
                <c:pt idx="9">
                  <c:v>DE</c:v>
                </c:pt>
                <c:pt idx="10">
                  <c:v>SI</c:v>
                </c:pt>
                <c:pt idx="11">
                  <c:v>ES</c:v>
                </c:pt>
                <c:pt idx="12">
                  <c:v>FR</c:v>
                </c:pt>
                <c:pt idx="13">
                  <c:v>CZ</c:v>
                </c:pt>
                <c:pt idx="14">
                  <c:v>EE</c:v>
                </c:pt>
                <c:pt idx="15">
                  <c:v>FI</c:v>
                </c:pt>
                <c:pt idx="16">
                  <c:v>EU-27</c:v>
                </c:pt>
                <c:pt idx="17">
                  <c:v>SK</c:v>
                </c:pt>
                <c:pt idx="18">
                  <c:v>PL</c:v>
                </c:pt>
                <c:pt idx="19">
                  <c:v>PT</c:v>
                </c:pt>
                <c:pt idx="20">
                  <c:v>HU</c:v>
                </c:pt>
                <c:pt idx="21">
                  <c:v>EL</c:v>
                </c:pt>
                <c:pt idx="22">
                  <c:v>IT</c:v>
                </c:pt>
                <c:pt idx="23">
                  <c:v>RO</c:v>
                </c:pt>
                <c:pt idx="24">
                  <c:v>BG</c:v>
                </c:pt>
                <c:pt idx="25">
                  <c:v>LT</c:v>
                </c:pt>
                <c:pt idx="26">
                  <c:v>HR</c:v>
                </c:pt>
              </c:strCache>
            </c:strRef>
          </c:cat>
          <c:val>
            <c:numRef>
              <c:f>'2.1'!$D$71:$D$97</c:f>
              <c:numCache>
                <c:formatCode>0.0</c:formatCode>
                <c:ptCount val="27"/>
                <c:pt idx="0">
                  <c:v>1.0019648546340596</c:v>
                </c:pt>
                <c:pt idx="1">
                  <c:v>2.0614352476099742</c:v>
                </c:pt>
                <c:pt idx="2">
                  <c:v>3.8481378401560971</c:v>
                </c:pt>
                <c:pt idx="3">
                  <c:v>1.4029718962011739</c:v>
                </c:pt>
                <c:pt idx="4">
                  <c:v>2.4644031313692141</c:v>
                </c:pt>
                <c:pt idx="5">
                  <c:v>8.9730774345434861E-2</c:v>
                </c:pt>
                <c:pt idx="6">
                  <c:v>0.58590197842997749</c:v>
                </c:pt>
                <c:pt idx="7">
                  <c:v>0.74153037951195766</c:v>
                </c:pt>
                <c:pt idx="8">
                  <c:v>0.34963832484448704</c:v>
                </c:pt>
                <c:pt idx="9">
                  <c:v>-1.2107790912942082</c:v>
                </c:pt>
                <c:pt idx="10">
                  <c:v>-0.30103847130203254</c:v>
                </c:pt>
                <c:pt idx="11">
                  <c:v>-0.63681604124056668</c:v>
                </c:pt>
                <c:pt idx="12">
                  <c:v>1.3754863919208373</c:v>
                </c:pt>
                <c:pt idx="13">
                  <c:v>-0.10079740621496833</c:v>
                </c:pt>
                <c:pt idx="14">
                  <c:v>-0.73878523706175947</c:v>
                </c:pt>
                <c:pt idx="15">
                  <c:v>-0.47092308286686296</c:v>
                </c:pt>
                <c:pt idx="16">
                  <c:v>-0.63282870749720721</c:v>
                </c:pt>
                <c:pt idx="17">
                  <c:v>0.29051359944211952</c:v>
                </c:pt>
                <c:pt idx="18">
                  <c:v>-0.56643089040334782</c:v>
                </c:pt>
                <c:pt idx="19">
                  <c:v>-1.5491334286789031</c:v>
                </c:pt>
                <c:pt idx="20">
                  <c:v>-2.3447368059663387</c:v>
                </c:pt>
                <c:pt idx="21">
                  <c:v>-1.9706970155459864</c:v>
                </c:pt>
                <c:pt idx="22">
                  <c:v>-2.0401496064875437</c:v>
                </c:pt>
                <c:pt idx="23">
                  <c:v>-1.9210311840464238</c:v>
                </c:pt>
                <c:pt idx="24">
                  <c:v>-4.0694826681935039</c:v>
                </c:pt>
                <c:pt idx="25">
                  <c:v>-2.5253430950668116</c:v>
                </c:pt>
                <c:pt idx="26">
                  <c:v>-2.3916467752523523</c:v>
                </c:pt>
              </c:numCache>
            </c:numRef>
          </c:val>
          <c:extLst>
            <c:ext xmlns:c16="http://schemas.microsoft.com/office/drawing/2014/chart" uri="{C3380CC4-5D6E-409C-BE32-E72D297353CC}">
              <c16:uniqueId val="{0000001F-6D64-4604-B304-11D9DF031EE8}"/>
            </c:ext>
          </c:extLst>
        </c:ser>
        <c:dLbls>
          <c:showLegendKey val="0"/>
          <c:showVal val="0"/>
          <c:showCatName val="0"/>
          <c:showSerName val="0"/>
          <c:showPercent val="0"/>
          <c:showBubbleSize val="0"/>
        </c:dLbls>
        <c:gapWidth val="100"/>
        <c:overlap val="100"/>
        <c:axId val="454141912"/>
        <c:axId val="454144864"/>
      </c:barChart>
      <c:catAx>
        <c:axId val="454141912"/>
        <c:scaling>
          <c:orientation val="minMax"/>
        </c:scaling>
        <c:delete val="1"/>
        <c:axPos val="l"/>
        <c:numFmt formatCode="General" sourceLinked="1"/>
        <c:majorTickMark val="none"/>
        <c:minorTickMark val="none"/>
        <c:tickLblPos val="low"/>
        <c:crossAx val="454144864"/>
        <c:crosses val="autoZero"/>
        <c:auto val="1"/>
        <c:lblAlgn val="ctr"/>
        <c:lblOffset val="100"/>
        <c:noMultiLvlLbl val="0"/>
      </c:catAx>
      <c:valAx>
        <c:axId val="454144864"/>
        <c:scaling>
          <c:orientation val="minMax"/>
        </c:scaling>
        <c:delete val="0"/>
        <c:axPos val="b"/>
        <c:majorGridlines>
          <c:spPr>
            <a:ln w="6350" cap="flat" cmpd="sng" algn="ctr">
              <a:solidFill>
                <a:schemeClr val="bg1">
                  <a:lumMod val="85000"/>
                  <a:alpha val="20000"/>
                </a:schemeClr>
              </a:solidFill>
              <a:round/>
            </a:ln>
            <a:effectLst/>
          </c:spPr>
        </c:majorGridlines>
        <c:title>
          <c:tx>
            <c:rich>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0.97126941989394178"/>
              <c:y val="0.93186799739204573"/>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54141912"/>
        <c:crosses val="autoZero"/>
        <c:crossBetween val="between"/>
      </c:valAx>
      <c:spPr>
        <a:noFill/>
        <a:ln>
          <a:noFill/>
        </a:ln>
        <a:effectLst/>
      </c:spPr>
    </c:plotArea>
    <c:legend>
      <c:legendPos val="b"/>
      <c:layout>
        <c:manualLayout>
          <c:xMode val="edge"/>
          <c:yMode val="edge"/>
          <c:x val="0"/>
          <c:y val="0.96586348362505647"/>
          <c:w val="1"/>
          <c:h val="3.4136516374943575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1"/>
    <c:plotArea>
      <c:layout>
        <c:manualLayout>
          <c:layoutTarget val="inner"/>
          <c:xMode val="edge"/>
          <c:yMode val="edge"/>
          <c:x val="5.9420694850038432E-2"/>
          <c:y val="2.6666661576394832E-2"/>
          <c:w val="0.91462858209719577"/>
          <c:h val="0.90270409874414725"/>
        </c:manualLayout>
      </c:layout>
      <c:barChart>
        <c:barDir val="bar"/>
        <c:grouping val="stacked"/>
        <c:varyColors val="0"/>
        <c:ser>
          <c:idx val="2"/>
          <c:order val="0"/>
          <c:tx>
            <c:strRef>
              <c:f>'1.2'!$C$4</c:f>
              <c:strCache>
                <c:ptCount val="1"/>
                <c:pt idx="0">
                  <c:v>Starting age</c:v>
                </c:pt>
              </c:strCache>
            </c:strRef>
          </c:tx>
          <c:spPr>
            <a:noFill/>
            <a:ln>
              <a:noFill/>
            </a:ln>
          </c:spPr>
          <c:invertIfNegative val="0"/>
          <c:cat>
            <c:strRef>
              <c:f>'1.2'!$B$5:$B$31</c:f>
              <c:strCache>
                <c:ptCount val="27"/>
                <c:pt idx="0">
                  <c:v>HR</c:v>
                </c:pt>
                <c:pt idx="1">
                  <c:v>EE</c:v>
                </c:pt>
                <c:pt idx="2">
                  <c:v>SI</c:v>
                </c:pt>
                <c:pt idx="3">
                  <c:v>ES</c:v>
                </c:pt>
                <c:pt idx="4">
                  <c:v>IE</c:v>
                </c:pt>
                <c:pt idx="5">
                  <c:v>IT</c:v>
                </c:pt>
                <c:pt idx="6">
                  <c:v>SE</c:v>
                </c:pt>
                <c:pt idx="7">
                  <c:v>LT</c:v>
                </c:pt>
                <c:pt idx="8">
                  <c:v>DK</c:v>
                </c:pt>
                <c:pt idx="9">
                  <c:v>PT</c:v>
                </c:pt>
                <c:pt idx="10">
                  <c:v>PL</c:v>
                </c:pt>
                <c:pt idx="11">
                  <c:v>FI</c:v>
                </c:pt>
                <c:pt idx="12">
                  <c:v>DE</c:v>
                </c:pt>
                <c:pt idx="13">
                  <c:v>CZ</c:v>
                </c:pt>
                <c:pt idx="14">
                  <c:v>CY</c:v>
                </c:pt>
                <c:pt idx="15">
                  <c:v>MT</c:v>
                </c:pt>
                <c:pt idx="16">
                  <c:v>SK</c:v>
                </c:pt>
                <c:pt idx="17">
                  <c:v>LV</c:v>
                </c:pt>
                <c:pt idx="18">
                  <c:v>BG</c:v>
                </c:pt>
                <c:pt idx="19">
                  <c:v>RO</c:v>
                </c:pt>
                <c:pt idx="20">
                  <c:v>BE</c:v>
                </c:pt>
                <c:pt idx="21">
                  <c:v>NL</c:v>
                </c:pt>
                <c:pt idx="22">
                  <c:v>AT</c:v>
                </c:pt>
                <c:pt idx="23">
                  <c:v>EL</c:v>
                </c:pt>
                <c:pt idx="24">
                  <c:v>LU</c:v>
                </c:pt>
                <c:pt idx="25">
                  <c:v>HU</c:v>
                </c:pt>
                <c:pt idx="26">
                  <c:v>FR</c:v>
                </c:pt>
              </c:strCache>
            </c:strRef>
          </c:cat>
          <c:val>
            <c:numRef>
              <c:f>'1.2'!$C$5:$C$31</c:f>
              <c:numCache>
                <c:formatCode>General</c:formatCode>
                <c:ptCount val="27"/>
                <c:pt idx="0">
                  <c:v>7</c:v>
                </c:pt>
                <c:pt idx="1">
                  <c:v>7</c:v>
                </c:pt>
                <c:pt idx="2">
                  <c:v>6</c:v>
                </c:pt>
                <c:pt idx="3">
                  <c:v>6</c:v>
                </c:pt>
                <c:pt idx="4">
                  <c:v>6</c:v>
                </c:pt>
                <c:pt idx="5">
                  <c:v>6</c:v>
                </c:pt>
                <c:pt idx="6">
                  <c:v>6</c:v>
                </c:pt>
                <c:pt idx="7">
                  <c:v>6</c:v>
                </c:pt>
                <c:pt idx="8">
                  <c:v>6</c:v>
                </c:pt>
                <c:pt idx="9">
                  <c:v>6</c:v>
                </c:pt>
                <c:pt idx="10">
                  <c:v>6</c:v>
                </c:pt>
                <c:pt idx="11">
                  <c:v>6</c:v>
                </c:pt>
                <c:pt idx="12">
                  <c:v>6</c:v>
                </c:pt>
                <c:pt idx="13">
                  <c:v>5</c:v>
                </c:pt>
                <c:pt idx="14">
                  <c:v>5</c:v>
                </c:pt>
                <c:pt idx="15">
                  <c:v>5</c:v>
                </c:pt>
                <c:pt idx="16">
                  <c:v>5</c:v>
                </c:pt>
                <c:pt idx="17">
                  <c:v>5</c:v>
                </c:pt>
                <c:pt idx="18">
                  <c:v>5</c:v>
                </c:pt>
                <c:pt idx="19">
                  <c:v>5</c:v>
                </c:pt>
                <c:pt idx="20">
                  <c:v>5</c:v>
                </c:pt>
                <c:pt idx="21">
                  <c:v>5</c:v>
                </c:pt>
                <c:pt idx="22">
                  <c:v>5</c:v>
                </c:pt>
                <c:pt idx="23">
                  <c:v>4</c:v>
                </c:pt>
                <c:pt idx="24">
                  <c:v>4</c:v>
                </c:pt>
                <c:pt idx="25">
                  <c:v>3</c:v>
                </c:pt>
                <c:pt idx="26">
                  <c:v>3</c:v>
                </c:pt>
              </c:numCache>
            </c:numRef>
          </c:val>
          <c:extLst>
            <c:ext xmlns:c16="http://schemas.microsoft.com/office/drawing/2014/chart" uri="{C3380CC4-5D6E-409C-BE32-E72D297353CC}">
              <c16:uniqueId val="{00000000-2DA4-4718-9532-004FFD6EEE49}"/>
            </c:ext>
          </c:extLst>
        </c:ser>
        <c:ser>
          <c:idx val="0"/>
          <c:order val="1"/>
          <c:tx>
            <c:strRef>
              <c:f>'1.2'!$D$4</c:f>
              <c:strCache>
                <c:ptCount val="1"/>
                <c:pt idx="0">
                  <c:v>ISCED 0</c:v>
                </c:pt>
              </c:strCache>
            </c:strRef>
          </c:tx>
          <c:spPr>
            <a:solidFill>
              <a:schemeClr val="accent1">
                <a:lumMod val="75000"/>
              </a:schemeClr>
            </a:solidFill>
            <a:ln w="6350">
              <a:solidFill>
                <a:schemeClr val="bg1"/>
              </a:solidFill>
            </a:ln>
          </c:spPr>
          <c:invertIfNegative val="0"/>
          <c:dPt>
            <c:idx val="2"/>
            <c:invertIfNegative val="0"/>
            <c:bubble3D val="0"/>
            <c:extLst>
              <c:ext xmlns:c16="http://schemas.microsoft.com/office/drawing/2014/chart" uri="{C3380CC4-5D6E-409C-BE32-E72D297353CC}">
                <c16:uniqueId val="{00000001-2DA4-4718-9532-004FFD6EEE49}"/>
              </c:ext>
            </c:extLst>
          </c:dPt>
          <c:dPt>
            <c:idx val="10"/>
            <c:invertIfNegative val="0"/>
            <c:bubble3D val="0"/>
            <c:extLst>
              <c:ext xmlns:c16="http://schemas.microsoft.com/office/drawing/2014/chart" uri="{C3380CC4-5D6E-409C-BE32-E72D297353CC}">
                <c16:uniqueId val="{00000002-2DA4-4718-9532-004FFD6EEE49}"/>
              </c:ext>
            </c:extLst>
          </c:dPt>
          <c:dPt>
            <c:idx val="11"/>
            <c:invertIfNegative val="0"/>
            <c:bubble3D val="0"/>
            <c:extLst>
              <c:ext xmlns:c16="http://schemas.microsoft.com/office/drawing/2014/chart" uri="{C3380CC4-5D6E-409C-BE32-E72D297353CC}">
                <c16:uniqueId val="{00000003-2DA4-4718-9532-004FFD6EEE49}"/>
              </c:ext>
            </c:extLst>
          </c:dPt>
          <c:dPt>
            <c:idx val="12"/>
            <c:invertIfNegative val="0"/>
            <c:bubble3D val="0"/>
            <c:extLst>
              <c:ext xmlns:c16="http://schemas.microsoft.com/office/drawing/2014/chart" uri="{C3380CC4-5D6E-409C-BE32-E72D297353CC}">
                <c16:uniqueId val="{00000004-2DA4-4718-9532-004FFD6EEE49}"/>
              </c:ext>
            </c:extLst>
          </c:dPt>
          <c:dPt>
            <c:idx val="13"/>
            <c:invertIfNegative val="0"/>
            <c:bubble3D val="0"/>
            <c:extLst>
              <c:ext xmlns:c16="http://schemas.microsoft.com/office/drawing/2014/chart" uri="{C3380CC4-5D6E-409C-BE32-E72D297353CC}">
                <c16:uniqueId val="{00000005-2DA4-4718-9532-004FFD6EEE49}"/>
              </c:ext>
            </c:extLst>
          </c:dPt>
          <c:dPt>
            <c:idx val="14"/>
            <c:invertIfNegative val="0"/>
            <c:bubble3D val="0"/>
            <c:extLst>
              <c:ext xmlns:c16="http://schemas.microsoft.com/office/drawing/2014/chart" uri="{C3380CC4-5D6E-409C-BE32-E72D297353CC}">
                <c16:uniqueId val="{00000006-2DA4-4718-9532-004FFD6EEE49}"/>
              </c:ext>
            </c:extLst>
          </c:dPt>
          <c:dPt>
            <c:idx val="15"/>
            <c:invertIfNegative val="0"/>
            <c:bubble3D val="0"/>
            <c:extLst>
              <c:ext xmlns:c16="http://schemas.microsoft.com/office/drawing/2014/chart" uri="{C3380CC4-5D6E-409C-BE32-E72D297353CC}">
                <c16:uniqueId val="{00000007-2DA4-4718-9532-004FFD6EEE49}"/>
              </c:ext>
            </c:extLst>
          </c:dPt>
          <c:dPt>
            <c:idx val="16"/>
            <c:invertIfNegative val="0"/>
            <c:bubble3D val="0"/>
            <c:extLst>
              <c:ext xmlns:c16="http://schemas.microsoft.com/office/drawing/2014/chart" uri="{C3380CC4-5D6E-409C-BE32-E72D297353CC}">
                <c16:uniqueId val="{00000008-2DA4-4718-9532-004FFD6EEE49}"/>
              </c:ext>
            </c:extLst>
          </c:dPt>
          <c:dPt>
            <c:idx val="17"/>
            <c:invertIfNegative val="0"/>
            <c:bubble3D val="0"/>
            <c:extLst>
              <c:ext xmlns:c16="http://schemas.microsoft.com/office/drawing/2014/chart" uri="{C3380CC4-5D6E-409C-BE32-E72D297353CC}">
                <c16:uniqueId val="{00000009-2DA4-4718-9532-004FFD6EEE49}"/>
              </c:ext>
            </c:extLst>
          </c:dPt>
          <c:dPt>
            <c:idx val="18"/>
            <c:invertIfNegative val="0"/>
            <c:bubble3D val="0"/>
            <c:extLst>
              <c:ext xmlns:c16="http://schemas.microsoft.com/office/drawing/2014/chart" uri="{C3380CC4-5D6E-409C-BE32-E72D297353CC}">
                <c16:uniqueId val="{0000000A-2DA4-4718-9532-004FFD6EEE49}"/>
              </c:ext>
            </c:extLst>
          </c:dPt>
          <c:dPt>
            <c:idx val="20"/>
            <c:invertIfNegative val="0"/>
            <c:bubble3D val="0"/>
            <c:extLst>
              <c:ext xmlns:c16="http://schemas.microsoft.com/office/drawing/2014/chart" uri="{C3380CC4-5D6E-409C-BE32-E72D297353CC}">
                <c16:uniqueId val="{0000000B-2DA4-4718-9532-004FFD6EEE49}"/>
              </c:ext>
            </c:extLst>
          </c:dPt>
          <c:dPt>
            <c:idx val="23"/>
            <c:invertIfNegative val="0"/>
            <c:bubble3D val="0"/>
            <c:extLst>
              <c:ext xmlns:c16="http://schemas.microsoft.com/office/drawing/2014/chart" uri="{C3380CC4-5D6E-409C-BE32-E72D297353CC}">
                <c16:uniqueId val="{0000000C-2DA4-4718-9532-004FFD6EEE49}"/>
              </c:ext>
            </c:extLst>
          </c:dPt>
          <c:dPt>
            <c:idx val="24"/>
            <c:invertIfNegative val="0"/>
            <c:bubble3D val="0"/>
            <c:extLst>
              <c:ext xmlns:c16="http://schemas.microsoft.com/office/drawing/2014/chart" uri="{C3380CC4-5D6E-409C-BE32-E72D297353CC}">
                <c16:uniqueId val="{0000000D-2DA4-4718-9532-004FFD6EEE49}"/>
              </c:ext>
            </c:extLst>
          </c:dPt>
          <c:dPt>
            <c:idx val="25"/>
            <c:invertIfNegative val="0"/>
            <c:bubble3D val="0"/>
            <c:extLst>
              <c:ext xmlns:c16="http://schemas.microsoft.com/office/drawing/2014/chart" uri="{C3380CC4-5D6E-409C-BE32-E72D297353CC}">
                <c16:uniqueId val="{0000000E-2DA4-4718-9532-004FFD6EEE49}"/>
              </c:ext>
            </c:extLst>
          </c:dPt>
          <c:dPt>
            <c:idx val="26"/>
            <c:invertIfNegative val="0"/>
            <c:bubble3D val="0"/>
            <c:extLst>
              <c:ext xmlns:c16="http://schemas.microsoft.com/office/drawing/2014/chart" uri="{C3380CC4-5D6E-409C-BE32-E72D297353CC}">
                <c16:uniqueId val="{0000000F-2DA4-4718-9532-004FFD6EEE49}"/>
              </c:ext>
            </c:extLst>
          </c:dPt>
          <c:dPt>
            <c:idx val="27"/>
            <c:invertIfNegative val="0"/>
            <c:bubble3D val="0"/>
            <c:extLst>
              <c:ext xmlns:c16="http://schemas.microsoft.com/office/drawing/2014/chart" uri="{C3380CC4-5D6E-409C-BE32-E72D297353CC}">
                <c16:uniqueId val="{00000010-2DA4-4718-9532-004FFD6EEE49}"/>
              </c:ext>
            </c:extLst>
          </c:dPt>
          <c:cat>
            <c:strRef>
              <c:f>'1.2'!$B$5:$B$31</c:f>
              <c:strCache>
                <c:ptCount val="27"/>
                <c:pt idx="0">
                  <c:v>HR</c:v>
                </c:pt>
                <c:pt idx="1">
                  <c:v>EE</c:v>
                </c:pt>
                <c:pt idx="2">
                  <c:v>SI</c:v>
                </c:pt>
                <c:pt idx="3">
                  <c:v>ES</c:v>
                </c:pt>
                <c:pt idx="4">
                  <c:v>IE</c:v>
                </c:pt>
                <c:pt idx="5">
                  <c:v>IT</c:v>
                </c:pt>
                <c:pt idx="6">
                  <c:v>SE</c:v>
                </c:pt>
                <c:pt idx="7">
                  <c:v>LT</c:v>
                </c:pt>
                <c:pt idx="8">
                  <c:v>DK</c:v>
                </c:pt>
                <c:pt idx="9">
                  <c:v>PT</c:v>
                </c:pt>
                <c:pt idx="10">
                  <c:v>PL</c:v>
                </c:pt>
                <c:pt idx="11">
                  <c:v>FI</c:v>
                </c:pt>
                <c:pt idx="12">
                  <c:v>DE</c:v>
                </c:pt>
                <c:pt idx="13">
                  <c:v>CZ</c:v>
                </c:pt>
                <c:pt idx="14">
                  <c:v>CY</c:v>
                </c:pt>
                <c:pt idx="15">
                  <c:v>MT</c:v>
                </c:pt>
                <c:pt idx="16">
                  <c:v>SK</c:v>
                </c:pt>
                <c:pt idx="17">
                  <c:v>LV</c:v>
                </c:pt>
                <c:pt idx="18">
                  <c:v>BG</c:v>
                </c:pt>
                <c:pt idx="19">
                  <c:v>RO</c:v>
                </c:pt>
                <c:pt idx="20">
                  <c:v>BE</c:v>
                </c:pt>
                <c:pt idx="21">
                  <c:v>NL</c:v>
                </c:pt>
                <c:pt idx="22">
                  <c:v>AT</c:v>
                </c:pt>
                <c:pt idx="23">
                  <c:v>EL</c:v>
                </c:pt>
                <c:pt idx="24">
                  <c:v>LU</c:v>
                </c:pt>
                <c:pt idx="25">
                  <c:v>HU</c:v>
                </c:pt>
                <c:pt idx="26">
                  <c:v>FR</c:v>
                </c:pt>
              </c:strCache>
            </c:strRef>
          </c:cat>
          <c:val>
            <c:numRef>
              <c:f>'1.2'!$D$5:$D$31</c:f>
              <c:numCache>
                <c:formatCode>General</c:formatCode>
                <c:ptCount val="27"/>
                <c:pt idx="0">
                  <c:v>0</c:v>
                </c:pt>
                <c:pt idx="1">
                  <c:v>0</c:v>
                </c:pt>
                <c:pt idx="2">
                  <c:v>0</c:v>
                </c:pt>
                <c:pt idx="3">
                  <c:v>0</c:v>
                </c:pt>
                <c:pt idx="4">
                  <c:v>0</c:v>
                </c:pt>
                <c:pt idx="5">
                  <c:v>0</c:v>
                </c:pt>
                <c:pt idx="6">
                  <c:v>1</c:v>
                </c:pt>
                <c:pt idx="7">
                  <c:v>1</c:v>
                </c:pt>
                <c:pt idx="8">
                  <c:v>0</c:v>
                </c:pt>
                <c:pt idx="9">
                  <c:v>0</c:v>
                </c:pt>
                <c:pt idx="10">
                  <c:v>1</c:v>
                </c:pt>
                <c:pt idx="11">
                  <c:v>1</c:v>
                </c:pt>
                <c:pt idx="12">
                  <c:v>0</c:v>
                </c:pt>
                <c:pt idx="13">
                  <c:v>1</c:v>
                </c:pt>
                <c:pt idx="14">
                  <c:v>1</c:v>
                </c:pt>
                <c:pt idx="15">
                  <c:v>0</c:v>
                </c:pt>
                <c:pt idx="16">
                  <c:v>1</c:v>
                </c:pt>
                <c:pt idx="17">
                  <c:v>2</c:v>
                </c:pt>
                <c:pt idx="18">
                  <c:v>2</c:v>
                </c:pt>
                <c:pt idx="19">
                  <c:v>1</c:v>
                </c:pt>
                <c:pt idx="20">
                  <c:v>1</c:v>
                </c:pt>
                <c:pt idx="21">
                  <c:v>1</c:v>
                </c:pt>
                <c:pt idx="22">
                  <c:v>1</c:v>
                </c:pt>
                <c:pt idx="23">
                  <c:v>2</c:v>
                </c:pt>
                <c:pt idx="24">
                  <c:v>2</c:v>
                </c:pt>
                <c:pt idx="25">
                  <c:v>3</c:v>
                </c:pt>
                <c:pt idx="26">
                  <c:v>3</c:v>
                </c:pt>
              </c:numCache>
            </c:numRef>
          </c:val>
          <c:extLst>
            <c:ext xmlns:c16="http://schemas.microsoft.com/office/drawing/2014/chart" uri="{C3380CC4-5D6E-409C-BE32-E72D297353CC}">
              <c16:uniqueId val="{00000011-2DA4-4718-9532-004FFD6EEE49}"/>
            </c:ext>
          </c:extLst>
        </c:ser>
        <c:ser>
          <c:idx val="1"/>
          <c:order val="2"/>
          <c:tx>
            <c:strRef>
              <c:f>'1.2'!$E$4</c:f>
              <c:strCache>
                <c:ptCount val="1"/>
                <c:pt idx="0">
                  <c:v>ISCED 1</c:v>
                </c:pt>
              </c:strCache>
            </c:strRef>
          </c:tx>
          <c:spPr>
            <a:solidFill>
              <a:schemeClr val="accent1"/>
            </a:solidFill>
            <a:ln w="6350">
              <a:solidFill>
                <a:schemeClr val="bg1"/>
              </a:solidFill>
            </a:ln>
          </c:spPr>
          <c:invertIfNegative val="0"/>
          <c:dPt>
            <c:idx val="9"/>
            <c:invertIfNegative val="0"/>
            <c:bubble3D val="0"/>
            <c:extLst>
              <c:ext xmlns:c16="http://schemas.microsoft.com/office/drawing/2014/chart" uri="{C3380CC4-5D6E-409C-BE32-E72D297353CC}">
                <c16:uniqueId val="{00000012-2DA4-4718-9532-004FFD6EEE49}"/>
              </c:ext>
            </c:extLst>
          </c:dPt>
          <c:dPt>
            <c:idx val="20"/>
            <c:invertIfNegative val="0"/>
            <c:bubble3D val="0"/>
            <c:extLst>
              <c:ext xmlns:c16="http://schemas.microsoft.com/office/drawing/2014/chart" uri="{C3380CC4-5D6E-409C-BE32-E72D297353CC}">
                <c16:uniqueId val="{00000013-2DA4-4718-9532-004FFD6EEE49}"/>
              </c:ext>
            </c:extLst>
          </c:dPt>
          <c:dPt>
            <c:idx val="23"/>
            <c:invertIfNegative val="0"/>
            <c:bubble3D val="0"/>
            <c:extLst>
              <c:ext xmlns:c16="http://schemas.microsoft.com/office/drawing/2014/chart" uri="{C3380CC4-5D6E-409C-BE32-E72D297353CC}">
                <c16:uniqueId val="{00000014-2DA4-4718-9532-004FFD6EEE49}"/>
              </c:ext>
            </c:extLst>
          </c:dPt>
          <c:dPt>
            <c:idx val="24"/>
            <c:invertIfNegative val="0"/>
            <c:bubble3D val="0"/>
            <c:extLst>
              <c:ext xmlns:c16="http://schemas.microsoft.com/office/drawing/2014/chart" uri="{C3380CC4-5D6E-409C-BE32-E72D297353CC}">
                <c16:uniqueId val="{00000015-2DA4-4718-9532-004FFD6EEE49}"/>
              </c:ext>
            </c:extLst>
          </c:dPt>
          <c:dPt>
            <c:idx val="25"/>
            <c:invertIfNegative val="0"/>
            <c:bubble3D val="0"/>
            <c:extLst>
              <c:ext xmlns:c16="http://schemas.microsoft.com/office/drawing/2014/chart" uri="{C3380CC4-5D6E-409C-BE32-E72D297353CC}">
                <c16:uniqueId val="{00000016-2DA4-4718-9532-004FFD6EEE49}"/>
              </c:ext>
            </c:extLst>
          </c:dPt>
          <c:dLbls>
            <c:spPr>
              <a:noFill/>
              <a:ln>
                <a:noFill/>
              </a:ln>
              <a:effectLst/>
            </c:spPr>
            <c:txPr>
              <a:bodyPr/>
              <a:lstStyle/>
              <a:p>
                <a:pPr>
                  <a:defRPr b="1">
                    <a:solidFill>
                      <a:schemeClr val="bg1"/>
                    </a:solidFill>
                  </a:defRPr>
                </a:pPr>
                <a:endParaRPr lang="fr-FR"/>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'1.2'!$B$5:$B$31</c:f>
              <c:strCache>
                <c:ptCount val="27"/>
                <c:pt idx="0">
                  <c:v>HR</c:v>
                </c:pt>
                <c:pt idx="1">
                  <c:v>EE</c:v>
                </c:pt>
                <c:pt idx="2">
                  <c:v>SI</c:v>
                </c:pt>
                <c:pt idx="3">
                  <c:v>ES</c:v>
                </c:pt>
                <c:pt idx="4">
                  <c:v>IE</c:v>
                </c:pt>
                <c:pt idx="5">
                  <c:v>IT</c:v>
                </c:pt>
                <c:pt idx="6">
                  <c:v>SE</c:v>
                </c:pt>
                <c:pt idx="7">
                  <c:v>LT</c:v>
                </c:pt>
                <c:pt idx="8">
                  <c:v>DK</c:v>
                </c:pt>
                <c:pt idx="9">
                  <c:v>PT</c:v>
                </c:pt>
                <c:pt idx="10">
                  <c:v>PL</c:v>
                </c:pt>
                <c:pt idx="11">
                  <c:v>FI</c:v>
                </c:pt>
                <c:pt idx="12">
                  <c:v>DE</c:v>
                </c:pt>
                <c:pt idx="13">
                  <c:v>CZ</c:v>
                </c:pt>
                <c:pt idx="14">
                  <c:v>CY</c:v>
                </c:pt>
                <c:pt idx="15">
                  <c:v>MT</c:v>
                </c:pt>
                <c:pt idx="16">
                  <c:v>SK</c:v>
                </c:pt>
                <c:pt idx="17">
                  <c:v>LV</c:v>
                </c:pt>
                <c:pt idx="18">
                  <c:v>BG</c:v>
                </c:pt>
                <c:pt idx="19">
                  <c:v>RO</c:v>
                </c:pt>
                <c:pt idx="20">
                  <c:v>BE</c:v>
                </c:pt>
                <c:pt idx="21">
                  <c:v>NL</c:v>
                </c:pt>
                <c:pt idx="22">
                  <c:v>AT</c:v>
                </c:pt>
                <c:pt idx="23">
                  <c:v>EL</c:v>
                </c:pt>
                <c:pt idx="24">
                  <c:v>LU</c:v>
                </c:pt>
                <c:pt idx="25">
                  <c:v>HU</c:v>
                </c:pt>
                <c:pt idx="26">
                  <c:v>FR</c:v>
                </c:pt>
              </c:strCache>
            </c:strRef>
          </c:cat>
          <c:val>
            <c:numRef>
              <c:f>'1.2'!$E$5:$E$31</c:f>
              <c:numCache>
                <c:formatCode>General</c:formatCode>
                <c:ptCount val="27"/>
                <c:pt idx="0">
                  <c:v>4</c:v>
                </c:pt>
                <c:pt idx="1">
                  <c:v>6</c:v>
                </c:pt>
                <c:pt idx="2">
                  <c:v>6</c:v>
                </c:pt>
                <c:pt idx="3">
                  <c:v>6</c:v>
                </c:pt>
                <c:pt idx="4">
                  <c:v>6</c:v>
                </c:pt>
                <c:pt idx="5">
                  <c:v>5</c:v>
                </c:pt>
                <c:pt idx="6">
                  <c:v>6</c:v>
                </c:pt>
                <c:pt idx="7">
                  <c:v>4</c:v>
                </c:pt>
                <c:pt idx="8">
                  <c:v>7</c:v>
                </c:pt>
                <c:pt idx="9">
                  <c:v>6</c:v>
                </c:pt>
                <c:pt idx="10">
                  <c:v>4</c:v>
                </c:pt>
                <c:pt idx="11">
                  <c:v>6</c:v>
                </c:pt>
                <c:pt idx="12">
                  <c:v>4</c:v>
                </c:pt>
                <c:pt idx="13">
                  <c:v>5</c:v>
                </c:pt>
                <c:pt idx="14">
                  <c:v>6</c:v>
                </c:pt>
                <c:pt idx="15">
                  <c:v>6</c:v>
                </c:pt>
                <c:pt idx="16">
                  <c:v>4</c:v>
                </c:pt>
                <c:pt idx="17">
                  <c:v>6</c:v>
                </c:pt>
                <c:pt idx="18">
                  <c:v>4</c:v>
                </c:pt>
                <c:pt idx="19">
                  <c:v>5</c:v>
                </c:pt>
                <c:pt idx="20">
                  <c:v>6</c:v>
                </c:pt>
                <c:pt idx="21">
                  <c:v>6</c:v>
                </c:pt>
                <c:pt idx="22">
                  <c:v>4</c:v>
                </c:pt>
                <c:pt idx="23">
                  <c:v>6</c:v>
                </c:pt>
                <c:pt idx="24">
                  <c:v>6</c:v>
                </c:pt>
                <c:pt idx="25">
                  <c:v>4</c:v>
                </c:pt>
                <c:pt idx="26">
                  <c:v>5</c:v>
                </c:pt>
              </c:numCache>
            </c:numRef>
          </c:val>
          <c:extLst>
            <c:ext xmlns:c16="http://schemas.microsoft.com/office/drawing/2014/chart" uri="{C3380CC4-5D6E-409C-BE32-E72D297353CC}">
              <c16:uniqueId val="{00000017-2DA4-4718-9532-004FFD6EEE49}"/>
            </c:ext>
          </c:extLst>
        </c:ser>
        <c:ser>
          <c:idx val="3"/>
          <c:order val="3"/>
          <c:tx>
            <c:strRef>
              <c:f>'1.2'!$F$4</c:f>
              <c:strCache>
                <c:ptCount val="1"/>
                <c:pt idx="0">
                  <c:v>ISCED 2</c:v>
                </c:pt>
              </c:strCache>
            </c:strRef>
          </c:tx>
          <c:spPr>
            <a:solidFill>
              <a:schemeClr val="accent1">
                <a:lumMod val="60000"/>
                <a:lumOff val="40000"/>
              </a:schemeClr>
            </a:solidFill>
            <a:ln w="6350">
              <a:solidFill>
                <a:schemeClr val="bg1"/>
              </a:solidFill>
            </a:ln>
          </c:spPr>
          <c:invertIfNegative val="0"/>
          <c:cat>
            <c:strRef>
              <c:f>'1.2'!$B$5:$B$31</c:f>
              <c:strCache>
                <c:ptCount val="27"/>
                <c:pt idx="0">
                  <c:v>HR</c:v>
                </c:pt>
                <c:pt idx="1">
                  <c:v>EE</c:v>
                </c:pt>
                <c:pt idx="2">
                  <c:v>SI</c:v>
                </c:pt>
                <c:pt idx="3">
                  <c:v>ES</c:v>
                </c:pt>
                <c:pt idx="4">
                  <c:v>IE</c:v>
                </c:pt>
                <c:pt idx="5">
                  <c:v>IT</c:v>
                </c:pt>
                <c:pt idx="6">
                  <c:v>SE</c:v>
                </c:pt>
                <c:pt idx="7">
                  <c:v>LT</c:v>
                </c:pt>
                <c:pt idx="8">
                  <c:v>DK</c:v>
                </c:pt>
                <c:pt idx="9">
                  <c:v>PT</c:v>
                </c:pt>
                <c:pt idx="10">
                  <c:v>PL</c:v>
                </c:pt>
                <c:pt idx="11">
                  <c:v>FI</c:v>
                </c:pt>
                <c:pt idx="12">
                  <c:v>DE</c:v>
                </c:pt>
                <c:pt idx="13">
                  <c:v>CZ</c:v>
                </c:pt>
                <c:pt idx="14">
                  <c:v>CY</c:v>
                </c:pt>
                <c:pt idx="15">
                  <c:v>MT</c:v>
                </c:pt>
                <c:pt idx="16">
                  <c:v>SK</c:v>
                </c:pt>
                <c:pt idx="17">
                  <c:v>LV</c:v>
                </c:pt>
                <c:pt idx="18">
                  <c:v>BG</c:v>
                </c:pt>
                <c:pt idx="19">
                  <c:v>RO</c:v>
                </c:pt>
                <c:pt idx="20">
                  <c:v>BE</c:v>
                </c:pt>
                <c:pt idx="21">
                  <c:v>NL</c:v>
                </c:pt>
                <c:pt idx="22">
                  <c:v>AT</c:v>
                </c:pt>
                <c:pt idx="23">
                  <c:v>EL</c:v>
                </c:pt>
                <c:pt idx="24">
                  <c:v>LU</c:v>
                </c:pt>
                <c:pt idx="25">
                  <c:v>HU</c:v>
                </c:pt>
                <c:pt idx="26">
                  <c:v>FR</c:v>
                </c:pt>
              </c:strCache>
            </c:strRef>
          </c:cat>
          <c:val>
            <c:numRef>
              <c:f>'1.2'!$F$5:$F$31</c:f>
              <c:numCache>
                <c:formatCode>General</c:formatCode>
                <c:ptCount val="27"/>
                <c:pt idx="0">
                  <c:v>4</c:v>
                </c:pt>
                <c:pt idx="1">
                  <c:v>3</c:v>
                </c:pt>
                <c:pt idx="2">
                  <c:v>3</c:v>
                </c:pt>
                <c:pt idx="3">
                  <c:v>3</c:v>
                </c:pt>
                <c:pt idx="4">
                  <c:v>3</c:v>
                </c:pt>
                <c:pt idx="5">
                  <c:v>3</c:v>
                </c:pt>
                <c:pt idx="6">
                  <c:v>3</c:v>
                </c:pt>
                <c:pt idx="7">
                  <c:v>5</c:v>
                </c:pt>
                <c:pt idx="8">
                  <c:v>3</c:v>
                </c:pt>
                <c:pt idx="9">
                  <c:v>3</c:v>
                </c:pt>
                <c:pt idx="10">
                  <c:v>4</c:v>
                </c:pt>
                <c:pt idx="11">
                  <c:v>3</c:v>
                </c:pt>
                <c:pt idx="12">
                  <c:v>5</c:v>
                </c:pt>
                <c:pt idx="13">
                  <c:v>4</c:v>
                </c:pt>
                <c:pt idx="14">
                  <c:v>3</c:v>
                </c:pt>
                <c:pt idx="15">
                  <c:v>3</c:v>
                </c:pt>
                <c:pt idx="16">
                  <c:v>5</c:v>
                </c:pt>
                <c:pt idx="17">
                  <c:v>3</c:v>
                </c:pt>
                <c:pt idx="18">
                  <c:v>3</c:v>
                </c:pt>
                <c:pt idx="19">
                  <c:v>4</c:v>
                </c:pt>
                <c:pt idx="20">
                  <c:v>2</c:v>
                </c:pt>
                <c:pt idx="21">
                  <c:v>3</c:v>
                </c:pt>
                <c:pt idx="22">
                  <c:v>4</c:v>
                </c:pt>
                <c:pt idx="23">
                  <c:v>3</c:v>
                </c:pt>
                <c:pt idx="24">
                  <c:v>3</c:v>
                </c:pt>
                <c:pt idx="25">
                  <c:v>4</c:v>
                </c:pt>
                <c:pt idx="26">
                  <c:v>4</c:v>
                </c:pt>
              </c:numCache>
            </c:numRef>
          </c:val>
          <c:extLst>
            <c:ext xmlns:c16="http://schemas.microsoft.com/office/drawing/2014/chart" uri="{C3380CC4-5D6E-409C-BE32-E72D297353CC}">
              <c16:uniqueId val="{00000018-2DA4-4718-9532-004FFD6EEE49}"/>
            </c:ext>
          </c:extLst>
        </c:ser>
        <c:ser>
          <c:idx val="4"/>
          <c:order val="4"/>
          <c:tx>
            <c:strRef>
              <c:f>'1.2'!$G$4</c:f>
              <c:strCache>
                <c:ptCount val="1"/>
                <c:pt idx="0">
                  <c:v>ISCED 3</c:v>
                </c:pt>
              </c:strCache>
            </c:strRef>
          </c:tx>
          <c:spPr>
            <a:solidFill>
              <a:schemeClr val="accent1">
                <a:lumMod val="20000"/>
                <a:lumOff val="80000"/>
              </a:schemeClr>
            </a:solidFill>
            <a:ln w="6350">
              <a:solidFill>
                <a:schemeClr val="bg1"/>
              </a:solidFill>
            </a:ln>
          </c:spPr>
          <c:invertIfNegative val="0"/>
          <c:cat>
            <c:strRef>
              <c:f>'1.2'!$B$5:$B$31</c:f>
              <c:strCache>
                <c:ptCount val="27"/>
                <c:pt idx="0">
                  <c:v>HR</c:v>
                </c:pt>
                <c:pt idx="1">
                  <c:v>EE</c:v>
                </c:pt>
                <c:pt idx="2">
                  <c:v>SI</c:v>
                </c:pt>
                <c:pt idx="3">
                  <c:v>ES</c:v>
                </c:pt>
                <c:pt idx="4">
                  <c:v>IE</c:v>
                </c:pt>
                <c:pt idx="5">
                  <c:v>IT</c:v>
                </c:pt>
                <c:pt idx="6">
                  <c:v>SE</c:v>
                </c:pt>
                <c:pt idx="7">
                  <c:v>LT</c:v>
                </c:pt>
                <c:pt idx="8">
                  <c:v>DK</c:v>
                </c:pt>
                <c:pt idx="9">
                  <c:v>PT</c:v>
                </c:pt>
                <c:pt idx="10">
                  <c:v>PL</c:v>
                </c:pt>
                <c:pt idx="11">
                  <c:v>FI</c:v>
                </c:pt>
                <c:pt idx="12">
                  <c:v>DE</c:v>
                </c:pt>
                <c:pt idx="13">
                  <c:v>CZ</c:v>
                </c:pt>
                <c:pt idx="14">
                  <c:v>CY</c:v>
                </c:pt>
                <c:pt idx="15">
                  <c:v>MT</c:v>
                </c:pt>
                <c:pt idx="16">
                  <c:v>SK</c:v>
                </c:pt>
                <c:pt idx="17">
                  <c:v>LV</c:v>
                </c:pt>
                <c:pt idx="18">
                  <c:v>BG</c:v>
                </c:pt>
                <c:pt idx="19">
                  <c:v>RO</c:v>
                </c:pt>
                <c:pt idx="20">
                  <c:v>BE</c:v>
                </c:pt>
                <c:pt idx="21">
                  <c:v>NL</c:v>
                </c:pt>
                <c:pt idx="22">
                  <c:v>AT</c:v>
                </c:pt>
                <c:pt idx="23">
                  <c:v>EL</c:v>
                </c:pt>
                <c:pt idx="24">
                  <c:v>LU</c:v>
                </c:pt>
                <c:pt idx="25">
                  <c:v>HU</c:v>
                </c:pt>
                <c:pt idx="26">
                  <c:v>FR</c:v>
                </c:pt>
              </c:strCache>
            </c:strRef>
          </c:cat>
          <c:val>
            <c:numRef>
              <c:f>'1.2'!$G$5:$G$31</c:f>
              <c:numCache>
                <c:formatCode>General</c:formatCode>
                <c:ptCount val="27"/>
                <c:pt idx="0">
                  <c:v>0</c:v>
                </c:pt>
                <c:pt idx="1">
                  <c:v>0</c:v>
                </c:pt>
                <c:pt idx="2">
                  <c:v>0</c:v>
                </c:pt>
                <c:pt idx="3">
                  <c:v>1</c:v>
                </c:pt>
                <c:pt idx="4">
                  <c:v>1</c:v>
                </c:pt>
                <c:pt idx="5">
                  <c:v>2</c:v>
                </c:pt>
                <c:pt idx="6">
                  <c:v>0</c:v>
                </c:pt>
                <c:pt idx="7">
                  <c:v>0</c:v>
                </c:pt>
                <c:pt idx="8">
                  <c:v>0</c:v>
                </c:pt>
                <c:pt idx="9">
                  <c:v>3</c:v>
                </c:pt>
                <c:pt idx="10">
                  <c:v>0</c:v>
                </c:pt>
                <c:pt idx="11">
                  <c:v>2</c:v>
                </c:pt>
                <c:pt idx="12">
                  <c:v>4</c:v>
                </c:pt>
                <c:pt idx="13">
                  <c:v>0</c:v>
                </c:pt>
                <c:pt idx="14">
                  <c:v>0</c:v>
                </c:pt>
                <c:pt idx="15">
                  <c:v>2</c:v>
                </c:pt>
                <c:pt idx="16">
                  <c:v>1</c:v>
                </c:pt>
                <c:pt idx="17">
                  <c:v>0</c:v>
                </c:pt>
                <c:pt idx="18">
                  <c:v>2</c:v>
                </c:pt>
                <c:pt idx="19">
                  <c:v>2</c:v>
                </c:pt>
                <c:pt idx="20">
                  <c:v>4</c:v>
                </c:pt>
                <c:pt idx="21">
                  <c:v>1</c:v>
                </c:pt>
                <c:pt idx="22">
                  <c:v>1</c:v>
                </c:pt>
                <c:pt idx="23">
                  <c:v>0</c:v>
                </c:pt>
                <c:pt idx="24">
                  <c:v>1</c:v>
                </c:pt>
                <c:pt idx="25">
                  <c:v>2</c:v>
                </c:pt>
                <c:pt idx="26">
                  <c:v>1</c:v>
                </c:pt>
              </c:numCache>
            </c:numRef>
          </c:val>
          <c:extLst>
            <c:ext xmlns:c16="http://schemas.microsoft.com/office/drawing/2014/chart" uri="{C3380CC4-5D6E-409C-BE32-E72D297353CC}">
              <c16:uniqueId val="{00000019-2DA4-4718-9532-004FFD6EEE49}"/>
            </c:ext>
          </c:extLst>
        </c:ser>
        <c:ser>
          <c:idx val="5"/>
          <c:order val="5"/>
          <c:tx>
            <c:strRef>
              <c:f>'1.2'!$H$4</c:f>
              <c:strCache>
                <c:ptCount val="1"/>
                <c:pt idx="0">
                  <c:v>Compulsory training period</c:v>
                </c:pt>
              </c:strCache>
            </c:strRef>
          </c:tx>
          <c:spPr>
            <a:solidFill>
              <a:schemeClr val="accent4">
                <a:lumMod val="60000"/>
                <a:lumOff val="40000"/>
              </a:schemeClr>
            </a:solidFill>
            <a:ln w="6350">
              <a:solidFill>
                <a:schemeClr val="bg1"/>
              </a:solidFill>
            </a:ln>
          </c:spPr>
          <c:invertIfNegative val="0"/>
          <c:cat>
            <c:strRef>
              <c:f>'1.2'!$B$5:$B$31</c:f>
              <c:strCache>
                <c:ptCount val="27"/>
                <c:pt idx="0">
                  <c:v>HR</c:v>
                </c:pt>
                <c:pt idx="1">
                  <c:v>EE</c:v>
                </c:pt>
                <c:pt idx="2">
                  <c:v>SI</c:v>
                </c:pt>
                <c:pt idx="3">
                  <c:v>ES</c:v>
                </c:pt>
                <c:pt idx="4">
                  <c:v>IE</c:v>
                </c:pt>
                <c:pt idx="5">
                  <c:v>IT</c:v>
                </c:pt>
                <c:pt idx="6">
                  <c:v>SE</c:v>
                </c:pt>
                <c:pt idx="7">
                  <c:v>LT</c:v>
                </c:pt>
                <c:pt idx="8">
                  <c:v>DK</c:v>
                </c:pt>
                <c:pt idx="9">
                  <c:v>PT</c:v>
                </c:pt>
                <c:pt idx="10">
                  <c:v>PL</c:v>
                </c:pt>
                <c:pt idx="11">
                  <c:v>FI</c:v>
                </c:pt>
                <c:pt idx="12">
                  <c:v>DE</c:v>
                </c:pt>
                <c:pt idx="13">
                  <c:v>CZ</c:v>
                </c:pt>
                <c:pt idx="14">
                  <c:v>CY</c:v>
                </c:pt>
                <c:pt idx="15">
                  <c:v>MT</c:v>
                </c:pt>
                <c:pt idx="16">
                  <c:v>SK</c:v>
                </c:pt>
                <c:pt idx="17">
                  <c:v>LV</c:v>
                </c:pt>
                <c:pt idx="18">
                  <c:v>BG</c:v>
                </c:pt>
                <c:pt idx="19">
                  <c:v>RO</c:v>
                </c:pt>
                <c:pt idx="20">
                  <c:v>BE</c:v>
                </c:pt>
                <c:pt idx="21">
                  <c:v>NL</c:v>
                </c:pt>
                <c:pt idx="22">
                  <c:v>AT</c:v>
                </c:pt>
                <c:pt idx="23">
                  <c:v>EL</c:v>
                </c:pt>
                <c:pt idx="24">
                  <c:v>LU</c:v>
                </c:pt>
                <c:pt idx="25">
                  <c:v>HU</c:v>
                </c:pt>
                <c:pt idx="26">
                  <c:v>FR</c:v>
                </c:pt>
              </c:strCache>
            </c:strRef>
          </c:cat>
          <c:val>
            <c:numRef>
              <c:f>'1.2'!$H$5:$H$31</c:f>
              <c:numCache>
                <c:formatCode>General</c:formatCode>
                <c:ptCount val="27"/>
                <c:pt idx="0">
                  <c:v>0</c:v>
                </c:pt>
                <c:pt idx="1">
                  <c:v>0</c:v>
                </c:pt>
                <c:pt idx="2">
                  <c:v>0</c:v>
                </c:pt>
                <c:pt idx="3">
                  <c:v>0</c:v>
                </c:pt>
                <c:pt idx="4">
                  <c:v>0</c:v>
                </c:pt>
                <c:pt idx="5">
                  <c:v>0</c:v>
                </c:pt>
                <c:pt idx="6">
                  <c:v>0</c:v>
                </c:pt>
                <c:pt idx="7">
                  <c:v>0</c:v>
                </c:pt>
                <c:pt idx="8">
                  <c:v>0</c:v>
                </c:pt>
                <c:pt idx="9">
                  <c:v>0</c:v>
                </c:pt>
                <c:pt idx="10">
                  <c:v>3</c:v>
                </c:pt>
                <c:pt idx="11">
                  <c:v>0</c:v>
                </c:pt>
                <c:pt idx="12">
                  <c:v>0</c:v>
                </c:pt>
                <c:pt idx="13">
                  <c:v>0</c:v>
                </c:pt>
                <c:pt idx="14">
                  <c:v>0</c:v>
                </c:pt>
                <c:pt idx="15">
                  <c:v>0</c:v>
                </c:pt>
                <c:pt idx="16">
                  <c:v>0</c:v>
                </c:pt>
                <c:pt idx="17">
                  <c:v>0</c:v>
                </c:pt>
                <c:pt idx="18">
                  <c:v>0</c:v>
                </c:pt>
                <c:pt idx="19">
                  <c:v>0</c:v>
                </c:pt>
                <c:pt idx="20">
                  <c:v>0</c:v>
                </c:pt>
                <c:pt idx="21">
                  <c:v>2</c:v>
                </c:pt>
                <c:pt idx="22">
                  <c:v>3</c:v>
                </c:pt>
                <c:pt idx="23">
                  <c:v>0</c:v>
                </c:pt>
                <c:pt idx="24">
                  <c:v>0</c:v>
                </c:pt>
                <c:pt idx="25">
                  <c:v>0</c:v>
                </c:pt>
                <c:pt idx="26">
                  <c:v>2</c:v>
                </c:pt>
              </c:numCache>
            </c:numRef>
          </c:val>
          <c:extLst>
            <c:ext xmlns:c16="http://schemas.microsoft.com/office/drawing/2014/chart" uri="{C3380CC4-5D6E-409C-BE32-E72D297353CC}">
              <c16:uniqueId val="{0000001A-2DA4-4718-9532-004FFD6EEE49}"/>
            </c:ext>
          </c:extLst>
        </c:ser>
        <c:dLbls>
          <c:showLegendKey val="0"/>
          <c:showVal val="0"/>
          <c:showCatName val="0"/>
          <c:showSerName val="0"/>
          <c:showPercent val="0"/>
          <c:showBubbleSize val="0"/>
        </c:dLbls>
        <c:gapWidth val="55"/>
        <c:overlap val="100"/>
        <c:axId val="132007424"/>
        <c:axId val="132008960"/>
      </c:barChart>
      <c:catAx>
        <c:axId val="132007424"/>
        <c:scaling>
          <c:orientation val="minMax"/>
        </c:scaling>
        <c:delete val="0"/>
        <c:axPos val="l"/>
        <c:numFmt formatCode="General" sourceLinked="1"/>
        <c:majorTickMark val="none"/>
        <c:minorTickMark val="none"/>
        <c:tickLblPos val="nextTo"/>
        <c:crossAx val="132008960"/>
        <c:crosses val="autoZero"/>
        <c:auto val="1"/>
        <c:lblAlgn val="ctr"/>
        <c:lblOffset val="100"/>
        <c:noMultiLvlLbl val="0"/>
      </c:catAx>
      <c:valAx>
        <c:axId val="132008960"/>
        <c:scaling>
          <c:orientation val="minMax"/>
          <c:max val="20"/>
        </c:scaling>
        <c:delete val="0"/>
        <c:axPos val="b"/>
        <c:majorGridlines>
          <c:spPr>
            <a:ln w="6350">
              <a:solidFill>
                <a:schemeClr val="bg1">
                  <a:lumMod val="85000"/>
                  <a:alpha val="20000"/>
                </a:schemeClr>
              </a:solidFill>
            </a:ln>
          </c:spPr>
        </c:majorGridlines>
        <c:title>
          <c:tx>
            <c:rich>
              <a:bodyPr/>
              <a:lstStyle/>
              <a:p>
                <a:pPr>
                  <a:defRPr/>
                </a:pPr>
                <a:r>
                  <a:rPr lang="fr-FR"/>
                  <a:t>Students'</a:t>
                </a:r>
                <a:r>
                  <a:rPr lang="fr-FR" baseline="0"/>
                  <a:t> age</a:t>
                </a:r>
                <a:endParaRPr lang="fr-FR"/>
              </a:p>
            </c:rich>
          </c:tx>
          <c:layout>
            <c:manualLayout>
              <c:xMode val="edge"/>
              <c:yMode val="edge"/>
              <c:x val="0.91715141953393953"/>
              <c:y val="0.97041203141741228"/>
            </c:manualLayout>
          </c:layout>
          <c:overlay val="0"/>
        </c:title>
        <c:numFmt formatCode="General" sourceLinked="1"/>
        <c:majorTickMark val="none"/>
        <c:minorTickMark val="none"/>
        <c:tickLblPos val="nextTo"/>
        <c:crossAx val="132007424"/>
        <c:crosses val="autoZero"/>
        <c:crossBetween val="between"/>
        <c:majorUnit val="1"/>
      </c:valAx>
      <c:spPr>
        <a:noFill/>
      </c:spPr>
    </c:plotArea>
    <c:legend>
      <c:legendPos val="b"/>
      <c:legendEntry>
        <c:idx val="0"/>
        <c:delete val="1"/>
      </c:legendEntry>
      <c:layout>
        <c:manualLayout>
          <c:xMode val="edge"/>
          <c:yMode val="edge"/>
          <c:x val="0.1416722314026925"/>
          <c:y val="0.97070817569812429"/>
          <c:w val="0.74126870739246942"/>
          <c:h val="2.9291824301875699E-2"/>
        </c:manualLayout>
      </c:layout>
      <c:overlay val="0"/>
    </c:legend>
    <c:plotVisOnly val="1"/>
    <c:dispBlanksAs val="gap"/>
    <c:showDLblsOverMax val="0"/>
  </c:chart>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16845561839246E-2"/>
          <c:y val="4.7957841252283515E-2"/>
          <c:w val="0.94513958529959852"/>
          <c:h val="0.85658717361580916"/>
        </c:manualLayout>
      </c:layout>
      <c:barChart>
        <c:barDir val="col"/>
        <c:grouping val="clustered"/>
        <c:varyColors val="0"/>
        <c:ser>
          <c:idx val="0"/>
          <c:order val="0"/>
          <c:tx>
            <c:strRef>
              <c:f>'2.1'!$C$103</c:f>
              <c:strCache>
                <c:ptCount val="1"/>
                <c:pt idx="0">
                  <c:v>Total population change</c:v>
                </c:pt>
              </c:strCache>
            </c:strRef>
          </c:tx>
          <c:spPr>
            <a:solidFill>
              <a:schemeClr val="accent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outEnd"/>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'2.1'!$B$104:$B$131</c:f>
              <c:strCache>
                <c:ptCount val="28"/>
                <c:pt idx="0">
                  <c:v>LV</c:v>
                </c:pt>
                <c:pt idx="1">
                  <c:v>LT</c:v>
                </c:pt>
                <c:pt idx="2">
                  <c:v>RO</c:v>
                </c:pt>
                <c:pt idx="3">
                  <c:v>BG</c:v>
                </c:pt>
                <c:pt idx="4">
                  <c:v>HR</c:v>
                </c:pt>
                <c:pt idx="5">
                  <c:v>EL</c:v>
                </c:pt>
                <c:pt idx="6">
                  <c:v>PL</c:v>
                </c:pt>
                <c:pt idx="7">
                  <c:v>PT</c:v>
                </c:pt>
                <c:pt idx="8">
                  <c:v>EE</c:v>
                </c:pt>
                <c:pt idx="9">
                  <c:v>HU</c:v>
                </c:pt>
                <c:pt idx="10">
                  <c:v>SK</c:v>
                </c:pt>
                <c:pt idx="11">
                  <c:v>FI</c:v>
                </c:pt>
                <c:pt idx="12">
                  <c:v>IT</c:v>
                </c:pt>
                <c:pt idx="13">
                  <c:v>SI</c:v>
                </c:pt>
                <c:pt idx="14">
                  <c:v>CZ</c:v>
                </c:pt>
                <c:pt idx="15">
                  <c:v>EU-27</c:v>
                </c:pt>
                <c:pt idx="16">
                  <c:v>DE</c:v>
                </c:pt>
                <c:pt idx="17">
                  <c:v>BE</c:v>
                </c:pt>
                <c:pt idx="18">
                  <c:v>FR</c:v>
                </c:pt>
                <c:pt idx="19">
                  <c:v>DK</c:v>
                </c:pt>
                <c:pt idx="20">
                  <c:v>ES</c:v>
                </c:pt>
                <c:pt idx="21">
                  <c:v>AT</c:v>
                </c:pt>
                <c:pt idx="22">
                  <c:v>NL</c:v>
                </c:pt>
                <c:pt idx="23">
                  <c:v>SE</c:v>
                </c:pt>
                <c:pt idx="24">
                  <c:v>CY</c:v>
                </c:pt>
                <c:pt idx="25">
                  <c:v>LU</c:v>
                </c:pt>
                <c:pt idx="26">
                  <c:v>IE</c:v>
                </c:pt>
                <c:pt idx="27">
                  <c:v>MT</c:v>
                </c:pt>
              </c:strCache>
            </c:strRef>
          </c:cat>
          <c:val>
            <c:numRef>
              <c:f>'2.1'!$C$104:$C$131</c:f>
              <c:numCache>
                <c:formatCode>0.00</c:formatCode>
                <c:ptCount val="28"/>
                <c:pt idx="0">
                  <c:v>-19.477479130355015</c:v>
                </c:pt>
                <c:pt idx="1">
                  <c:v>-16.262611440576361</c:v>
                </c:pt>
                <c:pt idx="2">
                  <c:v>-14.241161315543128</c:v>
                </c:pt>
                <c:pt idx="3">
                  <c:v>-13.446959943217863</c:v>
                </c:pt>
                <c:pt idx="4">
                  <c:v>-10.982254294736661</c:v>
                </c:pt>
                <c:pt idx="5">
                  <c:v>-7.5361487288643589</c:v>
                </c:pt>
                <c:pt idx="6">
                  <c:v>-6.0500385977836952</c:v>
                </c:pt>
                <c:pt idx="7">
                  <c:v>-4.9464015270531236</c:v>
                </c:pt>
                <c:pt idx="8">
                  <c:v>-3.5682359952324196</c:v>
                </c:pt>
                <c:pt idx="9">
                  <c:v>-3.3613401509960665</c:v>
                </c:pt>
                <c:pt idx="10">
                  <c:v>-2.6646644214696824</c:v>
                </c:pt>
                <c:pt idx="11">
                  <c:v>-1.7944571979182276</c:v>
                </c:pt>
                <c:pt idx="12">
                  <c:v>-0.44680642441382418</c:v>
                </c:pt>
                <c:pt idx="13">
                  <c:v>-0.67938665779839413</c:v>
                </c:pt>
                <c:pt idx="14">
                  <c:v>-0.64089574477655054</c:v>
                </c:pt>
                <c:pt idx="15">
                  <c:v>-0.12631653091877984</c:v>
                </c:pt>
                <c:pt idx="16">
                  <c:v>1.4086164835831971E-2</c:v>
                </c:pt>
                <c:pt idx="17">
                  <c:v>3.2323101704152939</c:v>
                </c:pt>
                <c:pt idx="18">
                  <c:v>3.6871435468953337</c:v>
                </c:pt>
                <c:pt idx="19">
                  <c:v>3.9970714933786589</c:v>
                </c:pt>
                <c:pt idx="20">
                  <c:v>4.3193895862163876</c:v>
                </c:pt>
                <c:pt idx="21">
                  <c:v>4.3960924222092999</c:v>
                </c:pt>
                <c:pt idx="22">
                  <c:v>4.4705052423986436</c:v>
                </c:pt>
                <c:pt idx="23">
                  <c:v>13.224616122891799</c:v>
                </c:pt>
                <c:pt idx="24">
                  <c:v>14.059943356174795</c:v>
                </c:pt>
                <c:pt idx="25">
                  <c:v>18.052636286391486</c:v>
                </c:pt>
                <c:pt idx="26">
                  <c:v>18.936677651457163</c:v>
                </c:pt>
                <c:pt idx="27">
                  <c:v>23.387955628454382</c:v>
                </c:pt>
              </c:numCache>
            </c:numRef>
          </c:val>
          <c:extLst>
            <c:ext xmlns:c16="http://schemas.microsoft.com/office/drawing/2014/chart" uri="{C3380CC4-5D6E-409C-BE32-E72D297353CC}">
              <c16:uniqueId val="{00000000-CEAD-4793-BB52-801449D11937}"/>
            </c:ext>
          </c:extLst>
        </c:ser>
        <c:dLbls>
          <c:showLegendKey val="0"/>
          <c:showVal val="0"/>
          <c:showCatName val="0"/>
          <c:showSerName val="0"/>
          <c:showPercent val="0"/>
          <c:showBubbleSize val="0"/>
        </c:dLbls>
        <c:gapWidth val="125"/>
        <c:axId val="578534920"/>
        <c:axId val="578538528"/>
      </c:barChart>
      <c:lineChart>
        <c:grouping val="standard"/>
        <c:varyColors val="0"/>
        <c:ser>
          <c:idx val="1"/>
          <c:order val="1"/>
          <c:tx>
            <c:strRef>
              <c:f>'2.1'!$D$103</c:f>
              <c:strCache>
                <c:ptCount val="1"/>
                <c:pt idx="0">
                  <c:v>Change in the 0-24 year olds population</c:v>
                </c:pt>
              </c:strCache>
            </c:strRef>
          </c:tx>
          <c:spPr>
            <a:ln w="6350" cap="rnd">
              <a:solidFill>
                <a:schemeClr val="bg1"/>
              </a:solidFill>
              <a:round/>
            </a:ln>
            <a:effectLst/>
          </c:spPr>
          <c:marker>
            <c:symbol val="diamond"/>
            <c:size val="6"/>
            <c:spPr>
              <a:solidFill>
                <a:schemeClr val="accent4"/>
              </a:solidFill>
              <a:ln w="6350">
                <a:solidFill>
                  <a:schemeClr val="bg1"/>
                </a:solidFill>
              </a:ln>
              <a:effectLst/>
            </c:spPr>
          </c:marker>
          <c:cat>
            <c:strRef>
              <c:f>'2.1'!$B$104:$B$131</c:f>
              <c:strCache>
                <c:ptCount val="28"/>
                <c:pt idx="0">
                  <c:v>LV</c:v>
                </c:pt>
                <c:pt idx="1">
                  <c:v>LT</c:v>
                </c:pt>
                <c:pt idx="2">
                  <c:v>RO</c:v>
                </c:pt>
                <c:pt idx="3">
                  <c:v>BG</c:v>
                </c:pt>
                <c:pt idx="4">
                  <c:v>HR</c:v>
                </c:pt>
                <c:pt idx="5">
                  <c:v>EL</c:v>
                </c:pt>
                <c:pt idx="6">
                  <c:v>PL</c:v>
                </c:pt>
                <c:pt idx="7">
                  <c:v>PT</c:v>
                </c:pt>
                <c:pt idx="8">
                  <c:v>EE</c:v>
                </c:pt>
                <c:pt idx="9">
                  <c:v>HU</c:v>
                </c:pt>
                <c:pt idx="10">
                  <c:v>SK</c:v>
                </c:pt>
                <c:pt idx="11">
                  <c:v>FI</c:v>
                </c:pt>
                <c:pt idx="12">
                  <c:v>IT</c:v>
                </c:pt>
                <c:pt idx="13">
                  <c:v>SI</c:v>
                </c:pt>
                <c:pt idx="14">
                  <c:v>CZ</c:v>
                </c:pt>
                <c:pt idx="15">
                  <c:v>EU-27</c:v>
                </c:pt>
                <c:pt idx="16">
                  <c:v>DE</c:v>
                </c:pt>
                <c:pt idx="17">
                  <c:v>BE</c:v>
                </c:pt>
                <c:pt idx="18">
                  <c:v>FR</c:v>
                </c:pt>
                <c:pt idx="19">
                  <c:v>DK</c:v>
                </c:pt>
                <c:pt idx="20">
                  <c:v>ES</c:v>
                </c:pt>
                <c:pt idx="21">
                  <c:v>AT</c:v>
                </c:pt>
                <c:pt idx="22">
                  <c:v>NL</c:v>
                </c:pt>
                <c:pt idx="23">
                  <c:v>SE</c:v>
                </c:pt>
                <c:pt idx="24">
                  <c:v>CY</c:v>
                </c:pt>
                <c:pt idx="25">
                  <c:v>LU</c:v>
                </c:pt>
                <c:pt idx="26">
                  <c:v>IE</c:v>
                </c:pt>
                <c:pt idx="27">
                  <c:v>MT</c:v>
                </c:pt>
              </c:strCache>
            </c:strRef>
          </c:cat>
          <c:val>
            <c:numRef>
              <c:f>'2.1'!$D$104:$D$131</c:f>
              <c:numCache>
                <c:formatCode>0.00</c:formatCode>
                <c:ptCount val="28"/>
                <c:pt idx="0">
                  <c:v>-23.417295793242619</c:v>
                </c:pt>
                <c:pt idx="1">
                  <c:v>-24.439783624987641</c:v>
                </c:pt>
                <c:pt idx="2">
                  <c:v>-22.971443142766496</c:v>
                </c:pt>
                <c:pt idx="3">
                  <c:v>-14.20453456088952</c:v>
                </c:pt>
                <c:pt idx="4">
                  <c:v>-21.840415618896873</c:v>
                </c:pt>
                <c:pt idx="5">
                  <c:v>-19.338258439110596</c:v>
                </c:pt>
                <c:pt idx="6">
                  <c:v>-19.360670353176069</c:v>
                </c:pt>
                <c:pt idx="7">
                  <c:v>-13.456057183409012</c:v>
                </c:pt>
                <c:pt idx="8">
                  <c:v>-11.454724809237822</c:v>
                </c:pt>
                <c:pt idx="9">
                  <c:v>-6.8988654535124896</c:v>
                </c:pt>
                <c:pt idx="10">
                  <c:v>-10.025762750094277</c:v>
                </c:pt>
                <c:pt idx="11">
                  <c:v>-17.775576029712798</c:v>
                </c:pt>
                <c:pt idx="12">
                  <c:v>-13.362789237934154</c:v>
                </c:pt>
                <c:pt idx="13">
                  <c:v>-8.7351254340447113</c:v>
                </c:pt>
                <c:pt idx="14">
                  <c:v>0.26867430549732263</c:v>
                </c:pt>
                <c:pt idx="15">
                  <c:v>-8.0193087742051823</c:v>
                </c:pt>
                <c:pt idx="16">
                  <c:v>1.7313514218639483</c:v>
                </c:pt>
                <c:pt idx="17">
                  <c:v>-5.8726994256619678</c:v>
                </c:pt>
                <c:pt idx="18">
                  <c:v>-6.0158159063567362</c:v>
                </c:pt>
                <c:pt idx="19">
                  <c:v>-1.9404263027091251</c:v>
                </c:pt>
                <c:pt idx="20">
                  <c:v>-10.046373260852237</c:v>
                </c:pt>
                <c:pt idx="21">
                  <c:v>-0.18126712780047216</c:v>
                </c:pt>
                <c:pt idx="22">
                  <c:v>-4.0682018020297166</c:v>
                </c:pt>
                <c:pt idx="23">
                  <c:v>9.2192727957106779</c:v>
                </c:pt>
                <c:pt idx="24">
                  <c:v>4.5762970677713257</c:v>
                </c:pt>
                <c:pt idx="25">
                  <c:v>1.813338916416591</c:v>
                </c:pt>
                <c:pt idx="26">
                  <c:v>0.89419871612584823</c:v>
                </c:pt>
                <c:pt idx="27">
                  <c:v>10.110086715450823</c:v>
                </c:pt>
              </c:numCache>
            </c:numRef>
          </c:val>
          <c:smooth val="0"/>
          <c:extLst>
            <c:ext xmlns:c16="http://schemas.microsoft.com/office/drawing/2014/chart" uri="{C3380CC4-5D6E-409C-BE32-E72D297353CC}">
              <c16:uniqueId val="{00000001-CEAD-4793-BB52-801449D11937}"/>
            </c:ext>
          </c:extLst>
        </c:ser>
        <c:dLbls>
          <c:showLegendKey val="0"/>
          <c:showVal val="0"/>
          <c:showCatName val="0"/>
          <c:showSerName val="0"/>
          <c:showPercent val="0"/>
          <c:showBubbleSize val="0"/>
        </c:dLbls>
        <c:marker val="1"/>
        <c:smooth val="0"/>
        <c:axId val="578534920"/>
        <c:axId val="578538528"/>
      </c:lineChart>
      <c:catAx>
        <c:axId val="578534920"/>
        <c:scaling>
          <c:orientation val="minMax"/>
        </c:scaling>
        <c:delete val="1"/>
        <c:axPos val="b"/>
        <c:numFmt formatCode="General" sourceLinked="1"/>
        <c:majorTickMark val="none"/>
        <c:minorTickMark val="none"/>
        <c:tickLblPos val="low"/>
        <c:crossAx val="578538528"/>
        <c:crosses val="autoZero"/>
        <c:auto val="1"/>
        <c:lblAlgn val="ctr"/>
        <c:lblOffset val="100"/>
        <c:noMultiLvlLbl val="0"/>
      </c:catAx>
      <c:valAx>
        <c:axId val="578538528"/>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a:t>
                </a:r>
              </a:p>
            </c:rich>
          </c:tx>
          <c:layout>
            <c:manualLayout>
              <c:xMode val="edge"/>
              <c:yMode val="edge"/>
              <c:x val="5.1443573806483046E-2"/>
              <c:y val="6.2016954011886451E-4"/>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78534920"/>
        <c:crosses val="autoZero"/>
        <c:crossBetween val="between"/>
      </c:valAx>
      <c:spPr>
        <a:noFill/>
        <a:ln>
          <a:noFill/>
        </a:ln>
        <a:effectLst/>
      </c:spPr>
    </c:plotArea>
    <c:legend>
      <c:legendPos val="b"/>
      <c:layout>
        <c:manualLayout>
          <c:xMode val="edge"/>
          <c:yMode val="edge"/>
          <c:x val="0.14333931097244942"/>
          <c:y val="0.94885766954146078"/>
          <c:w val="0.71087168406431611"/>
          <c:h val="5.114233045853906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88405797101452E-2"/>
          <c:y val="5.0925925925925923E-2"/>
          <c:w val="0.95657533212560386"/>
          <c:h val="0.81706736111111122"/>
        </c:manualLayout>
      </c:layout>
      <c:barChart>
        <c:barDir val="col"/>
        <c:grouping val="stacked"/>
        <c:varyColors val="0"/>
        <c:ser>
          <c:idx val="0"/>
          <c:order val="0"/>
          <c:tx>
            <c:strRef>
              <c:f>'2.2'!$C$4</c:f>
              <c:strCache>
                <c:ptCount val="1"/>
                <c:pt idx="0">
                  <c:v>ISCED 02</c:v>
                </c:pt>
              </c:strCache>
            </c:strRef>
          </c:tx>
          <c:spPr>
            <a:solidFill>
              <a:schemeClr val="accent2">
                <a:lumMod val="50000"/>
              </a:schemeClr>
            </a:solidFill>
            <a:ln w="6350">
              <a:solidFill>
                <a:schemeClr val="bg1"/>
              </a:solidFill>
            </a:ln>
            <a:effectLst/>
          </c:spPr>
          <c:invertIfNegative val="0"/>
          <c:cat>
            <c:strRef>
              <c:f>'2.2'!$B$5:$B$32</c:f>
              <c:strCache>
                <c:ptCount val="28"/>
                <c:pt idx="0">
                  <c:v>MT</c:v>
                </c:pt>
                <c:pt idx="1">
                  <c:v>BG</c:v>
                </c:pt>
                <c:pt idx="2">
                  <c:v>EL</c:v>
                </c:pt>
                <c:pt idx="3">
                  <c:v>HR</c:v>
                </c:pt>
                <c:pt idx="4">
                  <c:v>AT</c:v>
                </c:pt>
                <c:pt idx="5">
                  <c:v>IT</c:v>
                </c:pt>
                <c:pt idx="6">
                  <c:v>RO</c:v>
                </c:pt>
                <c:pt idx="7">
                  <c:v>DE</c:v>
                </c:pt>
                <c:pt idx="8">
                  <c:v>HU</c:v>
                </c:pt>
                <c:pt idx="9">
                  <c:v>PT</c:v>
                </c:pt>
                <c:pt idx="10">
                  <c:v>SK</c:v>
                </c:pt>
                <c:pt idx="11">
                  <c:v>CY</c:v>
                </c:pt>
                <c:pt idx="12">
                  <c:v>PL</c:v>
                </c:pt>
                <c:pt idx="13">
                  <c:v>LT</c:v>
                </c:pt>
                <c:pt idx="14">
                  <c:v>SI</c:v>
                </c:pt>
                <c:pt idx="15">
                  <c:v>ES</c:v>
                </c:pt>
                <c:pt idx="16">
                  <c:v>CZ</c:v>
                </c:pt>
                <c:pt idx="17">
                  <c:v>LV</c:v>
                </c:pt>
                <c:pt idx="18">
                  <c:v>EU-27</c:v>
                </c:pt>
                <c:pt idx="19">
                  <c:v>LU</c:v>
                </c:pt>
                <c:pt idx="20">
                  <c:v>EE</c:v>
                </c:pt>
                <c:pt idx="21">
                  <c:v>NL</c:v>
                </c:pt>
                <c:pt idx="22">
                  <c:v>FR</c:v>
                </c:pt>
                <c:pt idx="23">
                  <c:v>FI</c:v>
                </c:pt>
                <c:pt idx="24">
                  <c:v>DK</c:v>
                </c:pt>
                <c:pt idx="25">
                  <c:v>BE</c:v>
                </c:pt>
                <c:pt idx="26">
                  <c:v>SE</c:v>
                </c:pt>
                <c:pt idx="27">
                  <c:v>IE</c:v>
                </c:pt>
              </c:strCache>
            </c:strRef>
          </c:cat>
          <c:val>
            <c:numRef>
              <c:f>'2.2'!$C$5:$C$32</c:f>
              <c:numCache>
                <c:formatCode>0.0</c:formatCode>
                <c:ptCount val="28"/>
                <c:pt idx="0">
                  <c:v>1.9082174423395339</c:v>
                </c:pt>
                <c:pt idx="1">
                  <c:v>3.1341086692017615</c:v>
                </c:pt>
                <c:pt idx="2">
                  <c:v>1.5434622078608471</c:v>
                </c:pt>
                <c:pt idx="3">
                  <c:v>2.7477690039710065</c:v>
                </c:pt>
                <c:pt idx="4">
                  <c:v>2.9830029308855659</c:v>
                </c:pt>
                <c:pt idx="5">
                  <c:v>2.3725196125220749</c:v>
                </c:pt>
                <c:pt idx="6">
                  <c:v>2.7224399107695971</c:v>
                </c:pt>
                <c:pt idx="7">
                  <c:v>2.9956601265619365</c:v>
                </c:pt>
                <c:pt idx="8">
                  <c:v>3.2848574229701626</c:v>
                </c:pt>
                <c:pt idx="9">
                  <c:v>2.4389104449155501</c:v>
                </c:pt>
                <c:pt idx="10">
                  <c:v>3.1513008822301289</c:v>
                </c:pt>
                <c:pt idx="11">
                  <c:v>2.7648492970197238</c:v>
                </c:pt>
                <c:pt idx="12">
                  <c:v>3.6909766227205347</c:v>
                </c:pt>
                <c:pt idx="13">
                  <c:v>3.7998775987888722</c:v>
                </c:pt>
                <c:pt idx="14">
                  <c:v>2.8939896300374879</c:v>
                </c:pt>
                <c:pt idx="15">
                  <c:v>2.7083291871435624</c:v>
                </c:pt>
                <c:pt idx="16">
                  <c:v>3.4550599175850918</c:v>
                </c:pt>
                <c:pt idx="17">
                  <c:v>4.3066560079678142</c:v>
                </c:pt>
                <c:pt idx="18">
                  <c:v>3.4781020123414308</c:v>
                </c:pt>
                <c:pt idx="19">
                  <c:v>2.928408517380388</c:v>
                </c:pt>
                <c:pt idx="20">
                  <c:v>4.9501270150852994</c:v>
                </c:pt>
                <c:pt idx="21">
                  <c:v>2.7889049514909736</c:v>
                </c:pt>
                <c:pt idx="22">
                  <c:v>3.6913413943888709</c:v>
                </c:pt>
                <c:pt idx="23">
                  <c:v>3.7874378403892504</c:v>
                </c:pt>
                <c:pt idx="24">
                  <c:v>3.0609179868732421</c:v>
                </c:pt>
                <c:pt idx="25">
                  <c:v>3.8322525437320563</c:v>
                </c:pt>
                <c:pt idx="26">
                  <c:v>4.6013256336982424</c:v>
                </c:pt>
                <c:pt idx="27">
                  <c:v>2.4444851785901331</c:v>
                </c:pt>
              </c:numCache>
            </c:numRef>
          </c:val>
          <c:extLst>
            <c:ext xmlns:c16="http://schemas.microsoft.com/office/drawing/2014/chart" uri="{C3380CC4-5D6E-409C-BE32-E72D297353CC}">
              <c16:uniqueId val="{00000000-C1A4-478A-B1F7-B2C39E7A0D43}"/>
            </c:ext>
          </c:extLst>
        </c:ser>
        <c:ser>
          <c:idx val="1"/>
          <c:order val="1"/>
          <c:tx>
            <c:strRef>
              <c:f>'2.2'!$D$4</c:f>
              <c:strCache>
                <c:ptCount val="1"/>
                <c:pt idx="0">
                  <c:v>ISCED 1</c:v>
                </c:pt>
              </c:strCache>
            </c:strRef>
          </c:tx>
          <c:spPr>
            <a:solidFill>
              <a:schemeClr val="accent2">
                <a:lumMod val="75000"/>
              </a:schemeClr>
            </a:solidFill>
            <a:ln w="6350">
              <a:solidFill>
                <a:schemeClr val="bg1"/>
              </a:solidFill>
            </a:ln>
            <a:effectLst/>
          </c:spPr>
          <c:invertIfNegative val="0"/>
          <c:cat>
            <c:strRef>
              <c:f>'2.2'!$B$5:$B$32</c:f>
              <c:strCache>
                <c:ptCount val="28"/>
                <c:pt idx="0">
                  <c:v>MT</c:v>
                </c:pt>
                <c:pt idx="1">
                  <c:v>BG</c:v>
                </c:pt>
                <c:pt idx="2">
                  <c:v>EL</c:v>
                </c:pt>
                <c:pt idx="3">
                  <c:v>HR</c:v>
                </c:pt>
                <c:pt idx="4">
                  <c:v>AT</c:v>
                </c:pt>
                <c:pt idx="5">
                  <c:v>IT</c:v>
                </c:pt>
                <c:pt idx="6">
                  <c:v>RO</c:v>
                </c:pt>
                <c:pt idx="7">
                  <c:v>DE</c:v>
                </c:pt>
                <c:pt idx="8">
                  <c:v>HU</c:v>
                </c:pt>
                <c:pt idx="9">
                  <c:v>PT</c:v>
                </c:pt>
                <c:pt idx="10">
                  <c:v>SK</c:v>
                </c:pt>
                <c:pt idx="11">
                  <c:v>CY</c:v>
                </c:pt>
                <c:pt idx="12">
                  <c:v>PL</c:v>
                </c:pt>
                <c:pt idx="13">
                  <c:v>LT</c:v>
                </c:pt>
                <c:pt idx="14">
                  <c:v>SI</c:v>
                </c:pt>
                <c:pt idx="15">
                  <c:v>ES</c:v>
                </c:pt>
                <c:pt idx="16">
                  <c:v>CZ</c:v>
                </c:pt>
                <c:pt idx="17">
                  <c:v>LV</c:v>
                </c:pt>
                <c:pt idx="18">
                  <c:v>EU-27</c:v>
                </c:pt>
                <c:pt idx="19">
                  <c:v>LU</c:v>
                </c:pt>
                <c:pt idx="20">
                  <c:v>EE</c:v>
                </c:pt>
                <c:pt idx="21">
                  <c:v>NL</c:v>
                </c:pt>
                <c:pt idx="22">
                  <c:v>FR</c:v>
                </c:pt>
                <c:pt idx="23">
                  <c:v>FI</c:v>
                </c:pt>
                <c:pt idx="24">
                  <c:v>DK</c:v>
                </c:pt>
                <c:pt idx="25">
                  <c:v>BE</c:v>
                </c:pt>
                <c:pt idx="26">
                  <c:v>SE</c:v>
                </c:pt>
                <c:pt idx="27">
                  <c:v>IE</c:v>
                </c:pt>
              </c:strCache>
            </c:strRef>
          </c:cat>
          <c:val>
            <c:numRef>
              <c:f>'2.2'!$D$5:$D$32</c:f>
              <c:numCache>
                <c:formatCode>0.0</c:formatCode>
                <c:ptCount val="28"/>
                <c:pt idx="0">
                  <c:v>5.253962578027223</c:v>
                </c:pt>
                <c:pt idx="1">
                  <c:v>3.5726770205259828</c:v>
                </c:pt>
                <c:pt idx="2">
                  <c:v>5.835883814671087</c:v>
                </c:pt>
                <c:pt idx="3">
                  <c:v>3.8595522853309321</c:v>
                </c:pt>
                <c:pt idx="4">
                  <c:v>3.8644930538641225</c:v>
                </c:pt>
                <c:pt idx="5">
                  <c:v>4.6319166282370423</c:v>
                </c:pt>
                <c:pt idx="6">
                  <c:v>4.6773479088603258</c:v>
                </c:pt>
                <c:pt idx="7">
                  <c:v>3.6246497712287793</c:v>
                </c:pt>
                <c:pt idx="8">
                  <c:v>3.6722968954686235</c:v>
                </c:pt>
                <c:pt idx="9">
                  <c:v>5.8467105721311254</c:v>
                </c:pt>
                <c:pt idx="10">
                  <c:v>4.2686775599212368</c:v>
                </c:pt>
                <c:pt idx="11">
                  <c:v>6.6660660694478064</c:v>
                </c:pt>
                <c:pt idx="12">
                  <c:v>3.5135416811014277</c:v>
                </c:pt>
                <c:pt idx="13">
                  <c:v>4.2452462161204538</c:v>
                </c:pt>
                <c:pt idx="14">
                  <c:v>6.4030486754608251</c:v>
                </c:pt>
                <c:pt idx="15">
                  <c:v>6.3528965461320182</c:v>
                </c:pt>
                <c:pt idx="16">
                  <c:v>5.3480948413863212</c:v>
                </c:pt>
                <c:pt idx="17">
                  <c:v>6.2930530619733442</c:v>
                </c:pt>
                <c:pt idx="18">
                  <c:v>5.2096430689663276</c:v>
                </c:pt>
                <c:pt idx="19">
                  <c:v>6.4043264101401043</c:v>
                </c:pt>
                <c:pt idx="20">
                  <c:v>6.749708045893982</c:v>
                </c:pt>
                <c:pt idx="21">
                  <c:v>6.6749178590826936</c:v>
                </c:pt>
                <c:pt idx="22">
                  <c:v>6.3565705136774966</c:v>
                </c:pt>
                <c:pt idx="23">
                  <c:v>6.7539054949494064</c:v>
                </c:pt>
                <c:pt idx="24">
                  <c:v>7.7669827880681384</c:v>
                </c:pt>
                <c:pt idx="25">
                  <c:v>7.148876453251221</c:v>
                </c:pt>
                <c:pt idx="26">
                  <c:v>8.6392961609916892</c:v>
                </c:pt>
                <c:pt idx="27">
                  <c:v>11.489332130109338</c:v>
                </c:pt>
              </c:numCache>
            </c:numRef>
          </c:val>
          <c:extLst>
            <c:ext xmlns:c16="http://schemas.microsoft.com/office/drawing/2014/chart" uri="{C3380CC4-5D6E-409C-BE32-E72D297353CC}">
              <c16:uniqueId val="{00000001-C1A4-478A-B1F7-B2C39E7A0D43}"/>
            </c:ext>
          </c:extLst>
        </c:ser>
        <c:ser>
          <c:idx val="2"/>
          <c:order val="2"/>
          <c:tx>
            <c:strRef>
              <c:f>'2.2'!$E$4</c:f>
              <c:strCache>
                <c:ptCount val="1"/>
                <c:pt idx="0">
                  <c:v>ISCED 2</c:v>
                </c:pt>
              </c:strCache>
            </c:strRef>
          </c:tx>
          <c:spPr>
            <a:solidFill>
              <a:schemeClr val="accent2"/>
            </a:solidFill>
            <a:ln w="6350">
              <a:solidFill>
                <a:schemeClr val="bg1"/>
              </a:solidFill>
            </a:ln>
            <a:effectLst/>
          </c:spPr>
          <c:invertIfNegative val="0"/>
          <c:cat>
            <c:strRef>
              <c:f>'2.2'!$B$5:$B$32</c:f>
              <c:strCache>
                <c:ptCount val="28"/>
                <c:pt idx="0">
                  <c:v>MT</c:v>
                </c:pt>
                <c:pt idx="1">
                  <c:v>BG</c:v>
                </c:pt>
                <c:pt idx="2">
                  <c:v>EL</c:v>
                </c:pt>
                <c:pt idx="3">
                  <c:v>HR</c:v>
                </c:pt>
                <c:pt idx="4">
                  <c:v>AT</c:v>
                </c:pt>
                <c:pt idx="5">
                  <c:v>IT</c:v>
                </c:pt>
                <c:pt idx="6">
                  <c:v>RO</c:v>
                </c:pt>
                <c:pt idx="7">
                  <c:v>DE</c:v>
                </c:pt>
                <c:pt idx="8">
                  <c:v>HU</c:v>
                </c:pt>
                <c:pt idx="9">
                  <c:v>PT</c:v>
                </c:pt>
                <c:pt idx="10">
                  <c:v>SK</c:v>
                </c:pt>
                <c:pt idx="11">
                  <c:v>CY</c:v>
                </c:pt>
                <c:pt idx="12">
                  <c:v>PL</c:v>
                </c:pt>
                <c:pt idx="13">
                  <c:v>LT</c:v>
                </c:pt>
                <c:pt idx="14">
                  <c:v>SI</c:v>
                </c:pt>
                <c:pt idx="15">
                  <c:v>ES</c:v>
                </c:pt>
                <c:pt idx="16">
                  <c:v>CZ</c:v>
                </c:pt>
                <c:pt idx="17">
                  <c:v>LV</c:v>
                </c:pt>
                <c:pt idx="18">
                  <c:v>EU-27</c:v>
                </c:pt>
                <c:pt idx="19">
                  <c:v>LU</c:v>
                </c:pt>
                <c:pt idx="20">
                  <c:v>EE</c:v>
                </c:pt>
                <c:pt idx="21">
                  <c:v>NL</c:v>
                </c:pt>
                <c:pt idx="22">
                  <c:v>FR</c:v>
                </c:pt>
                <c:pt idx="23">
                  <c:v>FI</c:v>
                </c:pt>
                <c:pt idx="24">
                  <c:v>DK</c:v>
                </c:pt>
                <c:pt idx="25">
                  <c:v>BE</c:v>
                </c:pt>
                <c:pt idx="26">
                  <c:v>SE</c:v>
                </c:pt>
                <c:pt idx="27">
                  <c:v>IE</c:v>
                </c:pt>
              </c:strCache>
            </c:strRef>
          </c:cat>
          <c:val>
            <c:numRef>
              <c:f>'2.2'!$E$5:$E$32</c:f>
              <c:numCache>
                <c:formatCode>0.0</c:formatCode>
                <c:ptCount val="28"/>
                <c:pt idx="0">
                  <c:v>2.5860728694584152</c:v>
                </c:pt>
                <c:pt idx="1">
                  <c:v>2.8557076030693884</c:v>
                </c:pt>
                <c:pt idx="2">
                  <c:v>3.1048932389736872</c:v>
                </c:pt>
                <c:pt idx="3">
                  <c:v>4.3485664087093552</c:v>
                </c:pt>
                <c:pt idx="4">
                  <c:v>3.8367997354024195</c:v>
                </c:pt>
                <c:pt idx="5">
                  <c:v>2.9803347629421988</c:v>
                </c:pt>
                <c:pt idx="6">
                  <c:v>3.7175747450519268</c:v>
                </c:pt>
                <c:pt idx="7">
                  <c:v>5.3845750855772092</c:v>
                </c:pt>
                <c:pt idx="8">
                  <c:v>4.0313931300249362</c:v>
                </c:pt>
                <c:pt idx="9">
                  <c:v>3.3886468887788346</c:v>
                </c:pt>
                <c:pt idx="10">
                  <c:v>4.8178292166197343</c:v>
                </c:pt>
                <c:pt idx="11">
                  <c:v>3.1832027972815466</c:v>
                </c:pt>
                <c:pt idx="12">
                  <c:v>4.5950673344409037</c:v>
                </c:pt>
                <c:pt idx="13">
                  <c:v>5.8902540719876599</c:v>
                </c:pt>
                <c:pt idx="14">
                  <c:v>2.806054409142591</c:v>
                </c:pt>
                <c:pt idx="15">
                  <c:v>3.5963490205717354</c:v>
                </c:pt>
                <c:pt idx="16">
                  <c:v>4.1096737133062007</c:v>
                </c:pt>
                <c:pt idx="17">
                  <c:v>3.0471647424220585</c:v>
                </c:pt>
                <c:pt idx="18">
                  <c:v>4.248905161647218</c:v>
                </c:pt>
                <c:pt idx="19">
                  <c:v>3.7154931737016614</c:v>
                </c:pt>
                <c:pt idx="20">
                  <c:v>3.2171386089741274</c:v>
                </c:pt>
                <c:pt idx="21">
                  <c:v>4.4346300764867728</c:v>
                </c:pt>
                <c:pt idx="22">
                  <c:v>5.1193388921984448</c:v>
                </c:pt>
                <c:pt idx="23">
                  <c:v>3.3783734868673005</c:v>
                </c:pt>
                <c:pt idx="24">
                  <c:v>4.1748221591708266</c:v>
                </c:pt>
                <c:pt idx="25">
                  <c:v>3.8222893762085111</c:v>
                </c:pt>
                <c:pt idx="26">
                  <c:v>3.8554884397510398</c:v>
                </c:pt>
                <c:pt idx="27">
                  <c:v>4.3356148931198684</c:v>
                </c:pt>
              </c:numCache>
            </c:numRef>
          </c:val>
          <c:extLst>
            <c:ext xmlns:c16="http://schemas.microsoft.com/office/drawing/2014/chart" uri="{C3380CC4-5D6E-409C-BE32-E72D297353CC}">
              <c16:uniqueId val="{00000002-C1A4-478A-B1F7-B2C39E7A0D43}"/>
            </c:ext>
          </c:extLst>
        </c:ser>
        <c:ser>
          <c:idx val="3"/>
          <c:order val="3"/>
          <c:tx>
            <c:strRef>
              <c:f>'2.2'!$F$4</c:f>
              <c:strCache>
                <c:ptCount val="1"/>
                <c:pt idx="0">
                  <c:v>ISCED 3</c:v>
                </c:pt>
              </c:strCache>
            </c:strRef>
          </c:tx>
          <c:spPr>
            <a:solidFill>
              <a:schemeClr val="accent2">
                <a:lumMod val="60000"/>
                <a:lumOff val="40000"/>
              </a:schemeClr>
            </a:solidFill>
            <a:ln w="6350">
              <a:solidFill>
                <a:schemeClr val="bg1"/>
              </a:solidFill>
            </a:ln>
            <a:effectLst/>
          </c:spPr>
          <c:invertIfNegative val="0"/>
          <c:cat>
            <c:strRef>
              <c:f>'2.2'!$B$5:$B$32</c:f>
              <c:strCache>
                <c:ptCount val="28"/>
                <c:pt idx="0">
                  <c:v>MT</c:v>
                </c:pt>
                <c:pt idx="1">
                  <c:v>BG</c:v>
                </c:pt>
                <c:pt idx="2">
                  <c:v>EL</c:v>
                </c:pt>
                <c:pt idx="3">
                  <c:v>HR</c:v>
                </c:pt>
                <c:pt idx="4">
                  <c:v>AT</c:v>
                </c:pt>
                <c:pt idx="5">
                  <c:v>IT</c:v>
                </c:pt>
                <c:pt idx="6">
                  <c:v>RO</c:v>
                </c:pt>
                <c:pt idx="7">
                  <c:v>DE</c:v>
                </c:pt>
                <c:pt idx="8">
                  <c:v>HU</c:v>
                </c:pt>
                <c:pt idx="9">
                  <c:v>PT</c:v>
                </c:pt>
                <c:pt idx="10">
                  <c:v>SK</c:v>
                </c:pt>
                <c:pt idx="11">
                  <c:v>CY</c:v>
                </c:pt>
                <c:pt idx="12">
                  <c:v>PL</c:v>
                </c:pt>
                <c:pt idx="13">
                  <c:v>LT</c:v>
                </c:pt>
                <c:pt idx="14">
                  <c:v>SI</c:v>
                </c:pt>
                <c:pt idx="15">
                  <c:v>ES</c:v>
                </c:pt>
                <c:pt idx="16">
                  <c:v>CZ</c:v>
                </c:pt>
                <c:pt idx="17">
                  <c:v>LV</c:v>
                </c:pt>
                <c:pt idx="18">
                  <c:v>EU-27</c:v>
                </c:pt>
                <c:pt idx="19">
                  <c:v>LU</c:v>
                </c:pt>
                <c:pt idx="20">
                  <c:v>EE</c:v>
                </c:pt>
                <c:pt idx="21">
                  <c:v>NL</c:v>
                </c:pt>
                <c:pt idx="22">
                  <c:v>FR</c:v>
                </c:pt>
                <c:pt idx="23">
                  <c:v>FI</c:v>
                </c:pt>
                <c:pt idx="24">
                  <c:v>DK</c:v>
                </c:pt>
                <c:pt idx="25">
                  <c:v>BE</c:v>
                </c:pt>
                <c:pt idx="26">
                  <c:v>SE</c:v>
                </c:pt>
                <c:pt idx="27">
                  <c:v>IE</c:v>
                </c:pt>
              </c:strCache>
            </c:strRef>
          </c:cat>
          <c:val>
            <c:numRef>
              <c:f>'2.2'!$F$5:$F$32</c:f>
              <c:numCache>
                <c:formatCode>0.0</c:formatCode>
                <c:ptCount val="28"/>
                <c:pt idx="0">
                  <c:v>3.4330034747864211</c:v>
                </c:pt>
                <c:pt idx="1">
                  <c:v>3.9419507955282054</c:v>
                </c:pt>
                <c:pt idx="2">
                  <c:v>3.2093941679693128</c:v>
                </c:pt>
                <c:pt idx="3">
                  <c:v>3.6514286629548085</c:v>
                </c:pt>
                <c:pt idx="4">
                  <c:v>3.9496963509081615</c:v>
                </c:pt>
                <c:pt idx="5">
                  <c:v>4.7931131429852991</c:v>
                </c:pt>
                <c:pt idx="6">
                  <c:v>3.7200891227915514</c:v>
                </c:pt>
                <c:pt idx="7">
                  <c:v>2.8841708072356016</c:v>
                </c:pt>
                <c:pt idx="8">
                  <c:v>4.1737234744039782</c:v>
                </c:pt>
                <c:pt idx="9">
                  <c:v>3.8203523360589147</c:v>
                </c:pt>
                <c:pt idx="10">
                  <c:v>3.2904210119949657</c:v>
                </c:pt>
                <c:pt idx="11">
                  <c:v>3.1142842664174188</c:v>
                </c:pt>
                <c:pt idx="12">
                  <c:v>4.2540864359574222</c:v>
                </c:pt>
                <c:pt idx="13">
                  <c:v>2.1359727138352738</c:v>
                </c:pt>
                <c:pt idx="14">
                  <c:v>4.247132801268787</c:v>
                </c:pt>
                <c:pt idx="15">
                  <c:v>3.7402413481748544</c:v>
                </c:pt>
                <c:pt idx="16">
                  <c:v>3.6881265172730084</c:v>
                </c:pt>
                <c:pt idx="17">
                  <c:v>3.1091774018111051</c:v>
                </c:pt>
                <c:pt idx="18">
                  <c:v>3.9918084040774078</c:v>
                </c:pt>
                <c:pt idx="19">
                  <c:v>4.2478294479546657</c:v>
                </c:pt>
                <c:pt idx="20">
                  <c:v>3.4446822214998618</c:v>
                </c:pt>
                <c:pt idx="21">
                  <c:v>4.823707596429947</c:v>
                </c:pt>
                <c:pt idx="22">
                  <c:v>4.02690627136431</c:v>
                </c:pt>
                <c:pt idx="23">
                  <c:v>5.9224924221199533</c:v>
                </c:pt>
                <c:pt idx="24">
                  <c:v>4.9274888914420867</c:v>
                </c:pt>
                <c:pt idx="25">
                  <c:v>6.3728515835187682</c:v>
                </c:pt>
                <c:pt idx="26">
                  <c:v>5.3197701806297673</c:v>
                </c:pt>
                <c:pt idx="27">
                  <c:v>4.5843639967448491</c:v>
                </c:pt>
              </c:numCache>
            </c:numRef>
          </c:val>
          <c:extLst>
            <c:ext xmlns:c16="http://schemas.microsoft.com/office/drawing/2014/chart" uri="{C3380CC4-5D6E-409C-BE32-E72D297353CC}">
              <c16:uniqueId val="{00000003-C1A4-478A-B1F7-B2C39E7A0D43}"/>
            </c:ext>
          </c:extLst>
        </c:ser>
        <c:dLbls>
          <c:showLegendKey val="0"/>
          <c:showVal val="0"/>
          <c:showCatName val="0"/>
          <c:showSerName val="0"/>
          <c:showPercent val="0"/>
          <c:showBubbleSize val="0"/>
        </c:dLbls>
        <c:gapWidth val="100"/>
        <c:overlap val="100"/>
        <c:axId val="559234176"/>
        <c:axId val="559249264"/>
      </c:barChart>
      <c:catAx>
        <c:axId val="55923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9249264"/>
        <c:crosses val="autoZero"/>
        <c:auto val="1"/>
        <c:lblAlgn val="ctr"/>
        <c:lblOffset val="100"/>
        <c:noMultiLvlLbl val="0"/>
      </c:catAx>
      <c:valAx>
        <c:axId val="559249264"/>
        <c:scaling>
          <c:orientation val="minMax"/>
          <c:max val="3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3.6428140096618357E-2"/>
              <c:y val="1.1572916666666591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9234176"/>
        <c:crosses val="autoZero"/>
        <c:crossBetween val="between"/>
        <c:majorUnit val="5"/>
      </c:valAx>
      <c:spPr>
        <a:noFill/>
        <a:ln>
          <a:noFill/>
        </a:ln>
        <a:effectLst/>
      </c:spPr>
    </c:plotArea>
    <c:legend>
      <c:legendPos val="b"/>
      <c:layout>
        <c:manualLayout>
          <c:xMode val="edge"/>
          <c:yMode val="edge"/>
          <c:x val="0.38350211352657004"/>
          <c:y val="0.93562331500034457"/>
          <c:w val="0.2742185990338164"/>
          <c:h val="6.2977984174761095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24577294685988E-2"/>
          <c:y val="6.173611111111111E-2"/>
          <c:w val="0.95105374396135267"/>
          <c:h val="0.77314548611111111"/>
        </c:manualLayout>
      </c:layout>
      <c:barChart>
        <c:barDir val="col"/>
        <c:grouping val="stacked"/>
        <c:varyColors val="0"/>
        <c:ser>
          <c:idx val="1"/>
          <c:order val="0"/>
          <c:tx>
            <c:strRef>
              <c:f>'2.2'!$D$37</c:f>
              <c:strCache>
                <c:ptCount val="1"/>
                <c:pt idx="0">
                  <c:v>Studies</c:v>
                </c:pt>
              </c:strCache>
            </c:strRef>
          </c:tx>
          <c:spPr>
            <a:solidFill>
              <a:schemeClr val="accent2"/>
            </a:solidFill>
            <a:ln w="6350">
              <a:solidFill>
                <a:schemeClr val="bg1"/>
              </a:solidFill>
            </a:ln>
            <a:effectLst/>
          </c:spPr>
          <c:invertIfNegative val="0"/>
          <c:cat>
            <c:strRef>
              <c:f>'2.2'!$B$38:$B$58</c:f>
              <c:strCache>
                <c:ptCount val="21"/>
                <c:pt idx="0">
                  <c:v>SE</c:v>
                </c:pt>
                <c:pt idx="1">
                  <c:v>IT</c:v>
                </c:pt>
                <c:pt idx="2">
                  <c:v>NL</c:v>
                </c:pt>
                <c:pt idx="3">
                  <c:v>PL</c:v>
                </c:pt>
                <c:pt idx="4">
                  <c:v>ES</c:v>
                </c:pt>
                <c:pt idx="5">
                  <c:v>EE</c:v>
                </c:pt>
                <c:pt idx="6">
                  <c:v>HU</c:v>
                </c:pt>
                <c:pt idx="7">
                  <c:v>AT</c:v>
                </c:pt>
                <c:pt idx="8">
                  <c:v>FR</c:v>
                </c:pt>
                <c:pt idx="9">
                  <c:v>EU-22</c:v>
                </c:pt>
                <c:pt idx="10">
                  <c:v>BE</c:v>
                </c:pt>
                <c:pt idx="11">
                  <c:v>DE</c:v>
                </c:pt>
                <c:pt idx="12">
                  <c:v>SI</c:v>
                </c:pt>
                <c:pt idx="13">
                  <c:v>LT</c:v>
                </c:pt>
                <c:pt idx="14">
                  <c:v>IE</c:v>
                </c:pt>
                <c:pt idx="15">
                  <c:v>FI</c:v>
                </c:pt>
                <c:pt idx="16">
                  <c:v>DK</c:v>
                </c:pt>
                <c:pt idx="17">
                  <c:v>EL</c:v>
                </c:pt>
                <c:pt idx="18">
                  <c:v>CZ</c:v>
                </c:pt>
                <c:pt idx="19">
                  <c:v>PT</c:v>
                </c:pt>
                <c:pt idx="20">
                  <c:v>LV</c:v>
                </c:pt>
              </c:strCache>
            </c:strRef>
          </c:cat>
          <c:val>
            <c:numRef>
              <c:f>'2.2'!$D$38:$D$58</c:f>
              <c:numCache>
                <c:formatCode>0.0</c:formatCode>
                <c:ptCount val="21"/>
                <c:pt idx="0">
                  <c:v>64.201476999999997</c:v>
                </c:pt>
                <c:pt idx="1">
                  <c:v>84.877403000000001</c:v>
                </c:pt>
                <c:pt idx="2">
                  <c:v>30.465845000000002</c:v>
                </c:pt>
                <c:pt idx="3">
                  <c:v>88.417991999999998</c:v>
                </c:pt>
                <c:pt idx="4">
                  <c:v>89.24736</c:v>
                </c:pt>
                <c:pt idx="5">
                  <c:v>84.616386000000006</c:v>
                </c:pt>
                <c:pt idx="6">
                  <c:v>88.804732999999999</c:v>
                </c:pt>
                <c:pt idx="7">
                  <c:v>64.297302000000002</c:v>
                </c:pt>
                <c:pt idx="8">
                  <c:v>82.721457999999998</c:v>
                </c:pt>
                <c:pt idx="9">
                  <c:v>81.049002000000002</c:v>
                </c:pt>
                <c:pt idx="10">
                  <c:v>88.045929000000001</c:v>
                </c:pt>
                <c:pt idx="11">
                  <c:v>68.703666999999996</c:v>
                </c:pt>
                <c:pt idx="12">
                  <c:v>90.987938</c:v>
                </c:pt>
                <c:pt idx="13">
                  <c:v>90.264336</c:v>
                </c:pt>
                <c:pt idx="14">
                  <c:v>80.492560999999995</c:v>
                </c:pt>
                <c:pt idx="15">
                  <c:v>73.010384000000002</c:v>
                </c:pt>
                <c:pt idx="16">
                  <c:v>60.715060999999999</c:v>
                </c:pt>
                <c:pt idx="17">
                  <c:v>94.477974000000003</c:v>
                </c:pt>
                <c:pt idx="18">
                  <c:v>92.590926999999994</c:v>
                </c:pt>
                <c:pt idx="19">
                  <c:v>91.643867</c:v>
                </c:pt>
                <c:pt idx="20">
                  <c:v>95.011505</c:v>
                </c:pt>
              </c:numCache>
            </c:numRef>
          </c:val>
          <c:extLst>
            <c:ext xmlns:c16="http://schemas.microsoft.com/office/drawing/2014/chart" uri="{C3380CC4-5D6E-409C-BE32-E72D297353CC}">
              <c16:uniqueId val="{00000000-A153-4201-8B06-7164418191FE}"/>
            </c:ext>
          </c:extLst>
        </c:ser>
        <c:ser>
          <c:idx val="0"/>
          <c:order val="1"/>
          <c:tx>
            <c:strRef>
              <c:f>'2.2'!$C$37</c:f>
              <c:strCache>
                <c:ptCount val="1"/>
                <c:pt idx="0">
                  <c:v>Studies and employment</c:v>
                </c:pt>
              </c:strCache>
            </c:strRef>
          </c:tx>
          <c:spPr>
            <a:solidFill>
              <a:schemeClr val="accent2">
                <a:lumMod val="60000"/>
                <a:lumOff val="40000"/>
              </a:schemeClr>
            </a:solidFill>
            <a:ln w="6350">
              <a:solidFill>
                <a:schemeClr val="bg1"/>
              </a:solidFill>
            </a:ln>
            <a:effectLst/>
          </c:spPr>
          <c:invertIfNegative val="0"/>
          <c:cat>
            <c:strRef>
              <c:f>'2.2'!$B$38:$B$58</c:f>
              <c:strCache>
                <c:ptCount val="21"/>
                <c:pt idx="0">
                  <c:v>SE</c:v>
                </c:pt>
                <c:pt idx="1">
                  <c:v>IT</c:v>
                </c:pt>
                <c:pt idx="2">
                  <c:v>NL</c:v>
                </c:pt>
                <c:pt idx="3">
                  <c:v>PL</c:v>
                </c:pt>
                <c:pt idx="4">
                  <c:v>ES</c:v>
                </c:pt>
                <c:pt idx="5">
                  <c:v>EE</c:v>
                </c:pt>
                <c:pt idx="6">
                  <c:v>HU</c:v>
                </c:pt>
                <c:pt idx="7">
                  <c:v>AT</c:v>
                </c:pt>
                <c:pt idx="8">
                  <c:v>FR</c:v>
                </c:pt>
                <c:pt idx="9">
                  <c:v>EU-22</c:v>
                </c:pt>
                <c:pt idx="10">
                  <c:v>BE</c:v>
                </c:pt>
                <c:pt idx="11">
                  <c:v>DE</c:v>
                </c:pt>
                <c:pt idx="12">
                  <c:v>SI</c:v>
                </c:pt>
                <c:pt idx="13">
                  <c:v>LT</c:v>
                </c:pt>
                <c:pt idx="14">
                  <c:v>IE</c:v>
                </c:pt>
                <c:pt idx="15">
                  <c:v>FI</c:v>
                </c:pt>
                <c:pt idx="16">
                  <c:v>DK</c:v>
                </c:pt>
                <c:pt idx="17">
                  <c:v>EL</c:v>
                </c:pt>
                <c:pt idx="18">
                  <c:v>CZ</c:v>
                </c:pt>
                <c:pt idx="19">
                  <c:v>PT</c:v>
                </c:pt>
                <c:pt idx="20">
                  <c:v>LV</c:v>
                </c:pt>
              </c:strCache>
            </c:strRef>
          </c:cat>
          <c:val>
            <c:numRef>
              <c:f>'2.2'!$C$38:$C$58</c:f>
              <c:numCache>
                <c:formatCode>0.0</c:formatCode>
                <c:ptCount val="21"/>
                <c:pt idx="0">
                  <c:v>10.488146</c:v>
                </c:pt>
                <c:pt idx="1">
                  <c:v>0.28113511000000002</c:v>
                </c:pt>
                <c:pt idx="2">
                  <c:v>48.013309</c:v>
                </c:pt>
                <c:pt idx="3">
                  <c:v>2.6275959000000002</c:v>
                </c:pt>
                <c:pt idx="4">
                  <c:v>1.4001452999999999</c:v>
                </c:pt>
                <c:pt idx="5">
                  <c:v>6.5577930999999996</c:v>
                </c:pt>
                <c:pt idx="6">
                  <c:v>0.76740885000000003</c:v>
                </c:pt>
                <c:pt idx="7">
                  <c:v>23.723355999999999</c:v>
                </c:pt>
                <c:pt idx="8">
                  <c:v>7.7478975999999999</c:v>
                </c:pt>
                <c:pt idx="9">
                  <c:v>9.7999302999999998</c:v>
                </c:pt>
                <c:pt idx="10">
                  <c:v>5.1135659000000002</c:v>
                </c:pt>
                <c:pt idx="11">
                  <c:v>21.309045999999999</c:v>
                </c:pt>
                <c:pt idx="12">
                  <c:v>1.8784144</c:v>
                </c:pt>
                <c:pt idx="13">
                  <c:v>2.2707746000000002</c:v>
                </c:pt>
                <c:pt idx="14">
                  <c:v>11.212524</c:v>
                </c:pt>
                <c:pt idx="15">
                  <c:v>16.955017000000002</c:v>
                </c:pt>
                <c:pt idx="16">
                  <c:v>29.919049999999999</c:v>
                </c:pt>
                <c:pt idx="17">
                  <c:v>0.62758320999999995</c:v>
                </c:pt>
                <c:pt idx="18">
                  <c:v>1.1914028999999999</c:v>
                </c:pt>
                <c:pt idx="19">
                  <c:v>1.6928558</c:v>
                </c:pt>
                <c:pt idx="20">
                  <c:v>2.2200224</c:v>
                </c:pt>
              </c:numCache>
            </c:numRef>
          </c:val>
          <c:extLst>
            <c:ext xmlns:c16="http://schemas.microsoft.com/office/drawing/2014/chart" uri="{C3380CC4-5D6E-409C-BE32-E72D297353CC}">
              <c16:uniqueId val="{00000001-A153-4201-8B06-7164418191FE}"/>
            </c:ext>
          </c:extLst>
        </c:ser>
        <c:ser>
          <c:idx val="2"/>
          <c:order val="2"/>
          <c:tx>
            <c:strRef>
              <c:f>'2.2'!$E$37</c:f>
              <c:strCache>
                <c:ptCount val="1"/>
                <c:pt idx="0">
                  <c:v>Employment</c:v>
                </c:pt>
              </c:strCache>
            </c:strRef>
          </c:tx>
          <c:spPr>
            <a:solidFill>
              <a:schemeClr val="accent2">
                <a:lumMod val="40000"/>
                <a:lumOff val="60000"/>
              </a:schemeClr>
            </a:solidFill>
            <a:ln w="6350">
              <a:solidFill>
                <a:schemeClr val="bg1"/>
              </a:solidFill>
            </a:ln>
            <a:effectLst/>
          </c:spPr>
          <c:invertIfNegative val="0"/>
          <c:cat>
            <c:strRef>
              <c:f>'2.2'!$B$38:$B$58</c:f>
              <c:strCache>
                <c:ptCount val="21"/>
                <c:pt idx="0">
                  <c:v>SE</c:v>
                </c:pt>
                <c:pt idx="1">
                  <c:v>IT</c:v>
                </c:pt>
                <c:pt idx="2">
                  <c:v>NL</c:v>
                </c:pt>
                <c:pt idx="3">
                  <c:v>PL</c:v>
                </c:pt>
                <c:pt idx="4">
                  <c:v>ES</c:v>
                </c:pt>
                <c:pt idx="5">
                  <c:v>EE</c:v>
                </c:pt>
                <c:pt idx="6">
                  <c:v>HU</c:v>
                </c:pt>
                <c:pt idx="7">
                  <c:v>AT</c:v>
                </c:pt>
                <c:pt idx="8">
                  <c:v>FR</c:v>
                </c:pt>
                <c:pt idx="9">
                  <c:v>EU-22</c:v>
                </c:pt>
                <c:pt idx="10">
                  <c:v>BE</c:v>
                </c:pt>
                <c:pt idx="11">
                  <c:v>DE</c:v>
                </c:pt>
                <c:pt idx="12">
                  <c:v>SI</c:v>
                </c:pt>
                <c:pt idx="13">
                  <c:v>LT</c:v>
                </c:pt>
                <c:pt idx="14">
                  <c:v>IE</c:v>
                </c:pt>
                <c:pt idx="15">
                  <c:v>FI</c:v>
                </c:pt>
                <c:pt idx="16">
                  <c:v>DK</c:v>
                </c:pt>
                <c:pt idx="17">
                  <c:v>EL</c:v>
                </c:pt>
                <c:pt idx="18">
                  <c:v>CZ</c:v>
                </c:pt>
                <c:pt idx="19">
                  <c:v>PT</c:v>
                </c:pt>
                <c:pt idx="20">
                  <c:v>LV</c:v>
                </c:pt>
              </c:strCache>
            </c:strRef>
          </c:cat>
          <c:val>
            <c:numRef>
              <c:f>'2.2'!$E$38:$E$58</c:f>
              <c:numCache>
                <c:formatCode>0.0</c:formatCode>
                <c:ptCount val="21"/>
                <c:pt idx="0">
                  <c:v>10.96645</c:v>
                </c:pt>
                <c:pt idx="1">
                  <c:v>2.3230325999999999</c:v>
                </c:pt>
                <c:pt idx="2">
                  <c:v>12.595420000000001</c:v>
                </c:pt>
                <c:pt idx="3">
                  <c:v>1.4893746000000001</c:v>
                </c:pt>
                <c:pt idx="4">
                  <c:v>1.9122733999999999</c:v>
                </c:pt>
                <c:pt idx="5">
                  <c:v>1.8607762999999999</c:v>
                </c:pt>
                <c:pt idx="6">
                  <c:v>3.5153219999999998</c:v>
                </c:pt>
                <c:pt idx="7">
                  <c:v>5.3735017999999997</c:v>
                </c:pt>
                <c:pt idx="8">
                  <c:v>2.9561364999999999</c:v>
                </c:pt>
                <c:pt idx="9">
                  <c:v>3.6026897999999998</c:v>
                </c:pt>
                <c:pt idx="10">
                  <c:v>1.5021138999999999</c:v>
                </c:pt>
                <c:pt idx="11">
                  <c:v>4.7923698000000003</c:v>
                </c:pt>
                <c:pt idx="12">
                  <c:v>2.0181960999999999</c:v>
                </c:pt>
                <c:pt idx="13">
                  <c:v>2.5559864000000001</c:v>
                </c:pt>
                <c:pt idx="14">
                  <c:v>3.4435815999999999</c:v>
                </c:pt>
                <c:pt idx="15">
                  <c:v>5.1903113999999997</c:v>
                </c:pt>
                <c:pt idx="16">
                  <c:v>4.5305609999999996</c:v>
                </c:pt>
                <c:pt idx="17">
                  <c:v>0.82891809999999999</c:v>
                </c:pt>
                <c:pt idx="18">
                  <c:v>2.3068330000000001</c:v>
                </c:pt>
                <c:pt idx="19">
                  <c:v>2.8059454000000001</c:v>
                </c:pt>
                <c:pt idx="20">
                  <c:v>1.1424053999999999</c:v>
                </c:pt>
              </c:numCache>
            </c:numRef>
          </c:val>
          <c:extLst>
            <c:ext xmlns:c16="http://schemas.microsoft.com/office/drawing/2014/chart" uri="{C3380CC4-5D6E-409C-BE32-E72D297353CC}">
              <c16:uniqueId val="{00000002-A153-4201-8B06-7164418191FE}"/>
            </c:ext>
          </c:extLst>
        </c:ser>
        <c:ser>
          <c:idx val="3"/>
          <c:order val="3"/>
          <c:tx>
            <c:strRef>
              <c:f>'2.2'!$F$37</c:f>
              <c:strCache>
                <c:ptCount val="1"/>
                <c:pt idx="0">
                  <c:v>NEET</c:v>
                </c:pt>
              </c:strCache>
            </c:strRef>
          </c:tx>
          <c:spPr>
            <a:solidFill>
              <a:schemeClr val="accent4">
                <a:lumMod val="60000"/>
                <a:lumOff val="40000"/>
              </a:schemeClr>
            </a:solidFill>
            <a:ln w="6350">
              <a:solidFill>
                <a:schemeClr val="bg1"/>
              </a:solidFill>
            </a:ln>
            <a:effectLst/>
          </c:spPr>
          <c:invertIfNegative val="0"/>
          <c:cat>
            <c:strRef>
              <c:f>'2.2'!$B$38:$B$58</c:f>
              <c:strCache>
                <c:ptCount val="21"/>
                <c:pt idx="0">
                  <c:v>SE</c:v>
                </c:pt>
                <c:pt idx="1">
                  <c:v>IT</c:v>
                </c:pt>
                <c:pt idx="2">
                  <c:v>NL</c:v>
                </c:pt>
                <c:pt idx="3">
                  <c:v>PL</c:v>
                </c:pt>
                <c:pt idx="4">
                  <c:v>ES</c:v>
                </c:pt>
                <c:pt idx="5">
                  <c:v>EE</c:v>
                </c:pt>
                <c:pt idx="6">
                  <c:v>HU</c:v>
                </c:pt>
                <c:pt idx="7">
                  <c:v>AT</c:v>
                </c:pt>
                <c:pt idx="8">
                  <c:v>FR</c:v>
                </c:pt>
                <c:pt idx="9">
                  <c:v>EU-22</c:v>
                </c:pt>
                <c:pt idx="10">
                  <c:v>BE</c:v>
                </c:pt>
                <c:pt idx="11">
                  <c:v>DE</c:v>
                </c:pt>
                <c:pt idx="12">
                  <c:v>SI</c:v>
                </c:pt>
                <c:pt idx="13">
                  <c:v>LT</c:v>
                </c:pt>
                <c:pt idx="14">
                  <c:v>IE</c:v>
                </c:pt>
                <c:pt idx="15">
                  <c:v>FI</c:v>
                </c:pt>
                <c:pt idx="16">
                  <c:v>DK</c:v>
                </c:pt>
                <c:pt idx="17">
                  <c:v>EL</c:v>
                </c:pt>
                <c:pt idx="18">
                  <c:v>CZ</c:v>
                </c:pt>
                <c:pt idx="19">
                  <c:v>PT</c:v>
                </c:pt>
                <c:pt idx="20">
                  <c:v>LV</c:v>
                </c:pt>
              </c:strCache>
            </c:strRef>
          </c:cat>
          <c:val>
            <c:numRef>
              <c:f>'2.2'!$F$38:$F$58</c:f>
              <c:numCache>
                <c:formatCode>0.0</c:formatCode>
                <c:ptCount val="21"/>
                <c:pt idx="0">
                  <c:v>14.343928999999999</c:v>
                </c:pt>
                <c:pt idx="1">
                  <c:v>12.518428</c:v>
                </c:pt>
                <c:pt idx="2">
                  <c:v>8.9254254999999993</c:v>
                </c:pt>
                <c:pt idx="3">
                  <c:v>7.4650359000000002</c:v>
                </c:pt>
                <c:pt idx="4">
                  <c:v>7.4402207999999996</c:v>
                </c:pt>
                <c:pt idx="5">
                  <c:v>6.9650435000000002</c:v>
                </c:pt>
                <c:pt idx="6">
                  <c:v>6.9125328000000001</c:v>
                </c:pt>
                <c:pt idx="7">
                  <c:v>6.6058358999999998</c:v>
                </c:pt>
                <c:pt idx="8">
                  <c:v>6.5745076999999998</c:v>
                </c:pt>
                <c:pt idx="9">
                  <c:v>6.2807382</c:v>
                </c:pt>
                <c:pt idx="10">
                  <c:v>5.3383880000000001</c:v>
                </c:pt>
                <c:pt idx="11">
                  <c:v>5.1949182</c:v>
                </c:pt>
                <c:pt idx="12">
                  <c:v>5.1154513000000001</c:v>
                </c:pt>
                <c:pt idx="13">
                  <c:v>4.9089030999999999</c:v>
                </c:pt>
                <c:pt idx="14">
                  <c:v>4.8513349999999997</c:v>
                </c:pt>
                <c:pt idx="15">
                  <c:v>4.8442907000000002</c:v>
                </c:pt>
                <c:pt idx="16">
                  <c:v>4.8353291</c:v>
                </c:pt>
                <c:pt idx="17">
                  <c:v>4.0655216999999997</c:v>
                </c:pt>
                <c:pt idx="18">
                  <c:v>3.9108366999999999</c:v>
                </c:pt>
                <c:pt idx="19">
                  <c:v>3.8573346000000002</c:v>
                </c:pt>
                <c:pt idx="20">
                  <c:v>1.6260699999999999</c:v>
                </c:pt>
              </c:numCache>
            </c:numRef>
          </c:val>
          <c:extLst>
            <c:ext xmlns:c16="http://schemas.microsoft.com/office/drawing/2014/chart" uri="{C3380CC4-5D6E-409C-BE32-E72D297353CC}">
              <c16:uniqueId val="{00000003-A153-4201-8B06-7164418191FE}"/>
            </c:ext>
          </c:extLst>
        </c:ser>
        <c:dLbls>
          <c:showLegendKey val="0"/>
          <c:showVal val="0"/>
          <c:showCatName val="0"/>
          <c:showSerName val="0"/>
          <c:showPercent val="0"/>
          <c:showBubbleSize val="0"/>
        </c:dLbls>
        <c:gapWidth val="125"/>
        <c:overlap val="100"/>
        <c:axId val="621051432"/>
        <c:axId val="621052088"/>
      </c:barChart>
      <c:catAx>
        <c:axId val="621051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21052088"/>
        <c:crosses val="autoZero"/>
        <c:auto val="1"/>
        <c:lblAlgn val="ctr"/>
        <c:lblOffset val="100"/>
        <c:noMultiLvlLbl val="0"/>
      </c:catAx>
      <c:valAx>
        <c:axId val="621052088"/>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4.4097222222222225E-2"/>
              <c:y val="3.2354166666666629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21051432"/>
        <c:crosses val="autoZero"/>
        <c:crossBetween val="between"/>
      </c:valAx>
      <c:spPr>
        <a:noFill/>
        <a:ln>
          <a:noFill/>
        </a:ln>
        <a:effectLst/>
      </c:spPr>
    </c:plotArea>
    <c:legend>
      <c:legendPos val="b"/>
      <c:layout>
        <c:manualLayout>
          <c:xMode val="edge"/>
          <c:yMode val="edge"/>
          <c:x val="0.24041455314009663"/>
          <c:y val="0.92558541666666672"/>
          <c:w val="0.51150181159420294"/>
          <c:h val="7.441458333333334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15609903381637E-2"/>
          <c:y val="6.5851851851851856E-2"/>
          <c:w val="0.92517044082125599"/>
          <c:h val="0.83443777777777772"/>
        </c:manualLayout>
      </c:layout>
      <c:barChart>
        <c:barDir val="col"/>
        <c:grouping val="clustered"/>
        <c:varyColors val="0"/>
        <c:ser>
          <c:idx val="0"/>
          <c:order val="0"/>
          <c:tx>
            <c:strRef>
              <c:f>'2.3'!$C$4</c:f>
              <c:strCache>
                <c:ptCount val="1"/>
                <c:pt idx="0">
                  <c:v>2020</c:v>
                </c:pt>
              </c:strCache>
            </c:strRef>
          </c:tx>
          <c:spPr>
            <a:solidFill>
              <a:schemeClr val="accent2"/>
            </a:solidFill>
            <a:ln w="6350">
              <a:solidFill>
                <a:schemeClr val="bg1"/>
              </a:solidFill>
            </a:ln>
            <a:effectLst/>
          </c:spPr>
          <c:invertIfNegative val="0"/>
          <c:cat>
            <c:strRef>
              <c:f>'2.3'!$B$5:$B$31</c:f>
              <c:strCache>
                <c:ptCount val="27"/>
                <c:pt idx="0">
                  <c:v>MT</c:v>
                </c:pt>
                <c:pt idx="1">
                  <c:v>SI</c:v>
                </c:pt>
                <c:pt idx="2">
                  <c:v>EE</c:v>
                </c:pt>
                <c:pt idx="3">
                  <c:v>LV</c:v>
                </c:pt>
                <c:pt idx="4">
                  <c:v>DK</c:v>
                </c:pt>
                <c:pt idx="5">
                  <c:v>HR</c:v>
                </c:pt>
                <c:pt idx="6">
                  <c:v>LT</c:v>
                </c:pt>
                <c:pt idx="7">
                  <c:v>FI</c:v>
                </c:pt>
                <c:pt idx="8">
                  <c:v>CZ</c:v>
                </c:pt>
                <c:pt idx="9">
                  <c:v>LU</c:v>
                </c:pt>
                <c:pt idx="10">
                  <c:v>HU</c:v>
                </c:pt>
                <c:pt idx="11">
                  <c:v>SE</c:v>
                </c:pt>
                <c:pt idx="12">
                  <c:v>IE</c:v>
                </c:pt>
                <c:pt idx="13">
                  <c:v>BE</c:v>
                </c:pt>
                <c:pt idx="14">
                  <c:v>NL</c:v>
                </c:pt>
                <c:pt idx="15">
                  <c:v>PT</c:v>
                </c:pt>
                <c:pt idx="16">
                  <c:v>AT</c:v>
                </c:pt>
                <c:pt idx="17">
                  <c:v>BG</c:v>
                </c:pt>
                <c:pt idx="18">
                  <c:v>CY</c:v>
                </c:pt>
                <c:pt idx="19">
                  <c:v>PL</c:v>
                </c:pt>
                <c:pt idx="20">
                  <c:v>SK</c:v>
                </c:pt>
                <c:pt idx="21">
                  <c:v>RO</c:v>
                </c:pt>
                <c:pt idx="22">
                  <c:v>EL</c:v>
                </c:pt>
                <c:pt idx="23">
                  <c:v>ES</c:v>
                </c:pt>
                <c:pt idx="24">
                  <c:v>IT</c:v>
                </c:pt>
                <c:pt idx="25">
                  <c:v>FR</c:v>
                </c:pt>
                <c:pt idx="26">
                  <c:v>DE</c:v>
                </c:pt>
              </c:strCache>
            </c:strRef>
          </c:cat>
          <c:val>
            <c:numRef>
              <c:f>'2.3'!$C$5:$C$31</c:f>
              <c:numCache>
                <c:formatCode>_-* #\ ##0_-;\-* #\ ##0_-;_-* "-"??_-;_-@_-</c:formatCode>
                <c:ptCount val="27"/>
                <c:pt idx="0">
                  <c:v>1211</c:v>
                </c:pt>
                <c:pt idx="1">
                  <c:v>3288</c:v>
                </c:pt>
                <c:pt idx="2">
                  <c:v>3524</c:v>
                </c:pt>
                <c:pt idx="3">
                  <c:v>5025</c:v>
                </c:pt>
                <c:pt idx="4">
                  <c:v>6041</c:v>
                </c:pt>
                <c:pt idx="5">
                  <c:v>10003</c:v>
                </c:pt>
                <c:pt idx="6">
                  <c:v>10278</c:v>
                </c:pt>
                <c:pt idx="7">
                  <c:v>10946</c:v>
                </c:pt>
                <c:pt idx="8">
                  <c:v>12195</c:v>
                </c:pt>
                <c:pt idx="9">
                  <c:v>12709</c:v>
                </c:pt>
                <c:pt idx="10">
                  <c:v>13706</c:v>
                </c:pt>
                <c:pt idx="11">
                  <c:v>15092</c:v>
                </c:pt>
                <c:pt idx="12">
                  <c:v>15183</c:v>
                </c:pt>
                <c:pt idx="13">
                  <c:v>17168</c:v>
                </c:pt>
                <c:pt idx="14">
                  <c:v>19285</c:v>
                </c:pt>
                <c:pt idx="15">
                  <c:v>22807</c:v>
                </c:pt>
                <c:pt idx="16">
                  <c:v>23998</c:v>
                </c:pt>
                <c:pt idx="17">
                  <c:v>25185</c:v>
                </c:pt>
                <c:pt idx="18">
                  <c:v>25978</c:v>
                </c:pt>
                <c:pt idx="19">
                  <c:v>26495</c:v>
                </c:pt>
                <c:pt idx="20">
                  <c:v>30901</c:v>
                </c:pt>
                <c:pt idx="21">
                  <c:v>31486</c:v>
                </c:pt>
                <c:pt idx="22">
                  <c:v>40395</c:v>
                </c:pt>
                <c:pt idx="23">
                  <c:v>46994</c:v>
                </c:pt>
                <c:pt idx="24">
                  <c:v>84449</c:v>
                </c:pt>
                <c:pt idx="25">
                  <c:v>108654</c:v>
                </c:pt>
                <c:pt idx="26">
                  <c:v>123512</c:v>
                </c:pt>
              </c:numCache>
            </c:numRef>
          </c:val>
          <c:extLst>
            <c:ext xmlns:c16="http://schemas.microsoft.com/office/drawing/2014/chart" uri="{C3380CC4-5D6E-409C-BE32-E72D297353CC}">
              <c16:uniqueId val="{00000000-B6EC-4CE2-9340-2CBF9DEB0D96}"/>
            </c:ext>
          </c:extLst>
        </c:ser>
        <c:dLbls>
          <c:showLegendKey val="0"/>
          <c:showVal val="0"/>
          <c:showCatName val="0"/>
          <c:showSerName val="0"/>
          <c:showPercent val="0"/>
          <c:showBubbleSize val="0"/>
        </c:dLbls>
        <c:gapWidth val="125"/>
        <c:overlap val="-27"/>
        <c:axId val="566459424"/>
        <c:axId val="566461392"/>
      </c:barChart>
      <c:catAx>
        <c:axId val="5664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66461392"/>
        <c:crosses val="autoZero"/>
        <c:auto val="1"/>
        <c:lblAlgn val="ctr"/>
        <c:lblOffset val="100"/>
        <c:noMultiLvlLbl val="0"/>
      </c:catAx>
      <c:valAx>
        <c:axId val="566461392"/>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Students</a:t>
                </a:r>
              </a:p>
            </c:rich>
          </c:tx>
          <c:layout>
            <c:manualLayout>
              <c:xMode val="edge"/>
              <c:yMode val="edge"/>
              <c:x val="8.819444444444445E-2"/>
              <c:y val="2.5285185185185181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66459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24577294685988E-2"/>
          <c:y val="6.5037037037037032E-2"/>
          <c:w val="0.94848958333333333"/>
          <c:h val="0.77742888888888884"/>
        </c:manualLayout>
      </c:layout>
      <c:barChart>
        <c:barDir val="col"/>
        <c:grouping val="clustered"/>
        <c:varyColors val="0"/>
        <c:ser>
          <c:idx val="2"/>
          <c:order val="2"/>
          <c:tx>
            <c:strRef>
              <c:f>'2.3'!$E$36</c:f>
              <c:strCache>
                <c:ptCount val="1"/>
                <c:pt idx="0">
                  <c:v>ISCED 8</c:v>
                </c:pt>
              </c:strCache>
            </c:strRef>
          </c:tx>
          <c:spPr>
            <a:solidFill>
              <a:schemeClr val="accent2">
                <a:lumMod val="60000"/>
                <a:lumOff val="40000"/>
              </a:schemeClr>
            </a:solidFill>
            <a:ln w="6350">
              <a:solidFill>
                <a:schemeClr val="bg1"/>
              </a:solidFill>
            </a:ln>
            <a:effectLst/>
          </c:spPr>
          <c:invertIfNegative val="0"/>
          <c:cat>
            <c:strRef>
              <c:f>'2.3'!$B$37:$B$56</c:f>
              <c:strCache>
                <c:ptCount val="20"/>
                <c:pt idx="0">
                  <c:v>EL</c:v>
                </c:pt>
                <c:pt idx="1">
                  <c:v>LT</c:v>
                </c:pt>
                <c:pt idx="2">
                  <c:v>PL</c:v>
                </c:pt>
                <c:pt idx="3">
                  <c:v>LV</c:v>
                </c:pt>
                <c:pt idx="4">
                  <c:v>IT</c:v>
                </c:pt>
                <c:pt idx="5">
                  <c:v>ES</c:v>
                </c:pt>
                <c:pt idx="6">
                  <c:v>SI</c:v>
                </c:pt>
                <c:pt idx="7">
                  <c:v>CZ</c:v>
                </c:pt>
                <c:pt idx="8">
                  <c:v>DE</c:v>
                </c:pt>
                <c:pt idx="9">
                  <c:v>EU-22</c:v>
                </c:pt>
                <c:pt idx="10">
                  <c:v>FI</c:v>
                </c:pt>
                <c:pt idx="11">
                  <c:v>EE</c:v>
                </c:pt>
                <c:pt idx="12">
                  <c:v>BE</c:v>
                </c:pt>
                <c:pt idx="13">
                  <c:v>PT</c:v>
                </c:pt>
                <c:pt idx="14">
                  <c:v>IE</c:v>
                </c:pt>
                <c:pt idx="15">
                  <c:v>SE</c:v>
                </c:pt>
                <c:pt idx="16">
                  <c:v>DK</c:v>
                </c:pt>
                <c:pt idx="17">
                  <c:v>AT</c:v>
                </c:pt>
                <c:pt idx="18">
                  <c:v>FR</c:v>
                </c:pt>
                <c:pt idx="19">
                  <c:v>NL</c:v>
                </c:pt>
              </c:strCache>
            </c:strRef>
          </c:cat>
          <c:val>
            <c:numRef>
              <c:f>'2.3'!$E$37:$E$56</c:f>
              <c:numCache>
                <c:formatCode>0</c:formatCode>
                <c:ptCount val="20"/>
                <c:pt idx="0">
                  <c:v>1.5112137838098001</c:v>
                </c:pt>
                <c:pt idx="1">
                  <c:v>6.5837600585222997</c:v>
                </c:pt>
                <c:pt idx="2">
                  <c:v>7.9377339433189</c:v>
                </c:pt>
                <c:pt idx="3">
                  <c:v>11.695906432748</c:v>
                </c:pt>
                <c:pt idx="4">
                  <c:v>15.808835188532999</c:v>
                </c:pt>
                <c:pt idx="5">
                  <c:v>19.222508822862999</c:v>
                </c:pt>
                <c:pt idx="6">
                  <c:v>20.145190562612999</c:v>
                </c:pt>
                <c:pt idx="7">
                  <c:v>22.262652993715001</c:v>
                </c:pt>
                <c:pt idx="8">
                  <c:v>23.088117825996999</c:v>
                </c:pt>
                <c:pt idx="9">
                  <c:v>24.186002731323001</c:v>
                </c:pt>
                <c:pt idx="10">
                  <c:v>25.024384957191</c:v>
                </c:pt>
                <c:pt idx="11">
                  <c:v>25.602605863192</c:v>
                </c:pt>
                <c:pt idx="12">
                  <c:v>32.645799744260003</c:v>
                </c:pt>
                <c:pt idx="13">
                  <c:v>33.074146070536003</c:v>
                </c:pt>
                <c:pt idx="14">
                  <c:v>35.544810525132</c:v>
                </c:pt>
                <c:pt idx="15">
                  <c:v>35.602618934791003</c:v>
                </c:pt>
                <c:pt idx="16">
                  <c:v>36.137140337338998</c:v>
                </c:pt>
                <c:pt idx="17">
                  <c:v>36.750111786786</c:v>
                </c:pt>
                <c:pt idx="18">
                  <c:v>37.861831160582</c:v>
                </c:pt>
                <c:pt idx="19">
                  <c:v>47.858926722299998</c:v>
                </c:pt>
              </c:numCache>
            </c:numRef>
          </c:val>
          <c:extLst>
            <c:ext xmlns:c16="http://schemas.microsoft.com/office/drawing/2014/chart" uri="{C3380CC4-5D6E-409C-BE32-E72D297353CC}">
              <c16:uniqueId val="{00000000-E3D4-43B4-BFFF-9FDDDF37D407}"/>
            </c:ext>
          </c:extLst>
        </c:ser>
        <c:dLbls>
          <c:showLegendKey val="0"/>
          <c:showVal val="0"/>
          <c:showCatName val="0"/>
          <c:showSerName val="0"/>
          <c:showPercent val="0"/>
          <c:showBubbleSize val="0"/>
        </c:dLbls>
        <c:gapWidth val="150"/>
        <c:overlap val="-27"/>
        <c:axId val="614551616"/>
        <c:axId val="616114136"/>
      </c:barChart>
      <c:lineChart>
        <c:grouping val="standard"/>
        <c:varyColors val="0"/>
        <c:ser>
          <c:idx val="0"/>
          <c:order val="0"/>
          <c:tx>
            <c:strRef>
              <c:f>'2.3'!$C$36</c:f>
              <c:strCache>
                <c:ptCount val="1"/>
                <c:pt idx="0">
                  <c:v>ISCED 6</c:v>
                </c:pt>
              </c:strCache>
            </c:strRef>
          </c:tx>
          <c:spPr>
            <a:ln w="28575" cap="rnd">
              <a:noFill/>
              <a:round/>
            </a:ln>
            <a:effectLst/>
          </c:spPr>
          <c:marker>
            <c:symbol val="circle"/>
            <c:size val="6"/>
            <c:spPr>
              <a:solidFill>
                <a:schemeClr val="accent4"/>
              </a:solidFill>
              <a:ln w="6350">
                <a:solidFill>
                  <a:schemeClr val="bg1"/>
                </a:solidFill>
              </a:ln>
              <a:effectLst/>
            </c:spPr>
          </c:marker>
          <c:cat>
            <c:strRef>
              <c:f>'2.3'!$B$37:$B$56</c:f>
              <c:strCache>
                <c:ptCount val="20"/>
                <c:pt idx="0">
                  <c:v>EL</c:v>
                </c:pt>
                <c:pt idx="1">
                  <c:v>LT</c:v>
                </c:pt>
                <c:pt idx="2">
                  <c:v>PL</c:v>
                </c:pt>
                <c:pt idx="3">
                  <c:v>LV</c:v>
                </c:pt>
                <c:pt idx="4">
                  <c:v>IT</c:v>
                </c:pt>
                <c:pt idx="5">
                  <c:v>ES</c:v>
                </c:pt>
                <c:pt idx="6">
                  <c:v>SI</c:v>
                </c:pt>
                <c:pt idx="7">
                  <c:v>CZ</c:v>
                </c:pt>
                <c:pt idx="8">
                  <c:v>DE</c:v>
                </c:pt>
                <c:pt idx="9">
                  <c:v>EU-22</c:v>
                </c:pt>
                <c:pt idx="10">
                  <c:v>FI</c:v>
                </c:pt>
                <c:pt idx="11">
                  <c:v>EE</c:v>
                </c:pt>
                <c:pt idx="12">
                  <c:v>BE</c:v>
                </c:pt>
                <c:pt idx="13">
                  <c:v>PT</c:v>
                </c:pt>
                <c:pt idx="14">
                  <c:v>IE</c:v>
                </c:pt>
                <c:pt idx="15">
                  <c:v>SE</c:v>
                </c:pt>
                <c:pt idx="16">
                  <c:v>DK</c:v>
                </c:pt>
                <c:pt idx="17">
                  <c:v>AT</c:v>
                </c:pt>
                <c:pt idx="18">
                  <c:v>FR</c:v>
                </c:pt>
                <c:pt idx="19">
                  <c:v>NL</c:v>
                </c:pt>
              </c:strCache>
            </c:strRef>
          </c:cat>
          <c:val>
            <c:numRef>
              <c:f>'2.3'!$C$37:$C$56</c:f>
              <c:numCache>
                <c:formatCode>0</c:formatCode>
                <c:ptCount val="20"/>
                <c:pt idx="0">
                  <c:v>3.0307616853509001</c:v>
                </c:pt>
                <c:pt idx="1">
                  <c:v>4.0904965642422004</c:v>
                </c:pt>
                <c:pt idx="2">
                  <c:v>3.9880916679844001</c:v>
                </c:pt>
                <c:pt idx="3">
                  <c:v>10.76556090601</c:v>
                </c:pt>
                <c:pt idx="4">
                  <c:v>2.0578100058098001</c:v>
                </c:pt>
                <c:pt idx="5">
                  <c:v>1.6453382084095001</c:v>
                </c:pt>
                <c:pt idx="6">
                  <c:v>7.2806620084420004</c:v>
                </c:pt>
                <c:pt idx="7">
                  <c:v>12.455355503926</c:v>
                </c:pt>
                <c:pt idx="8">
                  <c:v>7.0362643472724002</c:v>
                </c:pt>
                <c:pt idx="9">
                  <c:v>5.7918186187743999</c:v>
                </c:pt>
                <c:pt idx="10">
                  <c:v>5.5453497234654003</c:v>
                </c:pt>
                <c:pt idx="11">
                  <c:v>7.8682745636501998</c:v>
                </c:pt>
                <c:pt idx="12">
                  <c:v>7.0588520183716001</c:v>
                </c:pt>
                <c:pt idx="13">
                  <c:v>7.8189338490436997</c:v>
                </c:pt>
                <c:pt idx="14">
                  <c:v>7.1612930145503002</c:v>
                </c:pt>
                <c:pt idx="15">
                  <c:v>2.8990274969241998</c:v>
                </c:pt>
                <c:pt idx="16">
                  <c:v>5.5959369570358</c:v>
                </c:pt>
                <c:pt idx="17">
                  <c:v>18.576037943747</c:v>
                </c:pt>
                <c:pt idx="18">
                  <c:v>7.0468172760450001</c:v>
                </c:pt>
                <c:pt idx="19">
                  <c:v>11.305126837202</c:v>
                </c:pt>
              </c:numCache>
            </c:numRef>
          </c:val>
          <c:smooth val="0"/>
          <c:extLst>
            <c:ext xmlns:c16="http://schemas.microsoft.com/office/drawing/2014/chart" uri="{C3380CC4-5D6E-409C-BE32-E72D297353CC}">
              <c16:uniqueId val="{00000001-E3D4-43B4-BFFF-9FDDDF37D407}"/>
            </c:ext>
          </c:extLst>
        </c:ser>
        <c:ser>
          <c:idx val="1"/>
          <c:order val="1"/>
          <c:tx>
            <c:strRef>
              <c:f>'2.3'!$D$36</c:f>
              <c:strCache>
                <c:ptCount val="1"/>
                <c:pt idx="0">
                  <c:v>ISCED 7</c:v>
                </c:pt>
              </c:strCache>
            </c:strRef>
          </c:tx>
          <c:spPr>
            <a:ln w="28575" cap="rnd">
              <a:noFill/>
              <a:round/>
            </a:ln>
            <a:effectLst/>
          </c:spPr>
          <c:marker>
            <c:symbol val="diamond"/>
            <c:size val="6"/>
            <c:spPr>
              <a:solidFill>
                <a:schemeClr val="accent4"/>
              </a:solidFill>
              <a:ln w="6350">
                <a:solidFill>
                  <a:schemeClr val="bg1"/>
                </a:solidFill>
              </a:ln>
              <a:effectLst/>
            </c:spPr>
          </c:marker>
          <c:cat>
            <c:strRef>
              <c:f>'2.3'!$B$37:$B$56</c:f>
              <c:strCache>
                <c:ptCount val="20"/>
                <c:pt idx="0">
                  <c:v>EL</c:v>
                </c:pt>
                <c:pt idx="1">
                  <c:v>LT</c:v>
                </c:pt>
                <c:pt idx="2">
                  <c:v>PL</c:v>
                </c:pt>
                <c:pt idx="3">
                  <c:v>LV</c:v>
                </c:pt>
                <c:pt idx="4">
                  <c:v>IT</c:v>
                </c:pt>
                <c:pt idx="5">
                  <c:v>ES</c:v>
                </c:pt>
                <c:pt idx="6">
                  <c:v>SI</c:v>
                </c:pt>
                <c:pt idx="7">
                  <c:v>CZ</c:v>
                </c:pt>
                <c:pt idx="8">
                  <c:v>DE</c:v>
                </c:pt>
                <c:pt idx="9">
                  <c:v>EU-22</c:v>
                </c:pt>
                <c:pt idx="10">
                  <c:v>FI</c:v>
                </c:pt>
                <c:pt idx="11">
                  <c:v>EE</c:v>
                </c:pt>
                <c:pt idx="12">
                  <c:v>BE</c:v>
                </c:pt>
                <c:pt idx="13">
                  <c:v>PT</c:v>
                </c:pt>
                <c:pt idx="14">
                  <c:v>IE</c:v>
                </c:pt>
                <c:pt idx="15">
                  <c:v>SE</c:v>
                </c:pt>
                <c:pt idx="16">
                  <c:v>DK</c:v>
                </c:pt>
                <c:pt idx="17">
                  <c:v>AT</c:v>
                </c:pt>
                <c:pt idx="18">
                  <c:v>FR</c:v>
                </c:pt>
                <c:pt idx="19">
                  <c:v>NL</c:v>
                </c:pt>
              </c:strCache>
            </c:strRef>
          </c:cat>
          <c:val>
            <c:numRef>
              <c:f>'2.3'!$D$37:$D$56</c:f>
              <c:numCache>
                <c:formatCode>0</c:formatCode>
                <c:ptCount val="20"/>
                <c:pt idx="0">
                  <c:v>1.3475742474161001</c:v>
                </c:pt>
                <c:pt idx="1">
                  <c:v>12.124402993494</c:v>
                </c:pt>
                <c:pt idx="2">
                  <c:v>5.2026714697866003</c:v>
                </c:pt>
                <c:pt idx="3">
                  <c:v>26.658437097467001</c:v>
                </c:pt>
                <c:pt idx="4">
                  <c:v>3.7587806600104998</c:v>
                </c:pt>
                <c:pt idx="5">
                  <c:v>10.610959743514</c:v>
                </c:pt>
                <c:pt idx="6">
                  <c:v>9.1035674845153007</c:v>
                </c:pt>
                <c:pt idx="7">
                  <c:v>18.175633539315999</c:v>
                </c:pt>
                <c:pt idx="8">
                  <c:v>17.112401028164001</c:v>
                </c:pt>
                <c:pt idx="9">
                  <c:v>12.559678077698001</c:v>
                </c:pt>
                <c:pt idx="10">
                  <c:v>10.472016924471999</c:v>
                </c:pt>
                <c:pt idx="11">
                  <c:v>18.338661634009998</c:v>
                </c:pt>
                <c:pt idx="12">
                  <c:v>19.559928833375999</c:v>
                </c:pt>
                <c:pt idx="13">
                  <c:v>14.154148712495999</c:v>
                </c:pt>
                <c:pt idx="14">
                  <c:v>22.657608695652002</c:v>
                </c:pt>
                <c:pt idx="15">
                  <c:v>12.404706156827</c:v>
                </c:pt>
                <c:pt idx="16">
                  <c:v>20.114875672532001</c:v>
                </c:pt>
                <c:pt idx="17">
                  <c:v>23.399376287248</c:v>
                </c:pt>
                <c:pt idx="18">
                  <c:v>12.995523794565999</c:v>
                </c:pt>
                <c:pt idx="19">
                  <c:v>19.250808663964001</c:v>
                </c:pt>
              </c:numCache>
            </c:numRef>
          </c:val>
          <c:smooth val="0"/>
          <c:extLst>
            <c:ext xmlns:c16="http://schemas.microsoft.com/office/drawing/2014/chart" uri="{C3380CC4-5D6E-409C-BE32-E72D297353CC}">
              <c16:uniqueId val="{00000002-E3D4-43B4-BFFF-9FDDDF37D407}"/>
            </c:ext>
          </c:extLst>
        </c:ser>
        <c:dLbls>
          <c:showLegendKey val="0"/>
          <c:showVal val="0"/>
          <c:showCatName val="0"/>
          <c:showSerName val="0"/>
          <c:showPercent val="0"/>
          <c:showBubbleSize val="0"/>
        </c:dLbls>
        <c:marker val="1"/>
        <c:smooth val="0"/>
        <c:axId val="614551616"/>
        <c:axId val="616114136"/>
      </c:lineChart>
      <c:catAx>
        <c:axId val="61455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16114136"/>
        <c:crosses val="autoZero"/>
        <c:auto val="1"/>
        <c:lblAlgn val="ctr"/>
        <c:lblOffset val="100"/>
        <c:noMultiLvlLbl val="0"/>
      </c:catAx>
      <c:valAx>
        <c:axId val="616114136"/>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3.6428140096618357E-2"/>
              <c:y val="2.5251851851851911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14551616"/>
        <c:crosses val="autoZero"/>
        <c:crossBetween val="between"/>
      </c:valAx>
      <c:spPr>
        <a:noFill/>
        <a:ln>
          <a:noFill/>
        </a:ln>
        <a:effectLst/>
      </c:spPr>
    </c:plotArea>
    <c:legend>
      <c:legendPos val="b"/>
      <c:layout>
        <c:manualLayout>
          <c:xMode val="edge"/>
          <c:yMode val="edge"/>
          <c:x val="0.35310608048993875"/>
          <c:y val="0.93638050452026833"/>
          <c:w val="0.28823228346456692"/>
          <c:h val="6.3619495479731697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356733091787438E-2"/>
          <c:y val="4.8506944444444443E-2"/>
          <c:w val="0.96489145531400966"/>
          <c:h val="0.74627031832391533"/>
        </c:manualLayout>
      </c:layout>
      <c:barChart>
        <c:barDir val="col"/>
        <c:grouping val="stacked"/>
        <c:varyColors val="0"/>
        <c:ser>
          <c:idx val="2"/>
          <c:order val="0"/>
          <c:tx>
            <c:strRef>
              <c:f>'2.3'!$E$61</c:f>
              <c:strCache>
                <c:ptCount val="1"/>
                <c:pt idx="0">
                  <c:v>Natural sciences, mathematics and statistics</c:v>
                </c:pt>
              </c:strCache>
            </c:strRef>
          </c:tx>
          <c:spPr>
            <a:solidFill>
              <a:schemeClr val="accent2">
                <a:lumMod val="75000"/>
              </a:schemeClr>
            </a:solidFill>
            <a:ln w="6350">
              <a:solidFill>
                <a:schemeClr val="bg1"/>
              </a:solidFill>
            </a:ln>
            <a:effectLst/>
          </c:spPr>
          <c:invertIfNegative val="0"/>
          <c:cat>
            <c:strRef>
              <c:f>'2.3'!$B$62:$B$73</c:f>
              <c:strCache>
                <c:ptCount val="12"/>
                <c:pt idx="0">
                  <c:v>RO</c:v>
                </c:pt>
                <c:pt idx="1">
                  <c:v>PL</c:v>
                </c:pt>
                <c:pt idx="2">
                  <c:v>BE</c:v>
                </c:pt>
                <c:pt idx="3">
                  <c:v>HU</c:v>
                </c:pt>
                <c:pt idx="4">
                  <c:v>ES</c:v>
                </c:pt>
                <c:pt idx="5">
                  <c:v>PT</c:v>
                </c:pt>
                <c:pt idx="6">
                  <c:v>IT</c:v>
                </c:pt>
                <c:pt idx="7">
                  <c:v>CZ</c:v>
                </c:pt>
                <c:pt idx="8">
                  <c:v>FR</c:v>
                </c:pt>
                <c:pt idx="9">
                  <c:v>FI</c:v>
                </c:pt>
                <c:pt idx="10">
                  <c:v>SE</c:v>
                </c:pt>
                <c:pt idx="11">
                  <c:v>DE</c:v>
                </c:pt>
              </c:strCache>
            </c:strRef>
          </c:cat>
          <c:val>
            <c:numRef>
              <c:f>'2.3'!$E$62:$E$73</c:f>
              <c:numCache>
                <c:formatCode>0.0</c:formatCode>
                <c:ptCount val="12"/>
                <c:pt idx="0">
                  <c:v>1.7</c:v>
                </c:pt>
                <c:pt idx="1">
                  <c:v>3.4</c:v>
                </c:pt>
                <c:pt idx="2">
                  <c:v>5.7</c:v>
                </c:pt>
                <c:pt idx="3">
                  <c:v>3.7</c:v>
                </c:pt>
                <c:pt idx="4">
                  <c:v>5.2</c:v>
                </c:pt>
                <c:pt idx="5">
                  <c:v>5</c:v>
                </c:pt>
                <c:pt idx="6">
                  <c:v>5.8</c:v>
                </c:pt>
                <c:pt idx="7">
                  <c:v>8.1</c:v>
                </c:pt>
                <c:pt idx="8">
                  <c:v>13.2</c:v>
                </c:pt>
                <c:pt idx="9">
                  <c:v>5.9</c:v>
                </c:pt>
                <c:pt idx="10">
                  <c:v>14.2</c:v>
                </c:pt>
                <c:pt idx="11">
                  <c:v>10.8</c:v>
                </c:pt>
              </c:numCache>
            </c:numRef>
          </c:val>
          <c:extLst>
            <c:ext xmlns:c16="http://schemas.microsoft.com/office/drawing/2014/chart" uri="{C3380CC4-5D6E-409C-BE32-E72D297353CC}">
              <c16:uniqueId val="{00000000-814C-4D2F-A497-B91F58E01047}"/>
            </c:ext>
          </c:extLst>
        </c:ser>
        <c:ser>
          <c:idx val="4"/>
          <c:order val="1"/>
          <c:tx>
            <c:strRef>
              <c:f>'2.3'!$G$61</c:f>
              <c:strCache>
                <c:ptCount val="1"/>
                <c:pt idx="0">
                  <c:v>Engineering, manufacturing and construction</c:v>
                </c:pt>
              </c:strCache>
            </c:strRef>
          </c:tx>
          <c:spPr>
            <a:solidFill>
              <a:schemeClr val="accent2"/>
            </a:solidFill>
            <a:ln w="6350">
              <a:solidFill>
                <a:schemeClr val="bg1"/>
              </a:solidFill>
            </a:ln>
            <a:effectLst/>
          </c:spPr>
          <c:invertIfNegative val="0"/>
          <c:cat>
            <c:strRef>
              <c:f>'2.3'!$B$62:$B$73</c:f>
              <c:strCache>
                <c:ptCount val="12"/>
                <c:pt idx="0">
                  <c:v>RO</c:v>
                </c:pt>
                <c:pt idx="1">
                  <c:v>PL</c:v>
                </c:pt>
                <c:pt idx="2">
                  <c:v>BE</c:v>
                </c:pt>
                <c:pt idx="3">
                  <c:v>HU</c:v>
                </c:pt>
                <c:pt idx="4">
                  <c:v>ES</c:v>
                </c:pt>
                <c:pt idx="5">
                  <c:v>PT</c:v>
                </c:pt>
                <c:pt idx="6">
                  <c:v>IT</c:v>
                </c:pt>
                <c:pt idx="7">
                  <c:v>CZ</c:v>
                </c:pt>
                <c:pt idx="8">
                  <c:v>FR</c:v>
                </c:pt>
                <c:pt idx="9">
                  <c:v>FI</c:v>
                </c:pt>
                <c:pt idx="10">
                  <c:v>SE</c:v>
                </c:pt>
                <c:pt idx="11">
                  <c:v>DE</c:v>
                </c:pt>
              </c:strCache>
            </c:strRef>
          </c:cat>
          <c:val>
            <c:numRef>
              <c:f>'2.3'!$G$62:$G$73</c:f>
              <c:numCache>
                <c:formatCode>0.0</c:formatCode>
                <c:ptCount val="12"/>
                <c:pt idx="0">
                  <c:v>11.9</c:v>
                </c:pt>
                <c:pt idx="1">
                  <c:v>8.6999999999999993</c:v>
                </c:pt>
                <c:pt idx="2">
                  <c:v>12</c:v>
                </c:pt>
                <c:pt idx="3">
                  <c:v>10.5</c:v>
                </c:pt>
                <c:pt idx="4">
                  <c:v>12.1</c:v>
                </c:pt>
                <c:pt idx="5">
                  <c:v>20.100000000000001</c:v>
                </c:pt>
                <c:pt idx="6">
                  <c:v>21.1</c:v>
                </c:pt>
                <c:pt idx="7">
                  <c:v>12.8</c:v>
                </c:pt>
                <c:pt idx="8">
                  <c:v>15.9</c:v>
                </c:pt>
                <c:pt idx="9">
                  <c:v>18.8</c:v>
                </c:pt>
                <c:pt idx="10">
                  <c:v>25.2</c:v>
                </c:pt>
                <c:pt idx="11">
                  <c:v>28.4</c:v>
                </c:pt>
              </c:numCache>
            </c:numRef>
          </c:val>
          <c:extLst>
            <c:ext xmlns:c16="http://schemas.microsoft.com/office/drawing/2014/chart" uri="{C3380CC4-5D6E-409C-BE32-E72D297353CC}">
              <c16:uniqueId val="{00000001-814C-4D2F-A497-B91F58E01047}"/>
            </c:ext>
          </c:extLst>
        </c:ser>
        <c:ser>
          <c:idx val="3"/>
          <c:order val="2"/>
          <c:tx>
            <c:strRef>
              <c:f>'2.3'!$F$61</c:f>
              <c:strCache>
                <c:ptCount val="1"/>
                <c:pt idx="0">
                  <c:v>Information and communication technologies</c:v>
                </c:pt>
              </c:strCache>
            </c:strRef>
          </c:tx>
          <c:spPr>
            <a:solidFill>
              <a:schemeClr val="accent2">
                <a:lumMod val="60000"/>
                <a:lumOff val="40000"/>
              </a:schemeClr>
            </a:solidFill>
            <a:ln w="6350">
              <a:solidFill>
                <a:schemeClr val="bg1"/>
              </a:solidFill>
            </a:ln>
            <a:effectLst/>
          </c:spPr>
          <c:invertIfNegative val="0"/>
          <c:cat>
            <c:strRef>
              <c:f>'2.3'!$B$62:$B$73</c:f>
              <c:strCache>
                <c:ptCount val="12"/>
                <c:pt idx="0">
                  <c:v>RO</c:v>
                </c:pt>
                <c:pt idx="1">
                  <c:v>PL</c:v>
                </c:pt>
                <c:pt idx="2">
                  <c:v>BE</c:v>
                </c:pt>
                <c:pt idx="3">
                  <c:v>HU</c:v>
                </c:pt>
                <c:pt idx="4">
                  <c:v>ES</c:v>
                </c:pt>
                <c:pt idx="5">
                  <c:v>PT</c:v>
                </c:pt>
                <c:pt idx="6">
                  <c:v>IT</c:v>
                </c:pt>
                <c:pt idx="7">
                  <c:v>CZ</c:v>
                </c:pt>
                <c:pt idx="8">
                  <c:v>FR</c:v>
                </c:pt>
                <c:pt idx="9">
                  <c:v>FI</c:v>
                </c:pt>
                <c:pt idx="10">
                  <c:v>SE</c:v>
                </c:pt>
                <c:pt idx="11">
                  <c:v>DE</c:v>
                </c:pt>
              </c:strCache>
            </c:strRef>
          </c:cat>
          <c:val>
            <c:numRef>
              <c:f>'2.3'!$F$62:$F$73</c:f>
              <c:numCache>
                <c:formatCode>0.0</c:formatCode>
                <c:ptCount val="12"/>
                <c:pt idx="0">
                  <c:v>3.6</c:v>
                </c:pt>
                <c:pt idx="1">
                  <c:v>5.8</c:v>
                </c:pt>
                <c:pt idx="2">
                  <c:v>1.9</c:v>
                </c:pt>
                <c:pt idx="3">
                  <c:v>5.5</c:v>
                </c:pt>
                <c:pt idx="4">
                  <c:v>2.6</c:v>
                </c:pt>
                <c:pt idx="5">
                  <c:v>2.4</c:v>
                </c:pt>
                <c:pt idx="6">
                  <c:v>1.5</c:v>
                </c:pt>
                <c:pt idx="7">
                  <c:v>11.2</c:v>
                </c:pt>
                <c:pt idx="8">
                  <c:v>6</c:v>
                </c:pt>
                <c:pt idx="9">
                  <c:v>18.5</c:v>
                </c:pt>
                <c:pt idx="10">
                  <c:v>6.8</c:v>
                </c:pt>
                <c:pt idx="11">
                  <c:v>10</c:v>
                </c:pt>
              </c:numCache>
            </c:numRef>
          </c:val>
          <c:extLst>
            <c:ext xmlns:c16="http://schemas.microsoft.com/office/drawing/2014/chart" uri="{C3380CC4-5D6E-409C-BE32-E72D297353CC}">
              <c16:uniqueId val="{00000002-814C-4D2F-A497-B91F58E01047}"/>
            </c:ext>
          </c:extLst>
        </c:ser>
        <c:ser>
          <c:idx val="0"/>
          <c:order val="3"/>
          <c:tx>
            <c:strRef>
              <c:f>'2.3'!$C$61</c:f>
              <c:strCache>
                <c:ptCount val="1"/>
                <c:pt idx="0">
                  <c:v>Social sciences, journalism and information</c:v>
                </c:pt>
              </c:strCache>
            </c:strRef>
          </c:tx>
          <c:spPr>
            <a:solidFill>
              <a:schemeClr val="accent4">
                <a:lumMod val="75000"/>
              </a:schemeClr>
            </a:solidFill>
            <a:ln w="6350">
              <a:solidFill>
                <a:schemeClr val="bg1"/>
              </a:solidFill>
            </a:ln>
            <a:effectLst/>
          </c:spPr>
          <c:invertIfNegative val="0"/>
          <c:cat>
            <c:strRef>
              <c:f>'2.3'!$B$62:$B$73</c:f>
              <c:strCache>
                <c:ptCount val="12"/>
                <c:pt idx="0">
                  <c:v>RO</c:v>
                </c:pt>
                <c:pt idx="1">
                  <c:v>PL</c:v>
                </c:pt>
                <c:pt idx="2">
                  <c:v>BE</c:v>
                </c:pt>
                <c:pt idx="3">
                  <c:v>HU</c:v>
                </c:pt>
                <c:pt idx="4">
                  <c:v>ES</c:v>
                </c:pt>
                <c:pt idx="5">
                  <c:v>PT</c:v>
                </c:pt>
                <c:pt idx="6">
                  <c:v>IT</c:v>
                </c:pt>
                <c:pt idx="7">
                  <c:v>CZ</c:v>
                </c:pt>
                <c:pt idx="8">
                  <c:v>FR</c:v>
                </c:pt>
                <c:pt idx="9">
                  <c:v>FI</c:v>
                </c:pt>
                <c:pt idx="10">
                  <c:v>SE</c:v>
                </c:pt>
                <c:pt idx="11">
                  <c:v>DE</c:v>
                </c:pt>
              </c:strCache>
            </c:strRef>
          </c:cat>
          <c:val>
            <c:numRef>
              <c:f>'2.3'!$C$62:$C$73</c:f>
              <c:numCache>
                <c:formatCode>0.0</c:formatCode>
                <c:ptCount val="12"/>
                <c:pt idx="0">
                  <c:v>7.2</c:v>
                </c:pt>
                <c:pt idx="1">
                  <c:v>14.9</c:v>
                </c:pt>
                <c:pt idx="2">
                  <c:v>12.6</c:v>
                </c:pt>
                <c:pt idx="3">
                  <c:v>11.1</c:v>
                </c:pt>
                <c:pt idx="4">
                  <c:v>11.7</c:v>
                </c:pt>
                <c:pt idx="5">
                  <c:v>12.7</c:v>
                </c:pt>
                <c:pt idx="6">
                  <c:v>12.1</c:v>
                </c:pt>
                <c:pt idx="7">
                  <c:v>10.199999999999999</c:v>
                </c:pt>
                <c:pt idx="8">
                  <c:v>10.199999999999999</c:v>
                </c:pt>
                <c:pt idx="9">
                  <c:v>4.0999999999999996</c:v>
                </c:pt>
                <c:pt idx="10">
                  <c:v>13</c:v>
                </c:pt>
                <c:pt idx="11">
                  <c:v>7.5</c:v>
                </c:pt>
              </c:numCache>
            </c:numRef>
          </c:val>
          <c:extLst>
            <c:ext xmlns:c16="http://schemas.microsoft.com/office/drawing/2014/chart" uri="{C3380CC4-5D6E-409C-BE32-E72D297353CC}">
              <c16:uniqueId val="{00000003-814C-4D2F-A497-B91F58E01047}"/>
            </c:ext>
          </c:extLst>
        </c:ser>
        <c:ser>
          <c:idx val="1"/>
          <c:order val="4"/>
          <c:tx>
            <c:strRef>
              <c:f>'2.3'!$D$61</c:f>
              <c:strCache>
                <c:ptCount val="1"/>
                <c:pt idx="0">
                  <c:v>Business, administration and law</c:v>
                </c:pt>
              </c:strCache>
            </c:strRef>
          </c:tx>
          <c:spPr>
            <a:solidFill>
              <a:schemeClr val="accent4"/>
            </a:solidFill>
            <a:ln w="6350">
              <a:solidFill>
                <a:schemeClr val="bg1"/>
              </a:solidFill>
            </a:ln>
            <a:effectLst/>
          </c:spPr>
          <c:invertIfNegative val="0"/>
          <c:cat>
            <c:strRef>
              <c:f>'2.3'!$B$62:$B$73</c:f>
              <c:strCache>
                <c:ptCount val="12"/>
                <c:pt idx="0">
                  <c:v>RO</c:v>
                </c:pt>
                <c:pt idx="1">
                  <c:v>PL</c:v>
                </c:pt>
                <c:pt idx="2">
                  <c:v>BE</c:v>
                </c:pt>
                <c:pt idx="3">
                  <c:v>HU</c:v>
                </c:pt>
                <c:pt idx="4">
                  <c:v>ES</c:v>
                </c:pt>
                <c:pt idx="5">
                  <c:v>PT</c:v>
                </c:pt>
                <c:pt idx="6">
                  <c:v>IT</c:v>
                </c:pt>
                <c:pt idx="7">
                  <c:v>CZ</c:v>
                </c:pt>
                <c:pt idx="8">
                  <c:v>FR</c:v>
                </c:pt>
                <c:pt idx="9">
                  <c:v>FI</c:v>
                </c:pt>
                <c:pt idx="10">
                  <c:v>SE</c:v>
                </c:pt>
                <c:pt idx="11">
                  <c:v>DE</c:v>
                </c:pt>
              </c:strCache>
            </c:strRef>
          </c:cat>
          <c:val>
            <c:numRef>
              <c:f>'2.3'!$D$62:$D$73</c:f>
              <c:numCache>
                <c:formatCode>0.0</c:formatCode>
                <c:ptCount val="12"/>
                <c:pt idx="0">
                  <c:v>16.2</c:v>
                </c:pt>
                <c:pt idx="1">
                  <c:v>25.5</c:v>
                </c:pt>
                <c:pt idx="2">
                  <c:v>12.5</c:v>
                </c:pt>
                <c:pt idx="3">
                  <c:v>9</c:v>
                </c:pt>
                <c:pt idx="4">
                  <c:v>25.8</c:v>
                </c:pt>
                <c:pt idx="5">
                  <c:v>24.5</c:v>
                </c:pt>
                <c:pt idx="6">
                  <c:v>14.9</c:v>
                </c:pt>
                <c:pt idx="7">
                  <c:v>20.8</c:v>
                </c:pt>
                <c:pt idx="8">
                  <c:v>29</c:v>
                </c:pt>
                <c:pt idx="9">
                  <c:v>22.7</c:v>
                </c:pt>
                <c:pt idx="10">
                  <c:v>11.5</c:v>
                </c:pt>
                <c:pt idx="11">
                  <c:v>17.899999999999999</c:v>
                </c:pt>
              </c:numCache>
            </c:numRef>
          </c:val>
          <c:extLst>
            <c:ext xmlns:c16="http://schemas.microsoft.com/office/drawing/2014/chart" uri="{C3380CC4-5D6E-409C-BE32-E72D297353CC}">
              <c16:uniqueId val="{00000004-814C-4D2F-A497-B91F58E01047}"/>
            </c:ext>
          </c:extLst>
        </c:ser>
        <c:ser>
          <c:idx val="5"/>
          <c:order val="5"/>
          <c:tx>
            <c:strRef>
              <c:f>'2.3'!$H$61</c:f>
              <c:strCache>
                <c:ptCount val="1"/>
                <c:pt idx="0">
                  <c:v>Health and welfare</c:v>
                </c:pt>
              </c:strCache>
            </c:strRef>
          </c:tx>
          <c:spPr>
            <a:solidFill>
              <a:schemeClr val="accent4">
                <a:lumMod val="60000"/>
                <a:lumOff val="40000"/>
              </a:schemeClr>
            </a:solidFill>
            <a:ln>
              <a:solidFill>
                <a:schemeClr val="bg1"/>
              </a:solidFill>
            </a:ln>
            <a:effectLst/>
          </c:spPr>
          <c:invertIfNegative val="0"/>
          <c:cat>
            <c:strRef>
              <c:f>'2.3'!$B$62:$B$73</c:f>
              <c:strCache>
                <c:ptCount val="12"/>
                <c:pt idx="0">
                  <c:v>RO</c:v>
                </c:pt>
                <c:pt idx="1">
                  <c:v>PL</c:v>
                </c:pt>
                <c:pt idx="2">
                  <c:v>BE</c:v>
                </c:pt>
                <c:pt idx="3">
                  <c:v>HU</c:v>
                </c:pt>
                <c:pt idx="4">
                  <c:v>ES</c:v>
                </c:pt>
                <c:pt idx="5">
                  <c:v>PT</c:v>
                </c:pt>
                <c:pt idx="6">
                  <c:v>IT</c:v>
                </c:pt>
                <c:pt idx="7">
                  <c:v>CZ</c:v>
                </c:pt>
                <c:pt idx="8">
                  <c:v>FR</c:v>
                </c:pt>
                <c:pt idx="9">
                  <c:v>FI</c:v>
                </c:pt>
                <c:pt idx="10">
                  <c:v>SE</c:v>
                </c:pt>
                <c:pt idx="11">
                  <c:v>DE</c:v>
                </c:pt>
              </c:strCache>
            </c:strRef>
          </c:cat>
          <c:val>
            <c:numRef>
              <c:f>'2.3'!$H$62:$H$73</c:f>
              <c:numCache>
                <c:formatCode>0.0</c:formatCode>
                <c:ptCount val="12"/>
                <c:pt idx="0">
                  <c:v>43.7</c:v>
                </c:pt>
                <c:pt idx="1">
                  <c:v>15.9</c:v>
                </c:pt>
                <c:pt idx="2">
                  <c:v>31.6</c:v>
                </c:pt>
                <c:pt idx="3">
                  <c:v>27.2</c:v>
                </c:pt>
                <c:pt idx="4">
                  <c:v>21.9</c:v>
                </c:pt>
                <c:pt idx="5">
                  <c:v>12.5</c:v>
                </c:pt>
                <c:pt idx="6">
                  <c:v>9</c:v>
                </c:pt>
                <c:pt idx="7">
                  <c:v>18.2</c:v>
                </c:pt>
                <c:pt idx="8">
                  <c:v>6.6</c:v>
                </c:pt>
                <c:pt idx="9">
                  <c:v>11.4</c:v>
                </c:pt>
                <c:pt idx="10">
                  <c:v>11</c:v>
                </c:pt>
                <c:pt idx="11">
                  <c:v>7.2</c:v>
                </c:pt>
              </c:numCache>
            </c:numRef>
          </c:val>
          <c:extLst>
            <c:ext xmlns:c16="http://schemas.microsoft.com/office/drawing/2014/chart" uri="{C3380CC4-5D6E-409C-BE32-E72D297353CC}">
              <c16:uniqueId val="{00000005-814C-4D2F-A497-B91F58E01047}"/>
            </c:ext>
          </c:extLst>
        </c:ser>
        <c:dLbls>
          <c:showLegendKey val="0"/>
          <c:showVal val="0"/>
          <c:showCatName val="0"/>
          <c:showSerName val="0"/>
          <c:showPercent val="0"/>
          <c:showBubbleSize val="0"/>
        </c:dLbls>
        <c:gapWidth val="150"/>
        <c:overlap val="100"/>
        <c:axId val="609804752"/>
        <c:axId val="609812296"/>
      </c:barChart>
      <c:catAx>
        <c:axId val="60980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09812296"/>
        <c:crosses val="autoZero"/>
        <c:auto val="1"/>
        <c:lblAlgn val="ctr"/>
        <c:lblOffset val="100"/>
        <c:noMultiLvlLbl val="0"/>
      </c:catAx>
      <c:valAx>
        <c:axId val="609812296"/>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2.4924516908212561E-2"/>
              <c:y val="3.6222222222222337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09804752"/>
        <c:crosses val="autoZero"/>
        <c:crossBetween val="between"/>
      </c:valAx>
      <c:spPr>
        <a:noFill/>
        <a:ln>
          <a:noFill/>
        </a:ln>
        <a:effectLst/>
      </c:spPr>
    </c:plotArea>
    <c:legend>
      <c:legendPos val="b"/>
      <c:layout>
        <c:manualLayout>
          <c:xMode val="edge"/>
          <c:yMode val="edge"/>
          <c:x val="0"/>
          <c:y val="0.86009965277777778"/>
          <c:w val="1"/>
          <c:h val="0.13990034722222219"/>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3.9729989332499764E-2"/>
          <c:y val="1.969841181362661E-2"/>
          <c:w val="0.94332330947434873"/>
          <c:h val="0.9358542192910656"/>
        </c:manualLayout>
      </c:layout>
      <c:scatterChart>
        <c:scatterStyle val="lineMarker"/>
        <c:varyColors val="0"/>
        <c:ser>
          <c:idx val="0"/>
          <c:order val="0"/>
          <c:tx>
            <c:strRef>
              <c:f>'2.4'!$B$35</c:f>
              <c:strCache>
                <c:ptCount val="1"/>
              </c:strCache>
            </c:strRef>
          </c:tx>
          <c:spPr>
            <a:ln w="28575">
              <a:noFill/>
            </a:ln>
          </c:spPr>
          <c:marker>
            <c:spPr>
              <a:ln>
                <a:noFill/>
              </a:ln>
            </c:spPr>
          </c:marker>
          <c:dLbls>
            <c:dLbl>
              <c:idx val="0"/>
              <c:layout>
                <c:manualLayout>
                  <c:x val="-2.2947490686889779E-2"/>
                  <c:y val="4.301076125660750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1A5-4F10-8862-8453387B9FB5}"/>
                </c:ext>
              </c:extLst>
            </c:dLbl>
            <c:spPr>
              <a:effectLst>
                <a:outerShdw blurRad="50800" dist="50800" dir="5400000" algn="ctr" rotWithShape="0">
                  <a:schemeClr val="bg1"/>
                </a:outerShdw>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'2.4'!$C$35</c:f>
              <c:numCache>
                <c:formatCode>General</c:formatCode>
                <c:ptCount val="1"/>
              </c:numCache>
            </c:numRef>
          </c:xVal>
          <c:yVal>
            <c:numRef>
              <c:f>'2.4'!$D$35</c:f>
              <c:numCache>
                <c:formatCode>General</c:formatCode>
                <c:ptCount val="1"/>
              </c:numCache>
            </c:numRef>
          </c:yVal>
          <c:smooth val="0"/>
          <c:extLst>
            <c:ext xmlns:c16="http://schemas.microsoft.com/office/drawing/2014/chart" uri="{C3380CC4-5D6E-409C-BE32-E72D297353CC}">
              <c16:uniqueId val="{00000001-81A5-4F10-8862-8453387B9FB5}"/>
            </c:ext>
          </c:extLst>
        </c:ser>
        <c:ser>
          <c:idx val="1"/>
          <c:order val="1"/>
          <c:tx>
            <c:strRef>
              <c:f>'2.4'!$B$36</c:f>
              <c:strCache>
                <c:ptCount val="1"/>
              </c:strCache>
            </c:strRef>
          </c:tx>
          <c:spPr>
            <a:ln w="28575">
              <a:noFill/>
            </a:ln>
          </c:spPr>
          <c:marker>
            <c:symbol val="diamond"/>
            <c:size val="7"/>
            <c:spPr>
              <a:solidFill>
                <a:srgbClr val="7030A0"/>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'2.4'!$C$36</c:f>
              <c:numCache>
                <c:formatCode>General</c:formatCode>
                <c:ptCount val="1"/>
              </c:numCache>
            </c:numRef>
          </c:xVal>
          <c:yVal>
            <c:numRef>
              <c:f>'2.4'!$D$36</c:f>
              <c:numCache>
                <c:formatCode>General</c:formatCode>
                <c:ptCount val="1"/>
              </c:numCache>
            </c:numRef>
          </c:yVal>
          <c:smooth val="0"/>
          <c:extLst>
            <c:ext xmlns:c16="http://schemas.microsoft.com/office/drawing/2014/chart" uri="{C3380CC4-5D6E-409C-BE32-E72D297353CC}">
              <c16:uniqueId val="{00000002-81A5-4F10-8862-8453387B9FB5}"/>
            </c:ext>
          </c:extLst>
        </c:ser>
        <c:ser>
          <c:idx val="2"/>
          <c:order val="2"/>
          <c:tx>
            <c:strRef>
              <c:f>'2.4'!$B$37</c:f>
              <c:strCache>
                <c:ptCount val="1"/>
              </c:strCache>
            </c:strRef>
          </c:tx>
          <c:spPr>
            <a:ln w="28575">
              <a:noFill/>
            </a:ln>
          </c:spPr>
          <c:marker>
            <c:symbol val="diamond"/>
            <c:size val="7"/>
            <c:spPr>
              <a:solidFill>
                <a:srgbClr val="7030A0"/>
              </a:solidFill>
              <a:ln>
                <a:noFill/>
              </a:ln>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81A5-4F10-8862-8453387B9FB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'2.4'!$C$37</c:f>
              <c:strCache>
                <c:ptCount val="1"/>
                <c:pt idx="0">
                  <c:v>Under 3</c:v>
                </c:pt>
              </c:strCache>
            </c:strRef>
          </c:xVal>
          <c:yVal>
            <c:numRef>
              <c:f>'2.4'!$D$37</c:f>
              <c:numCache>
                <c:formatCode>General</c:formatCode>
                <c:ptCount val="1"/>
                <c:pt idx="0">
                  <c:v>0</c:v>
                </c:pt>
              </c:numCache>
            </c:numRef>
          </c:yVal>
          <c:smooth val="0"/>
          <c:extLst>
            <c:ext xmlns:c16="http://schemas.microsoft.com/office/drawing/2014/chart" uri="{C3380CC4-5D6E-409C-BE32-E72D297353CC}">
              <c16:uniqueId val="{00000004-81A5-4F10-8862-8453387B9FB5}"/>
            </c:ext>
          </c:extLst>
        </c:ser>
        <c:ser>
          <c:idx val="3"/>
          <c:order val="3"/>
          <c:tx>
            <c:strRef>
              <c:f>'2.4'!$B$38</c:f>
              <c:strCache>
                <c:ptCount val="1"/>
                <c:pt idx="0">
                  <c:v>EU-27</c:v>
                </c:pt>
              </c:strCache>
            </c:strRef>
          </c:tx>
          <c:spPr>
            <a:ln w="28575">
              <a:noFill/>
            </a:ln>
          </c:spPr>
          <c:marker>
            <c:symbol val="diamond"/>
            <c:size val="7"/>
            <c:spPr>
              <a:solidFill>
                <a:schemeClr val="tx1"/>
              </a:solidFill>
              <a:ln>
                <a:noFill/>
              </a:ln>
            </c:spPr>
          </c:marker>
          <c:dLbls>
            <c:dLbl>
              <c:idx val="0"/>
              <c:layout>
                <c:manualLayout>
                  <c:x val="-3.9769581953713967E-2"/>
                  <c:y val="-2.8343129644005767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81A5-4F10-8862-8453387B9FB5}"/>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'2.4'!$C$38</c:f>
              <c:numCache>
                <c:formatCode>#\ ##0.0</c:formatCode>
                <c:ptCount val="1"/>
                <c:pt idx="0">
                  <c:v>32.299999999999997</c:v>
                </c:pt>
              </c:numCache>
            </c:numRef>
          </c:xVal>
          <c:yVal>
            <c:numRef>
              <c:f>'2.4'!$D$38</c:f>
              <c:numCache>
                <c:formatCode>#\ ##0.0</c:formatCode>
                <c:ptCount val="1"/>
                <c:pt idx="0">
                  <c:v>93</c:v>
                </c:pt>
              </c:numCache>
            </c:numRef>
          </c:yVal>
          <c:smooth val="0"/>
          <c:extLst>
            <c:ext xmlns:c16="http://schemas.microsoft.com/office/drawing/2014/chart" uri="{C3380CC4-5D6E-409C-BE32-E72D297353CC}">
              <c16:uniqueId val="{00000006-81A5-4F10-8862-8453387B9FB5}"/>
            </c:ext>
          </c:extLst>
        </c:ser>
        <c:ser>
          <c:idx val="4"/>
          <c:order val="4"/>
          <c:tx>
            <c:strRef>
              <c:f>'2.4'!$B$39</c:f>
              <c:strCache>
                <c:ptCount val="1"/>
                <c:pt idx="0">
                  <c:v>BE</c:v>
                </c:pt>
              </c:strCache>
            </c:strRef>
          </c:tx>
          <c:spPr>
            <a:ln w="28575">
              <a:noFill/>
            </a:ln>
          </c:spPr>
          <c:marker>
            <c:symbol val="diamond"/>
            <c:size val="7"/>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'2.4'!$C$39</c:f>
              <c:numCache>
                <c:formatCode>#\ ##0.0</c:formatCode>
                <c:ptCount val="1"/>
                <c:pt idx="0">
                  <c:v>54.6</c:v>
                </c:pt>
              </c:numCache>
            </c:numRef>
          </c:xVal>
          <c:yVal>
            <c:numRef>
              <c:f>'2.4'!$D$39</c:f>
              <c:numCache>
                <c:formatCode>#\ ##0.0</c:formatCode>
                <c:ptCount val="1"/>
                <c:pt idx="0">
                  <c:v>98.5</c:v>
                </c:pt>
              </c:numCache>
            </c:numRef>
          </c:yVal>
          <c:smooth val="0"/>
          <c:extLst>
            <c:ext xmlns:c16="http://schemas.microsoft.com/office/drawing/2014/chart" uri="{C3380CC4-5D6E-409C-BE32-E72D297353CC}">
              <c16:uniqueId val="{00000007-81A5-4F10-8862-8453387B9FB5}"/>
            </c:ext>
          </c:extLst>
        </c:ser>
        <c:ser>
          <c:idx val="5"/>
          <c:order val="5"/>
          <c:tx>
            <c:strRef>
              <c:f>'2.4'!$B$40</c:f>
              <c:strCache>
                <c:ptCount val="1"/>
                <c:pt idx="0">
                  <c:v>BG</c:v>
                </c:pt>
              </c:strCache>
            </c:strRef>
          </c:tx>
          <c:spPr>
            <a:ln w="28575">
              <a:noFill/>
            </a:ln>
          </c:spPr>
          <c:marker>
            <c:symbol val="diamond"/>
            <c:size val="7"/>
            <c:spPr>
              <a:solidFill>
                <a:schemeClr val="tx1"/>
              </a:solidFill>
              <a:ln>
                <a:no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'2.4'!$C$40</c:f>
              <c:numCache>
                <c:formatCode>#\ ##0.0</c:formatCode>
                <c:ptCount val="1"/>
                <c:pt idx="0">
                  <c:v>15</c:v>
                </c:pt>
              </c:numCache>
            </c:numRef>
          </c:xVal>
          <c:yVal>
            <c:numRef>
              <c:f>'2.4'!$D$40</c:f>
              <c:numCache>
                <c:formatCode>#\ ##0.0</c:formatCode>
                <c:ptCount val="1"/>
                <c:pt idx="0">
                  <c:v>80.099999999999994</c:v>
                </c:pt>
              </c:numCache>
            </c:numRef>
          </c:yVal>
          <c:smooth val="0"/>
          <c:extLst>
            <c:ext xmlns:c16="http://schemas.microsoft.com/office/drawing/2014/chart" uri="{C3380CC4-5D6E-409C-BE32-E72D297353CC}">
              <c16:uniqueId val="{00000008-81A5-4F10-8862-8453387B9FB5}"/>
            </c:ext>
          </c:extLst>
        </c:ser>
        <c:ser>
          <c:idx val="6"/>
          <c:order val="6"/>
          <c:tx>
            <c:strRef>
              <c:f>'2.4'!$B$41</c:f>
              <c:strCache>
                <c:ptCount val="1"/>
                <c:pt idx="0">
                  <c:v>CZ</c:v>
                </c:pt>
              </c:strCache>
            </c:strRef>
          </c:tx>
          <c:spPr>
            <a:ln w="28575">
              <a:noFill/>
            </a:ln>
          </c:spPr>
          <c:marker>
            <c:symbol val="diamond"/>
            <c:size val="7"/>
            <c:spPr>
              <a:solidFill>
                <a:schemeClr val="tx1"/>
              </a:solidFill>
              <a:ln>
                <a:noFill/>
              </a:ln>
            </c:spPr>
          </c:marker>
          <c:dLbls>
            <c:dLbl>
              <c:idx val="0"/>
              <c:layout>
                <c:manualLayout>
                  <c:x val="-3.1923139390686063E-2"/>
                  <c:y val="-3.061991675156593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81A5-4F10-8862-8453387B9FB5}"/>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'2.4'!$C$41</c:f>
              <c:numCache>
                <c:formatCode>#\ ##0.0</c:formatCode>
                <c:ptCount val="1"/>
                <c:pt idx="0">
                  <c:v>4.8</c:v>
                </c:pt>
              </c:numCache>
            </c:numRef>
          </c:xVal>
          <c:yVal>
            <c:numRef>
              <c:f>'2.4'!$D$41</c:f>
              <c:numCache>
                <c:formatCode>#\ ##0.0</c:formatCode>
                <c:ptCount val="1"/>
                <c:pt idx="0">
                  <c:v>85.8</c:v>
                </c:pt>
              </c:numCache>
            </c:numRef>
          </c:yVal>
          <c:smooth val="0"/>
          <c:extLst>
            <c:ext xmlns:c16="http://schemas.microsoft.com/office/drawing/2014/chart" uri="{C3380CC4-5D6E-409C-BE32-E72D297353CC}">
              <c16:uniqueId val="{0000000A-81A5-4F10-8862-8453387B9FB5}"/>
            </c:ext>
          </c:extLst>
        </c:ser>
        <c:ser>
          <c:idx val="7"/>
          <c:order val="7"/>
          <c:tx>
            <c:strRef>
              <c:f>'2.4'!$B$42</c:f>
              <c:strCache>
                <c:ptCount val="1"/>
                <c:pt idx="0">
                  <c:v>DK</c:v>
                </c:pt>
              </c:strCache>
            </c:strRef>
          </c:tx>
          <c:spPr>
            <a:ln w="28575">
              <a:noFill/>
            </a:ln>
          </c:spPr>
          <c:marker>
            <c:symbol val="diamond"/>
            <c:size val="7"/>
            <c:spPr>
              <a:solidFill>
                <a:schemeClr val="tx1"/>
              </a:solidFill>
              <a:ln>
                <a:noFill/>
              </a:ln>
            </c:spPr>
          </c:marker>
          <c:dPt>
            <c:idx val="0"/>
            <c:marker>
              <c:symbol val="diamond"/>
              <c:size val="6"/>
              <c:spPr>
                <a:solidFill>
                  <a:schemeClr val="tx1"/>
                </a:solidFill>
                <a:ln w="6350">
                  <a:noFill/>
                </a:ln>
              </c:spPr>
            </c:marker>
            <c:bubble3D val="0"/>
            <c:extLst>
              <c:ext xmlns:c16="http://schemas.microsoft.com/office/drawing/2014/chart" uri="{C3380CC4-5D6E-409C-BE32-E72D297353CC}">
                <c16:uniqueId val="{0000000B-81A5-4F10-8862-8453387B9FB5}"/>
              </c:ext>
            </c:extLst>
          </c:dPt>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'2.4'!$C$42</c:f>
              <c:numCache>
                <c:formatCode>#\ ##0.0</c:formatCode>
                <c:ptCount val="1"/>
                <c:pt idx="0">
                  <c:v>67.699999999999989</c:v>
                </c:pt>
              </c:numCache>
            </c:numRef>
          </c:xVal>
          <c:yVal>
            <c:numRef>
              <c:f>'2.4'!$D$42</c:f>
              <c:numCache>
                <c:formatCode>#\ ##0.0</c:formatCode>
                <c:ptCount val="1"/>
                <c:pt idx="0">
                  <c:v>97.6</c:v>
                </c:pt>
              </c:numCache>
            </c:numRef>
          </c:yVal>
          <c:smooth val="0"/>
          <c:extLst>
            <c:ext xmlns:c16="http://schemas.microsoft.com/office/drawing/2014/chart" uri="{C3380CC4-5D6E-409C-BE32-E72D297353CC}">
              <c16:uniqueId val="{0000000C-81A5-4F10-8862-8453387B9FB5}"/>
            </c:ext>
          </c:extLst>
        </c:ser>
        <c:ser>
          <c:idx val="8"/>
          <c:order val="8"/>
          <c:tx>
            <c:strRef>
              <c:f>'2.4'!$B$43</c:f>
              <c:strCache>
                <c:ptCount val="1"/>
                <c:pt idx="0">
                  <c:v>DE</c:v>
                </c:pt>
              </c:strCache>
            </c:strRef>
          </c:tx>
          <c:spPr>
            <a:ln w="28575">
              <a:noFill/>
            </a:ln>
          </c:spPr>
          <c:marker>
            <c:symbol val="diamond"/>
            <c:size val="7"/>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'2.4'!$C$43</c:f>
              <c:numCache>
                <c:formatCode>#\ ##0.0</c:formatCode>
                <c:ptCount val="1"/>
                <c:pt idx="0">
                  <c:v>16.399999999999999</c:v>
                </c:pt>
              </c:numCache>
            </c:numRef>
          </c:xVal>
          <c:yVal>
            <c:numRef>
              <c:f>'2.4'!$D$43</c:f>
              <c:numCache>
                <c:formatCode>#\ ##0.0</c:formatCode>
                <c:ptCount val="1"/>
                <c:pt idx="0">
                  <c:v>93.7</c:v>
                </c:pt>
              </c:numCache>
            </c:numRef>
          </c:yVal>
          <c:smooth val="0"/>
          <c:extLst>
            <c:ext xmlns:c16="http://schemas.microsoft.com/office/drawing/2014/chart" uri="{C3380CC4-5D6E-409C-BE32-E72D297353CC}">
              <c16:uniqueId val="{0000000D-81A5-4F10-8862-8453387B9FB5}"/>
            </c:ext>
          </c:extLst>
        </c:ser>
        <c:ser>
          <c:idx val="9"/>
          <c:order val="9"/>
          <c:tx>
            <c:strRef>
              <c:f>'2.4'!$B$44</c:f>
              <c:strCache>
                <c:ptCount val="1"/>
                <c:pt idx="0">
                  <c:v>EE</c:v>
                </c:pt>
              </c:strCache>
            </c:strRef>
          </c:tx>
          <c:spPr>
            <a:ln w="28575">
              <a:noFill/>
            </a:ln>
          </c:spPr>
          <c:marker>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'2.4'!$C$44</c:f>
              <c:numCache>
                <c:formatCode>#\ ##0.0</c:formatCode>
                <c:ptCount val="1"/>
                <c:pt idx="0">
                  <c:v>26.7</c:v>
                </c:pt>
              </c:numCache>
            </c:numRef>
          </c:xVal>
          <c:yVal>
            <c:numRef>
              <c:f>'2.4'!$D$44</c:f>
              <c:numCache>
                <c:formatCode>#\ ##0.0</c:formatCode>
                <c:ptCount val="1"/>
                <c:pt idx="0">
                  <c:v>91.9</c:v>
                </c:pt>
              </c:numCache>
            </c:numRef>
          </c:yVal>
          <c:smooth val="0"/>
          <c:extLst>
            <c:ext xmlns:c16="http://schemas.microsoft.com/office/drawing/2014/chart" uri="{C3380CC4-5D6E-409C-BE32-E72D297353CC}">
              <c16:uniqueId val="{0000000E-81A5-4F10-8862-8453387B9FB5}"/>
            </c:ext>
          </c:extLst>
        </c:ser>
        <c:ser>
          <c:idx val="10"/>
          <c:order val="10"/>
          <c:tx>
            <c:strRef>
              <c:f>'2.4'!$B$45</c:f>
              <c:strCache>
                <c:ptCount val="1"/>
                <c:pt idx="0">
                  <c:v>IE</c:v>
                </c:pt>
              </c:strCache>
            </c:strRef>
          </c:tx>
          <c:spPr>
            <a:ln w="28575">
              <a:noFill/>
            </a:ln>
          </c:spPr>
          <c:marker>
            <c:symbol val="diamond"/>
            <c:size val="7"/>
            <c:spPr>
              <a:solidFill>
                <a:schemeClr val="tx1"/>
              </a:solidFill>
              <a:ln>
                <a:noFill/>
              </a:ln>
            </c:spPr>
          </c:marker>
          <c:dLbls>
            <c:dLbl>
              <c:idx val="0"/>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81A5-4F10-8862-8453387B9FB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'2.4'!$C$45</c:f>
              <c:numCache>
                <c:formatCode>#\ ##0.0</c:formatCode>
                <c:ptCount val="1"/>
                <c:pt idx="0">
                  <c:v>22.9</c:v>
                </c:pt>
              </c:numCache>
            </c:numRef>
          </c:xVal>
          <c:yVal>
            <c:numRef>
              <c:f>'2.4'!$D$45</c:f>
              <c:numCache>
                <c:formatCode>#\ ##0.0</c:formatCode>
                <c:ptCount val="1"/>
                <c:pt idx="0">
                  <c:v>100</c:v>
                </c:pt>
              </c:numCache>
            </c:numRef>
          </c:yVal>
          <c:smooth val="0"/>
          <c:extLst>
            <c:ext xmlns:c16="http://schemas.microsoft.com/office/drawing/2014/chart" uri="{C3380CC4-5D6E-409C-BE32-E72D297353CC}">
              <c16:uniqueId val="{00000010-81A5-4F10-8862-8453387B9FB5}"/>
            </c:ext>
          </c:extLst>
        </c:ser>
        <c:ser>
          <c:idx val="11"/>
          <c:order val="11"/>
          <c:tx>
            <c:strRef>
              <c:f>'2.4'!$B$46</c:f>
              <c:strCache>
                <c:ptCount val="1"/>
                <c:pt idx="0">
                  <c:v>EL</c:v>
                </c:pt>
              </c:strCache>
            </c:strRef>
          </c:tx>
          <c:spPr>
            <a:ln w="28575">
              <a:noFill/>
            </a:ln>
          </c:spPr>
          <c:marker>
            <c:symbol val="diamond"/>
            <c:size val="7"/>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'2.4'!$C$46</c:f>
              <c:numCache>
                <c:formatCode>#\ ##0.0</c:formatCode>
                <c:ptCount val="1"/>
                <c:pt idx="0">
                  <c:v>21.5</c:v>
                </c:pt>
              </c:numCache>
            </c:numRef>
          </c:xVal>
          <c:yVal>
            <c:numRef>
              <c:f>'2.4'!$D$46</c:f>
              <c:numCache>
                <c:formatCode>#\ ##0.0</c:formatCode>
                <c:ptCount val="1"/>
                <c:pt idx="0">
                  <c:v>71.3</c:v>
                </c:pt>
              </c:numCache>
            </c:numRef>
          </c:yVal>
          <c:smooth val="0"/>
          <c:extLst>
            <c:ext xmlns:c16="http://schemas.microsoft.com/office/drawing/2014/chart" uri="{C3380CC4-5D6E-409C-BE32-E72D297353CC}">
              <c16:uniqueId val="{00000011-81A5-4F10-8862-8453387B9FB5}"/>
            </c:ext>
          </c:extLst>
        </c:ser>
        <c:ser>
          <c:idx val="12"/>
          <c:order val="12"/>
          <c:tx>
            <c:strRef>
              <c:f>'2.4'!$B$47</c:f>
              <c:strCache>
                <c:ptCount val="1"/>
                <c:pt idx="0">
                  <c:v>ES</c:v>
                </c:pt>
              </c:strCache>
            </c:strRef>
          </c:tx>
          <c:spPr>
            <a:ln w="28575">
              <a:noFill/>
            </a:ln>
          </c:spPr>
          <c:marker>
            <c:symbol val="diamond"/>
            <c:size val="7"/>
            <c:spPr>
              <a:solidFill>
                <a:schemeClr val="tx1"/>
              </a:solidFill>
              <a:ln>
                <a:noFill/>
              </a:ln>
            </c:spPr>
          </c:marker>
          <c:dLbls>
            <c:dLbl>
              <c:idx val="0"/>
              <c:layout>
                <c:manualLayout>
                  <c:x val="-2.5299466917529007E-2"/>
                  <c:y val="-3.5152489741599215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81A5-4F10-8862-8453387B9FB5}"/>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'2.4'!$C$47</c:f>
              <c:numCache>
                <c:formatCode>#\ ##0.0</c:formatCode>
                <c:ptCount val="1"/>
                <c:pt idx="0">
                  <c:v>45.5</c:v>
                </c:pt>
              </c:numCache>
            </c:numRef>
          </c:xVal>
          <c:yVal>
            <c:numRef>
              <c:f>'2.4'!$D$47</c:f>
              <c:numCache>
                <c:formatCode>#\ ##0.0</c:formatCode>
                <c:ptCount val="1"/>
                <c:pt idx="0">
                  <c:v>97.2</c:v>
                </c:pt>
              </c:numCache>
            </c:numRef>
          </c:yVal>
          <c:smooth val="0"/>
          <c:extLst>
            <c:ext xmlns:c16="http://schemas.microsoft.com/office/drawing/2014/chart" uri="{C3380CC4-5D6E-409C-BE32-E72D297353CC}">
              <c16:uniqueId val="{00000013-81A5-4F10-8862-8453387B9FB5}"/>
            </c:ext>
          </c:extLst>
        </c:ser>
        <c:ser>
          <c:idx val="13"/>
          <c:order val="13"/>
          <c:tx>
            <c:strRef>
              <c:f>'2.4'!$B$48</c:f>
              <c:strCache>
                <c:ptCount val="1"/>
                <c:pt idx="0">
                  <c:v>FR</c:v>
                </c:pt>
              </c:strCache>
            </c:strRef>
          </c:tx>
          <c:spPr>
            <a:ln w="28575">
              <a:noFill/>
            </a:ln>
          </c:spPr>
          <c:marker>
            <c:symbol val="diamond"/>
            <c:size val="7"/>
            <c:spPr>
              <a:solidFill>
                <a:schemeClr val="tx1"/>
              </a:solidFill>
              <a:ln>
                <a:noFill/>
              </a:ln>
            </c:spPr>
          </c:marker>
          <c:dLbls>
            <c:dLbl>
              <c:idx val="0"/>
              <c:layout>
                <c:manualLayout>
                  <c:x val="-3.0100127019676817E-3"/>
                  <c:y val="1.518026867880264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81A5-4F10-8862-8453387B9FB5}"/>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'2.4'!$C$48</c:f>
              <c:numCache>
                <c:formatCode>#\ ##0.0</c:formatCode>
                <c:ptCount val="1"/>
                <c:pt idx="0">
                  <c:v>57.2</c:v>
                </c:pt>
              </c:numCache>
            </c:numRef>
          </c:xVal>
          <c:yVal>
            <c:numRef>
              <c:f>'2.4'!$D$48</c:f>
              <c:numCache>
                <c:formatCode>#\ ##0.0</c:formatCode>
                <c:ptCount val="1"/>
                <c:pt idx="0">
                  <c:v>100</c:v>
                </c:pt>
              </c:numCache>
            </c:numRef>
          </c:yVal>
          <c:smooth val="0"/>
          <c:extLst>
            <c:ext xmlns:c16="http://schemas.microsoft.com/office/drawing/2014/chart" uri="{C3380CC4-5D6E-409C-BE32-E72D297353CC}">
              <c16:uniqueId val="{00000015-81A5-4F10-8862-8453387B9FB5}"/>
            </c:ext>
          </c:extLst>
        </c:ser>
        <c:ser>
          <c:idx val="14"/>
          <c:order val="14"/>
          <c:tx>
            <c:strRef>
              <c:f>'2.4'!$B$49</c:f>
              <c:strCache>
                <c:ptCount val="1"/>
                <c:pt idx="0">
                  <c:v>HR</c:v>
                </c:pt>
              </c:strCache>
            </c:strRef>
          </c:tx>
          <c:spPr>
            <a:ln w="28575">
              <a:noFill/>
            </a:ln>
          </c:spPr>
          <c:marker>
            <c:symbol val="diamond"/>
            <c:size val="7"/>
            <c:spPr>
              <a:solidFill>
                <a:schemeClr val="tx1"/>
              </a:solidFill>
              <a:ln>
                <a:noFill/>
              </a:ln>
            </c:spPr>
          </c:marker>
          <c:dLbls>
            <c:dLbl>
              <c:idx val="0"/>
              <c:layout>
                <c:manualLayout>
                  <c:x val="-4.0953284985526028E-2"/>
                  <c:y val="-2.277040301820397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81A5-4F10-8862-8453387B9FB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'2.4'!$C$49</c:f>
              <c:numCache>
                <c:formatCode>#\ ##0.0</c:formatCode>
                <c:ptCount val="1"/>
                <c:pt idx="0">
                  <c:v>20.399999999999999</c:v>
                </c:pt>
              </c:numCache>
            </c:numRef>
          </c:xVal>
          <c:yVal>
            <c:numRef>
              <c:f>'2.4'!$D$49</c:f>
              <c:numCache>
                <c:formatCode>#\ ##0.0</c:formatCode>
                <c:ptCount val="1"/>
                <c:pt idx="0">
                  <c:v>78.8</c:v>
                </c:pt>
              </c:numCache>
            </c:numRef>
          </c:yVal>
          <c:smooth val="0"/>
          <c:extLst>
            <c:ext xmlns:c16="http://schemas.microsoft.com/office/drawing/2014/chart" uri="{C3380CC4-5D6E-409C-BE32-E72D297353CC}">
              <c16:uniqueId val="{00000017-81A5-4F10-8862-8453387B9FB5}"/>
            </c:ext>
          </c:extLst>
        </c:ser>
        <c:ser>
          <c:idx val="16"/>
          <c:order val="15"/>
          <c:tx>
            <c:strRef>
              <c:f>'2.4'!$B$50</c:f>
              <c:strCache>
                <c:ptCount val="1"/>
                <c:pt idx="0">
                  <c:v>CY</c:v>
                </c:pt>
              </c:strCache>
            </c:strRef>
          </c:tx>
          <c:spPr>
            <a:ln w="19050">
              <a:noFill/>
            </a:ln>
          </c:spPr>
          <c:marker>
            <c:symbol val="diamond"/>
            <c:size val="7"/>
            <c:spPr>
              <a:solidFill>
                <a:schemeClr val="tx1"/>
              </a:solidFill>
              <a:ln>
                <a:noFill/>
              </a:ln>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'2.4'!$C$50</c:f>
              <c:numCache>
                <c:formatCode>#\ ##0.0</c:formatCode>
                <c:ptCount val="1"/>
                <c:pt idx="0">
                  <c:v>20.7</c:v>
                </c:pt>
              </c:numCache>
            </c:numRef>
          </c:xVal>
          <c:yVal>
            <c:numRef>
              <c:f>'2.4'!$D$50</c:f>
              <c:numCache>
                <c:formatCode>#\ ##0.0</c:formatCode>
                <c:ptCount val="1"/>
                <c:pt idx="0">
                  <c:v>91.1</c:v>
                </c:pt>
              </c:numCache>
            </c:numRef>
          </c:yVal>
          <c:smooth val="0"/>
          <c:extLst>
            <c:ext xmlns:c16="http://schemas.microsoft.com/office/drawing/2014/chart" uri="{C3380CC4-5D6E-409C-BE32-E72D297353CC}">
              <c16:uniqueId val="{00000018-81A5-4F10-8862-8453387B9FB5}"/>
            </c:ext>
          </c:extLst>
        </c:ser>
        <c:ser>
          <c:idx val="17"/>
          <c:order val="16"/>
          <c:tx>
            <c:strRef>
              <c:f>'2.4'!$B$51</c:f>
              <c:strCache>
                <c:ptCount val="1"/>
                <c:pt idx="0">
                  <c:v>LV</c:v>
                </c:pt>
              </c:strCache>
            </c:strRef>
          </c:tx>
          <c:spPr>
            <a:ln w="28575">
              <a:noFill/>
            </a:ln>
          </c:spPr>
          <c:marker>
            <c:symbol val="diamond"/>
            <c:size val="7"/>
            <c:spPr>
              <a:solidFill>
                <a:schemeClr val="tx1"/>
              </a:solidFill>
              <a:ln>
                <a:no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'2.4'!$C$51</c:f>
              <c:numCache>
                <c:formatCode>#\ ##0.0</c:formatCode>
                <c:ptCount val="1"/>
                <c:pt idx="0">
                  <c:v>26.3</c:v>
                </c:pt>
              </c:numCache>
            </c:numRef>
          </c:xVal>
          <c:yVal>
            <c:numRef>
              <c:f>'2.4'!$D$51</c:f>
              <c:numCache>
                <c:formatCode>#\ ##0.0</c:formatCode>
                <c:ptCount val="1"/>
                <c:pt idx="0">
                  <c:v>94</c:v>
                </c:pt>
              </c:numCache>
            </c:numRef>
          </c:yVal>
          <c:smooth val="0"/>
          <c:extLst>
            <c:ext xmlns:c16="http://schemas.microsoft.com/office/drawing/2014/chart" uri="{C3380CC4-5D6E-409C-BE32-E72D297353CC}">
              <c16:uniqueId val="{00000019-81A5-4F10-8862-8453387B9FB5}"/>
            </c:ext>
          </c:extLst>
        </c:ser>
        <c:ser>
          <c:idx val="18"/>
          <c:order val="17"/>
          <c:tx>
            <c:strRef>
              <c:f>'2.4'!$B$52</c:f>
              <c:strCache>
                <c:ptCount val="1"/>
                <c:pt idx="0">
                  <c:v>LT</c:v>
                </c:pt>
              </c:strCache>
            </c:strRef>
          </c:tx>
          <c:spPr>
            <a:ln w="28575">
              <a:noFill/>
            </a:ln>
          </c:spPr>
          <c:marker>
            <c:symbol val="diamond"/>
            <c:size val="7"/>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'2.4'!$C$52</c:f>
              <c:numCache>
                <c:formatCode>#\ ##0.0</c:formatCode>
                <c:ptCount val="1"/>
                <c:pt idx="0">
                  <c:v>16.2</c:v>
                </c:pt>
              </c:numCache>
            </c:numRef>
          </c:xVal>
          <c:yVal>
            <c:numRef>
              <c:f>'2.4'!$D$52</c:f>
              <c:numCache>
                <c:formatCode>#\ ##0.0</c:formatCode>
                <c:ptCount val="1"/>
                <c:pt idx="0">
                  <c:v>90.9</c:v>
                </c:pt>
              </c:numCache>
            </c:numRef>
          </c:yVal>
          <c:smooth val="0"/>
          <c:extLst>
            <c:ext xmlns:c16="http://schemas.microsoft.com/office/drawing/2014/chart" uri="{C3380CC4-5D6E-409C-BE32-E72D297353CC}">
              <c16:uniqueId val="{0000001A-81A5-4F10-8862-8453387B9FB5}"/>
            </c:ext>
          </c:extLst>
        </c:ser>
        <c:ser>
          <c:idx val="19"/>
          <c:order val="18"/>
          <c:tx>
            <c:strRef>
              <c:f>'2.4'!$B$53</c:f>
              <c:strCache>
                <c:ptCount val="1"/>
                <c:pt idx="0">
                  <c:v>LU</c:v>
                </c:pt>
              </c:strCache>
            </c:strRef>
          </c:tx>
          <c:spPr>
            <a:ln w="28575">
              <a:noFill/>
            </a:ln>
          </c:spPr>
          <c:marker>
            <c:symbol val="diamond"/>
            <c:size val="7"/>
            <c:spPr>
              <a:solidFill>
                <a:schemeClr val="tx1"/>
              </a:solidFill>
              <a:ln>
                <a:no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'2.4'!$C$53</c:f>
              <c:numCache>
                <c:formatCode>#\ ##0.0</c:formatCode>
                <c:ptCount val="1"/>
                <c:pt idx="0">
                  <c:v>63.2</c:v>
                </c:pt>
              </c:numCache>
            </c:numRef>
          </c:xVal>
          <c:yVal>
            <c:numRef>
              <c:f>'2.4'!$D$53</c:f>
              <c:numCache>
                <c:formatCode>#\ ##0.0</c:formatCode>
                <c:ptCount val="1"/>
                <c:pt idx="0">
                  <c:v>89.5</c:v>
                </c:pt>
              </c:numCache>
            </c:numRef>
          </c:yVal>
          <c:smooth val="0"/>
          <c:extLst>
            <c:ext xmlns:c16="http://schemas.microsoft.com/office/drawing/2014/chart" uri="{C3380CC4-5D6E-409C-BE32-E72D297353CC}">
              <c16:uniqueId val="{0000001B-81A5-4F10-8862-8453387B9FB5}"/>
            </c:ext>
          </c:extLst>
        </c:ser>
        <c:ser>
          <c:idx val="20"/>
          <c:order val="19"/>
          <c:tx>
            <c:strRef>
              <c:f>'2.4'!$B$54</c:f>
              <c:strCache>
                <c:ptCount val="1"/>
                <c:pt idx="0">
                  <c:v>HU</c:v>
                </c:pt>
              </c:strCache>
            </c:strRef>
          </c:tx>
          <c:spPr>
            <a:ln w="28575">
              <a:noFill/>
            </a:ln>
          </c:spPr>
          <c:marker>
            <c:symbol val="diamond"/>
            <c:size val="7"/>
            <c:spPr>
              <a:solidFill>
                <a:schemeClr val="tx1"/>
              </a:solidFill>
              <a:ln>
                <a:noFill/>
              </a:ln>
            </c:spPr>
          </c:marker>
          <c:dPt>
            <c:idx val="0"/>
            <c:bubble3D val="0"/>
            <c:extLst>
              <c:ext xmlns:c16="http://schemas.microsoft.com/office/drawing/2014/chart" uri="{C3380CC4-5D6E-409C-BE32-E72D297353CC}">
                <c16:uniqueId val="{0000001C-81A5-4F10-8862-8453387B9FB5}"/>
              </c:ext>
            </c:extLst>
          </c:dPt>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'2.4'!$C$54</c:f>
              <c:numCache>
                <c:formatCode>#\ ##0.0</c:formatCode>
                <c:ptCount val="1"/>
                <c:pt idx="0">
                  <c:v>10.5</c:v>
                </c:pt>
              </c:numCache>
            </c:numRef>
          </c:xVal>
          <c:yVal>
            <c:numRef>
              <c:f>'2.4'!$D$54</c:f>
              <c:numCache>
                <c:formatCode>#\ ##0.0</c:formatCode>
                <c:ptCount val="1"/>
                <c:pt idx="0">
                  <c:v>92.8</c:v>
                </c:pt>
              </c:numCache>
            </c:numRef>
          </c:yVal>
          <c:smooth val="0"/>
          <c:extLst>
            <c:ext xmlns:c16="http://schemas.microsoft.com/office/drawing/2014/chart" uri="{C3380CC4-5D6E-409C-BE32-E72D297353CC}">
              <c16:uniqueId val="{0000001D-81A5-4F10-8862-8453387B9FB5}"/>
            </c:ext>
          </c:extLst>
        </c:ser>
        <c:ser>
          <c:idx val="21"/>
          <c:order val="20"/>
          <c:tx>
            <c:strRef>
              <c:f>'2.4'!$B$55</c:f>
              <c:strCache>
                <c:ptCount val="1"/>
                <c:pt idx="0">
                  <c:v>MT</c:v>
                </c:pt>
              </c:strCache>
            </c:strRef>
          </c:tx>
          <c:spPr>
            <a:ln w="28575">
              <a:noFill/>
            </a:ln>
          </c:spPr>
          <c:marker>
            <c:symbol val="diamond"/>
            <c:size val="7"/>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'2.4'!$C$55</c:f>
              <c:numCache>
                <c:formatCode>#\ ##0.0</c:formatCode>
                <c:ptCount val="1"/>
                <c:pt idx="0">
                  <c:v>29.7</c:v>
                </c:pt>
              </c:numCache>
            </c:numRef>
          </c:xVal>
          <c:yVal>
            <c:numRef>
              <c:f>'2.4'!$D$55</c:f>
              <c:numCache>
                <c:formatCode>#\ ##0.0</c:formatCode>
                <c:ptCount val="1"/>
                <c:pt idx="0">
                  <c:v>89.1</c:v>
                </c:pt>
              </c:numCache>
            </c:numRef>
          </c:yVal>
          <c:smooth val="0"/>
          <c:extLst>
            <c:ext xmlns:c16="http://schemas.microsoft.com/office/drawing/2014/chart" uri="{C3380CC4-5D6E-409C-BE32-E72D297353CC}">
              <c16:uniqueId val="{0000001E-81A5-4F10-8862-8453387B9FB5}"/>
            </c:ext>
          </c:extLst>
        </c:ser>
        <c:ser>
          <c:idx val="22"/>
          <c:order val="21"/>
          <c:tx>
            <c:strRef>
              <c:f>'2.4'!$B$56</c:f>
              <c:strCache>
                <c:ptCount val="1"/>
                <c:pt idx="0">
                  <c:v>NL</c:v>
                </c:pt>
              </c:strCache>
            </c:strRef>
          </c:tx>
          <c:spPr>
            <a:ln w="28575">
              <a:noFill/>
            </a:ln>
          </c:spPr>
          <c:marker>
            <c:symbol val="diamond"/>
            <c:size val="7"/>
            <c:spPr>
              <a:solidFill>
                <a:schemeClr val="tx1"/>
              </a:solidFill>
              <a:ln>
                <a:noFill/>
              </a:ln>
            </c:spPr>
          </c:marker>
          <c:dLbls>
            <c:dLbl>
              <c:idx val="0"/>
              <c:layout>
                <c:manualLayout>
                  <c:x val="-3.5120727500784037E-2"/>
                  <c:y val="-1.408450704225352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81A5-4F10-8862-8453387B9FB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'2.4'!$C$56</c:f>
              <c:numCache>
                <c:formatCode>#\ ##0.0</c:formatCode>
                <c:ptCount val="1"/>
                <c:pt idx="0">
                  <c:v>67.599999999999994</c:v>
                </c:pt>
              </c:numCache>
            </c:numRef>
          </c:xVal>
          <c:yVal>
            <c:numRef>
              <c:f>'2.4'!$D$56</c:f>
              <c:numCache>
                <c:formatCode>#\ ##0.0</c:formatCode>
                <c:ptCount val="1"/>
                <c:pt idx="0">
                  <c:v>91.7</c:v>
                </c:pt>
              </c:numCache>
            </c:numRef>
          </c:yVal>
          <c:smooth val="0"/>
          <c:extLst>
            <c:ext xmlns:c16="http://schemas.microsoft.com/office/drawing/2014/chart" uri="{C3380CC4-5D6E-409C-BE32-E72D297353CC}">
              <c16:uniqueId val="{00000020-81A5-4F10-8862-8453387B9FB5}"/>
            </c:ext>
          </c:extLst>
        </c:ser>
        <c:ser>
          <c:idx val="23"/>
          <c:order val="22"/>
          <c:tx>
            <c:strRef>
              <c:f>'2.4'!$B$57</c:f>
              <c:strCache>
                <c:ptCount val="1"/>
                <c:pt idx="0">
                  <c:v>AT</c:v>
                </c:pt>
              </c:strCache>
            </c:strRef>
          </c:tx>
          <c:spPr>
            <a:ln w="28575">
              <a:noFill/>
            </a:ln>
          </c:spPr>
          <c:marker>
            <c:symbol val="diamond"/>
            <c:size val="7"/>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'2.4'!$C$57</c:f>
              <c:numCache>
                <c:formatCode>#\ ##0.0</c:formatCode>
                <c:ptCount val="1"/>
                <c:pt idx="0">
                  <c:v>21.1</c:v>
                </c:pt>
              </c:numCache>
            </c:numRef>
          </c:xVal>
          <c:yVal>
            <c:numRef>
              <c:f>'2.4'!$D$57</c:f>
              <c:numCache>
                <c:formatCode>#\ ##0.0</c:formatCode>
                <c:ptCount val="1"/>
                <c:pt idx="0">
                  <c:v>89.7</c:v>
                </c:pt>
              </c:numCache>
            </c:numRef>
          </c:yVal>
          <c:smooth val="0"/>
          <c:extLst>
            <c:ext xmlns:c16="http://schemas.microsoft.com/office/drawing/2014/chart" uri="{C3380CC4-5D6E-409C-BE32-E72D297353CC}">
              <c16:uniqueId val="{00000021-81A5-4F10-8862-8453387B9FB5}"/>
            </c:ext>
          </c:extLst>
        </c:ser>
        <c:ser>
          <c:idx val="24"/>
          <c:order val="23"/>
          <c:tx>
            <c:strRef>
              <c:f>'2.4'!$B$58</c:f>
              <c:strCache>
                <c:ptCount val="1"/>
                <c:pt idx="0">
                  <c:v>PL</c:v>
                </c:pt>
              </c:strCache>
            </c:strRef>
          </c:tx>
          <c:spPr>
            <a:ln w="28575">
              <a:noFill/>
            </a:ln>
          </c:spPr>
          <c:marker>
            <c:symbol val="plus"/>
            <c:size val="7"/>
            <c:spPr>
              <a:solidFill>
                <a:schemeClr val="tx1"/>
              </a:solidFill>
              <a:ln>
                <a:noFill/>
              </a:ln>
            </c:spPr>
          </c:marker>
          <c:dPt>
            <c:idx val="0"/>
            <c:marker>
              <c:symbol val="diamond"/>
              <c:size val="7"/>
            </c:marker>
            <c:bubble3D val="0"/>
            <c:extLst>
              <c:ext xmlns:c16="http://schemas.microsoft.com/office/drawing/2014/chart" uri="{C3380CC4-5D6E-409C-BE32-E72D297353CC}">
                <c16:uniqueId val="{00000022-81A5-4F10-8862-8453387B9FB5}"/>
              </c:ext>
            </c:extLst>
          </c:dPt>
          <c:dLbls>
            <c:dLbl>
              <c:idx val="0"/>
              <c:layout>
                <c:manualLayout>
                  <c:x val="-1.3797428661022263E-2"/>
                  <c:y val="2.582159624413149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81A5-4F10-8862-8453387B9FB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'2.4'!$C$58</c:f>
              <c:numCache>
                <c:formatCode>#\ ##0.0</c:formatCode>
                <c:ptCount val="1"/>
                <c:pt idx="0">
                  <c:v>11.2</c:v>
                </c:pt>
              </c:numCache>
            </c:numRef>
          </c:xVal>
          <c:yVal>
            <c:numRef>
              <c:f>'2.4'!$D$58</c:f>
              <c:numCache>
                <c:formatCode>#\ ##0.0</c:formatCode>
                <c:ptCount val="1"/>
                <c:pt idx="0">
                  <c:v>90.8</c:v>
                </c:pt>
              </c:numCache>
            </c:numRef>
          </c:yVal>
          <c:smooth val="0"/>
          <c:extLst>
            <c:ext xmlns:c16="http://schemas.microsoft.com/office/drawing/2014/chart" uri="{C3380CC4-5D6E-409C-BE32-E72D297353CC}">
              <c16:uniqueId val="{00000023-81A5-4F10-8862-8453387B9FB5}"/>
            </c:ext>
          </c:extLst>
        </c:ser>
        <c:ser>
          <c:idx val="25"/>
          <c:order val="24"/>
          <c:tx>
            <c:strRef>
              <c:f>'2.4'!$B$59</c:f>
              <c:strCache>
                <c:ptCount val="1"/>
                <c:pt idx="0">
                  <c:v>PT</c:v>
                </c:pt>
              </c:strCache>
            </c:strRef>
          </c:tx>
          <c:spPr>
            <a:ln w="28575">
              <a:noFill/>
            </a:ln>
          </c:spPr>
          <c:marker>
            <c:symbol val="diamond"/>
            <c:size val="7"/>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'2.4'!$C$59</c:f>
              <c:numCache>
                <c:formatCode>#\ ##0.0</c:formatCode>
                <c:ptCount val="1"/>
                <c:pt idx="0">
                  <c:v>53</c:v>
                </c:pt>
              </c:numCache>
            </c:numRef>
          </c:xVal>
          <c:yVal>
            <c:numRef>
              <c:f>'2.4'!$D$59</c:f>
              <c:numCache>
                <c:formatCode>#\ ##0.0</c:formatCode>
                <c:ptCount val="1"/>
                <c:pt idx="0">
                  <c:v>92.9</c:v>
                </c:pt>
              </c:numCache>
            </c:numRef>
          </c:yVal>
          <c:smooth val="0"/>
          <c:extLst>
            <c:ext xmlns:c16="http://schemas.microsoft.com/office/drawing/2014/chart" uri="{C3380CC4-5D6E-409C-BE32-E72D297353CC}">
              <c16:uniqueId val="{00000024-81A5-4F10-8862-8453387B9FB5}"/>
            </c:ext>
          </c:extLst>
        </c:ser>
        <c:ser>
          <c:idx val="26"/>
          <c:order val="25"/>
          <c:tx>
            <c:strRef>
              <c:f>'2.4'!$B$60</c:f>
              <c:strCache>
                <c:ptCount val="1"/>
                <c:pt idx="0">
                  <c:v>RO</c:v>
                </c:pt>
              </c:strCache>
            </c:strRef>
          </c:tx>
          <c:spPr>
            <a:ln w="28575">
              <a:noFill/>
            </a:ln>
          </c:spPr>
          <c:marker>
            <c:symbol val="diamond"/>
            <c:size val="7"/>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'2.4'!$C$60</c:f>
              <c:numCache>
                <c:formatCode>#\ ##0.0</c:formatCode>
                <c:ptCount val="1"/>
                <c:pt idx="0">
                  <c:v>6.8</c:v>
                </c:pt>
              </c:numCache>
            </c:numRef>
          </c:xVal>
          <c:yVal>
            <c:numRef>
              <c:f>'2.4'!$D$60</c:f>
              <c:numCache>
                <c:formatCode>#\ ##0.0</c:formatCode>
                <c:ptCount val="1"/>
                <c:pt idx="0">
                  <c:v>78.2</c:v>
                </c:pt>
              </c:numCache>
            </c:numRef>
          </c:yVal>
          <c:smooth val="0"/>
          <c:extLst>
            <c:ext xmlns:c16="http://schemas.microsoft.com/office/drawing/2014/chart" uri="{C3380CC4-5D6E-409C-BE32-E72D297353CC}">
              <c16:uniqueId val="{00000025-81A5-4F10-8862-8453387B9FB5}"/>
            </c:ext>
          </c:extLst>
        </c:ser>
        <c:ser>
          <c:idx val="27"/>
          <c:order val="26"/>
          <c:tx>
            <c:strRef>
              <c:f>'2.4'!$B$61</c:f>
              <c:strCache>
                <c:ptCount val="1"/>
                <c:pt idx="0">
                  <c:v>SI</c:v>
                </c:pt>
              </c:strCache>
            </c:strRef>
          </c:tx>
          <c:spPr>
            <a:ln w="28575">
              <a:noFill/>
            </a:ln>
          </c:spPr>
          <c:marker>
            <c:symbol val="diamond"/>
            <c:size val="7"/>
            <c:spPr>
              <a:solidFill>
                <a:schemeClr val="tx1"/>
              </a:solidFill>
              <a:ln>
                <a:no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'2.4'!$C$61</c:f>
              <c:numCache>
                <c:formatCode>#\ ##0.0</c:formatCode>
                <c:ptCount val="1"/>
                <c:pt idx="0">
                  <c:v>44.300000000000004</c:v>
                </c:pt>
              </c:numCache>
            </c:numRef>
          </c:xVal>
          <c:yVal>
            <c:numRef>
              <c:f>'2.4'!$D$61</c:f>
              <c:numCache>
                <c:formatCode>#\ ##0.0</c:formatCode>
                <c:ptCount val="1"/>
                <c:pt idx="0">
                  <c:v>92.6</c:v>
                </c:pt>
              </c:numCache>
            </c:numRef>
          </c:yVal>
          <c:smooth val="0"/>
          <c:extLst>
            <c:ext xmlns:c16="http://schemas.microsoft.com/office/drawing/2014/chart" uri="{C3380CC4-5D6E-409C-BE32-E72D297353CC}">
              <c16:uniqueId val="{00000026-81A5-4F10-8862-8453387B9FB5}"/>
            </c:ext>
          </c:extLst>
        </c:ser>
        <c:ser>
          <c:idx val="28"/>
          <c:order val="27"/>
          <c:tx>
            <c:strRef>
              <c:f>'2.4'!$B$62</c:f>
              <c:strCache>
                <c:ptCount val="1"/>
                <c:pt idx="0">
                  <c:v>SK</c:v>
                </c:pt>
              </c:strCache>
            </c:strRef>
          </c:tx>
          <c:spPr>
            <a:ln w="28575">
              <a:noFill/>
            </a:ln>
          </c:spPr>
          <c:marker>
            <c:symbol val="diamond"/>
            <c:size val="7"/>
            <c:spPr>
              <a:solidFill>
                <a:schemeClr val="tx1"/>
              </a:solidFill>
              <a:ln>
                <a:noFill/>
              </a:ln>
            </c:spPr>
          </c:marker>
          <c:dLbls>
            <c:dLbl>
              <c:idx val="0"/>
              <c:layout>
                <c:manualLayout>
                  <c:x val="-4.0953284985526077E-2"/>
                  <c:y val="-2.5300447798004412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7-81A5-4F10-8862-8453387B9FB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'2.4'!$C$62</c:f>
              <c:numCache>
                <c:formatCode>#\ ##0.0</c:formatCode>
                <c:ptCount val="1"/>
                <c:pt idx="0">
                  <c:v>4.8</c:v>
                </c:pt>
              </c:numCache>
            </c:numRef>
          </c:xVal>
          <c:yVal>
            <c:numRef>
              <c:f>'2.4'!$D$62</c:f>
              <c:numCache>
                <c:formatCode>#\ ##0.0</c:formatCode>
                <c:ptCount val="1"/>
                <c:pt idx="0">
                  <c:v>78.099999999999994</c:v>
                </c:pt>
              </c:numCache>
            </c:numRef>
          </c:yVal>
          <c:smooth val="0"/>
          <c:extLst>
            <c:ext xmlns:c16="http://schemas.microsoft.com/office/drawing/2014/chart" uri="{C3380CC4-5D6E-409C-BE32-E72D297353CC}">
              <c16:uniqueId val="{00000028-81A5-4F10-8862-8453387B9FB5}"/>
            </c:ext>
          </c:extLst>
        </c:ser>
        <c:ser>
          <c:idx val="29"/>
          <c:order val="28"/>
          <c:tx>
            <c:strRef>
              <c:f>'2.4'!$B$63</c:f>
              <c:strCache>
                <c:ptCount val="1"/>
                <c:pt idx="0">
                  <c:v>FI</c:v>
                </c:pt>
              </c:strCache>
            </c:strRef>
          </c:tx>
          <c:spPr>
            <a:ln w="19050">
              <a:noFill/>
            </a:ln>
          </c:spPr>
          <c:marker>
            <c:symbol val="diamond"/>
            <c:size val="7"/>
            <c:spPr>
              <a:solidFill>
                <a:schemeClr val="tx1"/>
              </a:solidFill>
              <a:ln>
                <a:noFill/>
              </a:ln>
            </c:spPr>
          </c:marker>
          <c:dLbls>
            <c:dLbl>
              <c:idx val="0"/>
              <c:layout>
                <c:manualLayout>
                  <c:x val="-3.7628857070194544E-3"/>
                  <c:y val="1.4084507042253565E-2"/>
                </c:manualLayout>
              </c:layout>
              <c:tx>
                <c:rich>
                  <a:bodyPr wrap="square" lIns="38100" tIns="19050" rIns="38100" bIns="19050" anchor="ctr">
                    <a:noAutofit/>
                  </a:bodyPr>
                  <a:lstStyle/>
                  <a:p>
                    <a:pPr>
                      <a:defRPr/>
                    </a:pPr>
                    <a:r>
                      <a:rPr lang="en-US"/>
                      <a:t>FI</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1.7572906867356537E-2"/>
                      <c:h val="3.7676056338028167E-2"/>
                    </c:manualLayout>
                  </c15:layout>
                </c:ext>
                <c:ext xmlns:c16="http://schemas.microsoft.com/office/drawing/2014/chart" uri="{C3380CC4-5D6E-409C-BE32-E72D297353CC}">
                  <c16:uniqueId val="{00000029-81A5-4F10-8862-8453387B9FB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numRef>
              <c:f>'2.4'!$C$63</c:f>
              <c:numCache>
                <c:formatCode>#\ ##0.0</c:formatCode>
                <c:ptCount val="1"/>
                <c:pt idx="0">
                  <c:v>39.6</c:v>
                </c:pt>
              </c:numCache>
            </c:numRef>
          </c:xVal>
          <c:yVal>
            <c:numRef>
              <c:f>'2.4'!$D$63</c:f>
              <c:numCache>
                <c:formatCode>#\ ##0.0</c:formatCode>
                <c:ptCount val="1"/>
                <c:pt idx="0">
                  <c:v>90.9</c:v>
                </c:pt>
              </c:numCache>
            </c:numRef>
          </c:yVal>
          <c:smooth val="0"/>
          <c:extLst>
            <c:ext xmlns:c16="http://schemas.microsoft.com/office/drawing/2014/chart" uri="{C3380CC4-5D6E-409C-BE32-E72D297353CC}">
              <c16:uniqueId val="{0000002A-81A5-4F10-8862-8453387B9FB5}"/>
            </c:ext>
          </c:extLst>
        </c:ser>
        <c:ser>
          <c:idx val="30"/>
          <c:order val="29"/>
          <c:tx>
            <c:strRef>
              <c:f>'2.4'!$B$64</c:f>
              <c:strCache>
                <c:ptCount val="1"/>
                <c:pt idx="0">
                  <c:v>SE</c:v>
                </c:pt>
              </c:strCache>
            </c:strRef>
          </c:tx>
          <c:spPr>
            <a:ln w="19050">
              <a:noFill/>
            </a:ln>
          </c:spPr>
          <c:marker>
            <c:symbol val="diamond"/>
            <c:size val="8"/>
            <c:spPr>
              <a:solidFill>
                <a:schemeClr val="tx1"/>
              </a:solidFill>
              <a:ln>
                <a:noFill/>
              </a:ln>
            </c:spPr>
          </c:marker>
          <c:dLbls>
            <c:dLbl>
              <c:idx val="0"/>
              <c:layout>
                <c:manualLayout>
                  <c:x val="-6.2715584822828482E-4"/>
                  <c:y val="2.8168921666481817E-2"/>
                </c:manualLayout>
              </c:layout>
              <c:tx>
                <c:rich>
                  <a:bodyPr wrap="square" lIns="38100" tIns="19050" rIns="38100" bIns="19050" anchor="ctr">
                    <a:noAutofit/>
                  </a:bodyPr>
                  <a:lstStyle/>
                  <a:p>
                    <a:pPr>
                      <a:defRPr/>
                    </a:pPr>
                    <a:r>
                      <a:rPr lang="en-US"/>
                      <a:t>SE</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3.1094386955158357E-2"/>
                      <c:h val="4.002347417840376E-2"/>
                    </c:manualLayout>
                  </c15:layout>
                </c:ext>
                <c:ext xmlns:c16="http://schemas.microsoft.com/office/drawing/2014/chart" uri="{C3380CC4-5D6E-409C-BE32-E72D297353CC}">
                  <c16:uniqueId val="{0000002B-81A5-4F10-8862-8453387B9FB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numRef>
              <c:f>'2.4'!$C$64</c:f>
              <c:numCache>
                <c:formatCode>#\ ##0.0</c:formatCode>
                <c:ptCount val="1"/>
                <c:pt idx="0">
                  <c:v>54.1</c:v>
                </c:pt>
              </c:numCache>
            </c:numRef>
          </c:xVal>
          <c:yVal>
            <c:numRef>
              <c:f>'2.4'!$D$64</c:f>
              <c:numCache>
                <c:formatCode>#\ ##0.0</c:formatCode>
                <c:ptCount val="1"/>
                <c:pt idx="0">
                  <c:v>95.9</c:v>
                </c:pt>
              </c:numCache>
            </c:numRef>
          </c:yVal>
          <c:smooth val="0"/>
          <c:extLst>
            <c:ext xmlns:c16="http://schemas.microsoft.com/office/drawing/2014/chart" uri="{C3380CC4-5D6E-409C-BE32-E72D297353CC}">
              <c16:uniqueId val="{0000002C-81A5-4F10-8862-8453387B9FB5}"/>
            </c:ext>
          </c:extLst>
        </c:ser>
        <c:dLbls>
          <c:showLegendKey val="0"/>
          <c:showVal val="1"/>
          <c:showCatName val="0"/>
          <c:showSerName val="0"/>
          <c:showPercent val="0"/>
          <c:showBubbleSize val="0"/>
        </c:dLbls>
        <c:axId val="146399616"/>
        <c:axId val="146401152"/>
      </c:scatterChart>
      <c:valAx>
        <c:axId val="146399616"/>
        <c:scaling>
          <c:orientation val="minMax"/>
          <c:max val="85"/>
          <c:min val="0"/>
        </c:scaling>
        <c:delete val="0"/>
        <c:axPos val="b"/>
        <c:numFmt formatCode="General" sourceLinked="1"/>
        <c:majorTickMark val="none"/>
        <c:minorTickMark val="none"/>
        <c:tickLblPos val="low"/>
        <c:spPr>
          <a:ln w="25400">
            <a:solidFill>
              <a:schemeClr val="accent4"/>
            </a:solidFill>
          </a:ln>
        </c:spPr>
        <c:crossAx val="146401152"/>
        <c:crossesAt val="96"/>
        <c:crossBetween val="midCat"/>
      </c:valAx>
      <c:valAx>
        <c:axId val="146401152"/>
        <c:scaling>
          <c:orientation val="minMax"/>
          <c:max val="101"/>
          <c:min val="70"/>
        </c:scaling>
        <c:delete val="0"/>
        <c:axPos val="l"/>
        <c:majorGridlines>
          <c:spPr>
            <a:ln>
              <a:noFill/>
            </a:ln>
          </c:spPr>
        </c:majorGridlines>
        <c:numFmt formatCode="General" sourceLinked="1"/>
        <c:majorTickMark val="none"/>
        <c:minorTickMark val="none"/>
        <c:tickLblPos val="low"/>
        <c:spPr>
          <a:ln w="25400">
            <a:solidFill>
              <a:schemeClr val="accent2"/>
            </a:solidFill>
          </a:ln>
        </c:spPr>
        <c:crossAx val="146399616"/>
        <c:crossesAt val="33"/>
        <c:crossBetween val="midCat"/>
      </c:valAx>
      <c:spPr>
        <a:noFill/>
        <a:ln>
          <a:noFill/>
        </a:ln>
      </c:spPr>
    </c:plotArea>
    <c:plotVisOnly val="1"/>
    <c:dispBlanksAs val="gap"/>
    <c:showDLblsOverMax val="0"/>
  </c:chart>
  <c:spPr>
    <a:ln>
      <a:solidFill>
        <a:schemeClr val="bg1">
          <a:lumMod val="75000"/>
        </a:schemeClr>
      </a:solidFill>
    </a:ln>
  </c:spPr>
  <c:txPr>
    <a:bodyPr/>
    <a:lstStyle/>
    <a:p>
      <a:pPr>
        <a:defRPr sz="700"/>
      </a:pPr>
      <a:endParaRPr lang="fr-FR"/>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356733091787438E-2"/>
          <c:y val="5.0925925925925923E-2"/>
          <c:w val="0.96429166666666666"/>
          <c:h val="0.81464826388888889"/>
        </c:manualLayout>
      </c:layout>
      <c:barChart>
        <c:barDir val="col"/>
        <c:grouping val="clustered"/>
        <c:varyColors val="0"/>
        <c:ser>
          <c:idx val="0"/>
          <c:order val="0"/>
          <c:tx>
            <c:strRef>
              <c:f>'3.1'!$C$103</c:f>
              <c:strCache>
                <c:ptCount val="1"/>
                <c:pt idx="0">
                  <c:v>Parents with an ISCED 0-2 attainment</c:v>
                </c:pt>
              </c:strCache>
            </c:strRef>
          </c:tx>
          <c:spPr>
            <a:solidFill>
              <a:schemeClr val="accent3"/>
            </a:solidFill>
            <a:ln w="6350">
              <a:solidFill>
                <a:schemeClr val="bg1"/>
              </a:solidFill>
            </a:ln>
            <a:effectLst/>
          </c:spPr>
          <c:invertIfNegative val="0"/>
          <c:cat>
            <c:strRef>
              <c:f>'3.1'!$B$104:$B$131</c:f>
              <c:strCache>
                <c:ptCount val="28"/>
                <c:pt idx="0">
                  <c:v>RO</c:v>
                </c:pt>
                <c:pt idx="1">
                  <c:v>IT</c:v>
                </c:pt>
                <c:pt idx="2">
                  <c:v>HR</c:v>
                </c:pt>
                <c:pt idx="3">
                  <c:v>MT</c:v>
                </c:pt>
                <c:pt idx="4">
                  <c:v>HU</c:v>
                </c:pt>
                <c:pt idx="5">
                  <c:v>BG</c:v>
                </c:pt>
                <c:pt idx="6">
                  <c:v>SK</c:v>
                </c:pt>
                <c:pt idx="7">
                  <c:v>CZ</c:v>
                </c:pt>
                <c:pt idx="8">
                  <c:v>PT</c:v>
                </c:pt>
                <c:pt idx="9">
                  <c:v>EL</c:v>
                </c:pt>
                <c:pt idx="10">
                  <c:v>DE</c:v>
                </c:pt>
                <c:pt idx="11">
                  <c:v>EU-27</c:v>
                </c:pt>
                <c:pt idx="12">
                  <c:v>PL</c:v>
                </c:pt>
                <c:pt idx="13">
                  <c:v>LU</c:v>
                </c:pt>
                <c:pt idx="14">
                  <c:v>FR</c:v>
                </c:pt>
                <c:pt idx="15">
                  <c:v>AT</c:v>
                </c:pt>
                <c:pt idx="16">
                  <c:v>SE</c:v>
                </c:pt>
                <c:pt idx="17">
                  <c:v>LV</c:v>
                </c:pt>
                <c:pt idx="18">
                  <c:v>CY</c:v>
                </c:pt>
                <c:pt idx="19">
                  <c:v>ES</c:v>
                </c:pt>
                <c:pt idx="20">
                  <c:v>BE</c:v>
                </c:pt>
                <c:pt idx="21">
                  <c:v>EE</c:v>
                </c:pt>
                <c:pt idx="22">
                  <c:v>SI</c:v>
                </c:pt>
                <c:pt idx="23">
                  <c:v>LT</c:v>
                </c:pt>
                <c:pt idx="24">
                  <c:v>FI</c:v>
                </c:pt>
                <c:pt idx="25">
                  <c:v>NL</c:v>
                </c:pt>
                <c:pt idx="26">
                  <c:v>DK</c:v>
                </c:pt>
                <c:pt idx="27">
                  <c:v>IE</c:v>
                </c:pt>
              </c:strCache>
            </c:strRef>
          </c:cat>
          <c:val>
            <c:numRef>
              <c:f>'3.1'!$C$104:$C$131</c:f>
              <c:numCache>
                <c:formatCode>0.0</c:formatCode>
                <c:ptCount val="28"/>
                <c:pt idx="0">
                  <c:v>21.9</c:v>
                </c:pt>
                <c:pt idx="1">
                  <c:v>23.6</c:v>
                </c:pt>
                <c:pt idx="2">
                  <c:v>4</c:v>
                </c:pt>
                <c:pt idx="3">
                  <c:v>35.5</c:v>
                </c:pt>
                <c:pt idx="4">
                  <c:v>15.3</c:v>
                </c:pt>
                <c:pt idx="5">
                  <c:v>24.2</c:v>
                </c:pt>
                <c:pt idx="6">
                  <c:v>5.8</c:v>
                </c:pt>
                <c:pt idx="7">
                  <c:v>3.3</c:v>
                </c:pt>
                <c:pt idx="8">
                  <c:v>27.4</c:v>
                </c:pt>
                <c:pt idx="9">
                  <c:v>13</c:v>
                </c:pt>
                <c:pt idx="10">
                  <c:v>13.6</c:v>
                </c:pt>
                <c:pt idx="11">
                  <c:v>13.7</c:v>
                </c:pt>
                <c:pt idx="12">
                  <c:v>2.5</c:v>
                </c:pt>
                <c:pt idx="13">
                  <c:v>17.8</c:v>
                </c:pt>
                <c:pt idx="14">
                  <c:v>10.9</c:v>
                </c:pt>
                <c:pt idx="15">
                  <c:v>7.9</c:v>
                </c:pt>
                <c:pt idx="16">
                  <c:v>11.4</c:v>
                </c:pt>
                <c:pt idx="17">
                  <c:v>6.7</c:v>
                </c:pt>
                <c:pt idx="18">
                  <c:v>9.1</c:v>
                </c:pt>
                <c:pt idx="19">
                  <c:v>22.2</c:v>
                </c:pt>
                <c:pt idx="20">
                  <c:v>11</c:v>
                </c:pt>
                <c:pt idx="21">
                  <c:v>7</c:v>
                </c:pt>
                <c:pt idx="22">
                  <c:v>2</c:v>
                </c:pt>
                <c:pt idx="23">
                  <c:v>3.9</c:v>
                </c:pt>
                <c:pt idx="24">
                  <c:v>3.6</c:v>
                </c:pt>
                <c:pt idx="25">
                  <c:v>7.3</c:v>
                </c:pt>
                <c:pt idx="26">
                  <c:v>6.2</c:v>
                </c:pt>
                <c:pt idx="27">
                  <c:v>6.8</c:v>
                </c:pt>
              </c:numCache>
            </c:numRef>
          </c:val>
          <c:extLst>
            <c:ext xmlns:c16="http://schemas.microsoft.com/office/drawing/2014/chart" uri="{C3380CC4-5D6E-409C-BE32-E72D297353CC}">
              <c16:uniqueId val="{00000000-2BD3-4CC6-BFDA-EA940F3CB1CE}"/>
            </c:ext>
          </c:extLst>
        </c:ser>
        <c:ser>
          <c:idx val="1"/>
          <c:order val="1"/>
          <c:tx>
            <c:strRef>
              <c:f>'3.1'!$D$103</c:f>
              <c:strCache>
                <c:ptCount val="1"/>
                <c:pt idx="0">
                  <c:v>Parents with an ISCED 5-8 attainment</c:v>
                </c:pt>
              </c:strCache>
            </c:strRef>
          </c:tx>
          <c:spPr>
            <a:solidFill>
              <a:schemeClr val="accent3">
                <a:lumMod val="60000"/>
                <a:lumOff val="40000"/>
              </a:schemeClr>
            </a:solidFill>
            <a:ln w="6350">
              <a:solidFill>
                <a:schemeClr val="bg1"/>
              </a:solidFill>
            </a:ln>
            <a:effectLst/>
          </c:spPr>
          <c:invertIfNegative val="0"/>
          <c:cat>
            <c:strRef>
              <c:f>'3.1'!$B$104:$B$131</c:f>
              <c:strCache>
                <c:ptCount val="28"/>
                <c:pt idx="0">
                  <c:v>RO</c:v>
                </c:pt>
                <c:pt idx="1">
                  <c:v>IT</c:v>
                </c:pt>
                <c:pt idx="2">
                  <c:v>HR</c:v>
                </c:pt>
                <c:pt idx="3">
                  <c:v>MT</c:v>
                </c:pt>
                <c:pt idx="4">
                  <c:v>HU</c:v>
                </c:pt>
                <c:pt idx="5">
                  <c:v>BG</c:v>
                </c:pt>
                <c:pt idx="6">
                  <c:v>SK</c:v>
                </c:pt>
                <c:pt idx="7">
                  <c:v>CZ</c:v>
                </c:pt>
                <c:pt idx="8">
                  <c:v>PT</c:v>
                </c:pt>
                <c:pt idx="9">
                  <c:v>EL</c:v>
                </c:pt>
                <c:pt idx="10">
                  <c:v>DE</c:v>
                </c:pt>
                <c:pt idx="11">
                  <c:v>EU-27</c:v>
                </c:pt>
                <c:pt idx="12">
                  <c:v>PL</c:v>
                </c:pt>
                <c:pt idx="13">
                  <c:v>LU</c:v>
                </c:pt>
                <c:pt idx="14">
                  <c:v>FR</c:v>
                </c:pt>
                <c:pt idx="15">
                  <c:v>AT</c:v>
                </c:pt>
                <c:pt idx="16">
                  <c:v>SE</c:v>
                </c:pt>
                <c:pt idx="17">
                  <c:v>LV</c:v>
                </c:pt>
                <c:pt idx="18">
                  <c:v>CY</c:v>
                </c:pt>
                <c:pt idx="19">
                  <c:v>ES</c:v>
                </c:pt>
                <c:pt idx="20">
                  <c:v>BE</c:v>
                </c:pt>
                <c:pt idx="21">
                  <c:v>EE</c:v>
                </c:pt>
                <c:pt idx="22">
                  <c:v>SI</c:v>
                </c:pt>
                <c:pt idx="23">
                  <c:v>LT</c:v>
                </c:pt>
                <c:pt idx="24">
                  <c:v>FI</c:v>
                </c:pt>
                <c:pt idx="25">
                  <c:v>NL</c:v>
                </c:pt>
                <c:pt idx="26">
                  <c:v>DK</c:v>
                </c:pt>
                <c:pt idx="27">
                  <c:v>IE</c:v>
                </c:pt>
              </c:strCache>
            </c:strRef>
          </c:cat>
          <c:val>
            <c:numRef>
              <c:f>'3.1'!$D$104:$D$131</c:f>
              <c:numCache>
                <c:formatCode>0.0</c:formatCode>
                <c:ptCount val="28"/>
                <c:pt idx="0">
                  <c:v>23.3</c:v>
                </c:pt>
                <c:pt idx="1">
                  <c:v>31.9</c:v>
                </c:pt>
                <c:pt idx="2">
                  <c:v>32.799999999999997</c:v>
                </c:pt>
                <c:pt idx="3">
                  <c:v>32.9</c:v>
                </c:pt>
                <c:pt idx="4">
                  <c:v>35.1</c:v>
                </c:pt>
                <c:pt idx="5">
                  <c:v>38.5</c:v>
                </c:pt>
                <c:pt idx="6">
                  <c:v>40.4</c:v>
                </c:pt>
                <c:pt idx="7">
                  <c:v>41.3</c:v>
                </c:pt>
                <c:pt idx="8">
                  <c:v>44.7</c:v>
                </c:pt>
                <c:pt idx="9">
                  <c:v>44.7</c:v>
                </c:pt>
                <c:pt idx="10">
                  <c:v>45.1</c:v>
                </c:pt>
                <c:pt idx="11">
                  <c:v>46.8</c:v>
                </c:pt>
                <c:pt idx="12">
                  <c:v>48.2</c:v>
                </c:pt>
                <c:pt idx="13">
                  <c:v>49.4</c:v>
                </c:pt>
                <c:pt idx="14">
                  <c:v>49.9</c:v>
                </c:pt>
                <c:pt idx="15">
                  <c:v>51.9</c:v>
                </c:pt>
                <c:pt idx="16">
                  <c:v>52.7</c:v>
                </c:pt>
                <c:pt idx="17">
                  <c:v>55.4</c:v>
                </c:pt>
                <c:pt idx="18">
                  <c:v>56.4</c:v>
                </c:pt>
                <c:pt idx="19">
                  <c:v>56.5</c:v>
                </c:pt>
                <c:pt idx="20">
                  <c:v>58.3</c:v>
                </c:pt>
                <c:pt idx="21">
                  <c:v>58.7</c:v>
                </c:pt>
                <c:pt idx="22">
                  <c:v>59.7</c:v>
                </c:pt>
                <c:pt idx="23">
                  <c:v>60.8</c:v>
                </c:pt>
                <c:pt idx="24">
                  <c:v>61.9</c:v>
                </c:pt>
                <c:pt idx="25">
                  <c:v>62.4</c:v>
                </c:pt>
                <c:pt idx="26">
                  <c:v>66.400000000000006</c:v>
                </c:pt>
                <c:pt idx="27">
                  <c:v>69.5</c:v>
                </c:pt>
              </c:numCache>
            </c:numRef>
          </c:val>
          <c:extLst>
            <c:ext xmlns:c16="http://schemas.microsoft.com/office/drawing/2014/chart" uri="{C3380CC4-5D6E-409C-BE32-E72D297353CC}">
              <c16:uniqueId val="{00000001-2BD3-4CC6-BFDA-EA940F3CB1CE}"/>
            </c:ext>
          </c:extLst>
        </c:ser>
        <c:dLbls>
          <c:showLegendKey val="0"/>
          <c:showVal val="0"/>
          <c:showCatName val="0"/>
          <c:showSerName val="0"/>
          <c:showPercent val="0"/>
          <c:showBubbleSize val="0"/>
        </c:dLbls>
        <c:gapWidth val="125"/>
        <c:axId val="465313336"/>
        <c:axId val="465313008"/>
      </c:barChart>
      <c:catAx>
        <c:axId val="46531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65313008"/>
        <c:crosses val="autoZero"/>
        <c:auto val="1"/>
        <c:lblAlgn val="ctr"/>
        <c:lblOffset val="100"/>
        <c:noMultiLvlLbl val="0"/>
      </c:catAx>
      <c:valAx>
        <c:axId val="465313008"/>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2.8759057971014492E-2"/>
              <c:y val="4.3572916666666942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65313336"/>
        <c:crosses val="autoZero"/>
        <c:crossBetween val="between"/>
      </c:valAx>
      <c:spPr>
        <a:noFill/>
        <a:ln>
          <a:noFill/>
        </a:ln>
        <a:effectLst/>
      </c:spPr>
    </c:plotArea>
    <c:legend>
      <c:legendPos val="b"/>
      <c:layout>
        <c:manualLayout>
          <c:xMode val="edge"/>
          <c:yMode val="edge"/>
          <c:x val="0.14266304347826089"/>
          <c:y val="0.93510347222222223"/>
          <c:w val="0.71678713768115943"/>
          <c:h val="6.4896527777777782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356733091787438E-2"/>
          <c:y val="4.8506944444444443E-2"/>
          <c:w val="0.96805570652173911"/>
          <c:h val="0.80585173611111116"/>
        </c:manualLayout>
      </c:layout>
      <c:barChart>
        <c:barDir val="col"/>
        <c:grouping val="stacked"/>
        <c:varyColors val="0"/>
        <c:ser>
          <c:idx val="1"/>
          <c:order val="0"/>
          <c:tx>
            <c:strRef>
              <c:f>'3.1'!$D$4</c:f>
              <c:strCache>
                <c:ptCount val="1"/>
                <c:pt idx="0">
                  <c:v>Single adult with children </c:v>
                </c:pt>
              </c:strCache>
            </c:strRef>
          </c:tx>
          <c:spPr>
            <a:solidFill>
              <a:schemeClr val="accent3">
                <a:lumMod val="75000"/>
              </a:schemeClr>
            </a:solidFill>
            <a:ln w="6350">
              <a:solidFill>
                <a:schemeClr val="bg1"/>
              </a:solidFill>
            </a:ln>
            <a:effectLst/>
          </c:spPr>
          <c:invertIfNegative val="0"/>
          <c:cat>
            <c:strRef>
              <c:f>'3.1'!$B$5:$B$32</c:f>
              <c:strCache>
                <c:ptCount val="28"/>
                <c:pt idx="0">
                  <c:v>FI</c:v>
                </c:pt>
                <c:pt idx="1">
                  <c:v>DE</c:v>
                </c:pt>
                <c:pt idx="2">
                  <c:v>SE</c:v>
                </c:pt>
                <c:pt idx="3">
                  <c:v>NL</c:v>
                </c:pt>
                <c:pt idx="4">
                  <c:v>AT</c:v>
                </c:pt>
                <c:pt idx="5">
                  <c:v>LT</c:v>
                </c:pt>
                <c:pt idx="6">
                  <c:v>IT</c:v>
                </c:pt>
                <c:pt idx="7">
                  <c:v>BG</c:v>
                </c:pt>
                <c:pt idx="8">
                  <c:v>EE</c:v>
                </c:pt>
                <c:pt idx="9">
                  <c:v>DK</c:v>
                </c:pt>
                <c:pt idx="10">
                  <c:v>EU-22</c:v>
                </c:pt>
                <c:pt idx="11">
                  <c:v>HU</c:v>
                </c:pt>
                <c:pt idx="12">
                  <c:v>FR</c:v>
                </c:pt>
                <c:pt idx="13">
                  <c:v>LV</c:v>
                </c:pt>
                <c:pt idx="14">
                  <c:v>SI</c:v>
                </c:pt>
                <c:pt idx="15">
                  <c:v>BE</c:v>
                </c:pt>
                <c:pt idx="16">
                  <c:v>EL</c:v>
                </c:pt>
                <c:pt idx="17">
                  <c:v>CZ</c:v>
                </c:pt>
                <c:pt idx="18">
                  <c:v>HR</c:v>
                </c:pt>
                <c:pt idx="19">
                  <c:v>LU</c:v>
                </c:pt>
                <c:pt idx="20">
                  <c:v>MT</c:v>
                </c:pt>
                <c:pt idx="21">
                  <c:v>ES</c:v>
                </c:pt>
                <c:pt idx="22">
                  <c:v>PL</c:v>
                </c:pt>
                <c:pt idx="23">
                  <c:v>RO</c:v>
                </c:pt>
                <c:pt idx="24">
                  <c:v>PT</c:v>
                </c:pt>
                <c:pt idx="25">
                  <c:v>CY</c:v>
                </c:pt>
                <c:pt idx="26">
                  <c:v>SK</c:v>
                </c:pt>
                <c:pt idx="27">
                  <c:v>IE</c:v>
                </c:pt>
              </c:strCache>
            </c:strRef>
          </c:cat>
          <c:val>
            <c:numRef>
              <c:f>'3.1'!$D$5:$D$32</c:f>
              <c:numCache>
                <c:formatCode>0.0</c:formatCode>
                <c:ptCount val="28"/>
                <c:pt idx="0">
                  <c:v>13.998587071706112</c:v>
                </c:pt>
                <c:pt idx="1">
                  <c:v>13.829359519487323</c:v>
                </c:pt>
                <c:pt idx="2">
                  <c:v>15.368455664754668</c:v>
                </c:pt>
                <c:pt idx="3">
                  <c:v>15.598341800057511</c:v>
                </c:pt>
                <c:pt idx="4">
                  <c:v>15.671567899400959</c:v>
                </c:pt>
                <c:pt idx="5">
                  <c:v>12.074525259763526</c:v>
                </c:pt>
                <c:pt idx="6">
                  <c:v>15.517355038603375</c:v>
                </c:pt>
                <c:pt idx="7">
                  <c:v>11.211067947931577</c:v>
                </c:pt>
                <c:pt idx="8">
                  <c:v>13.547629531777487</c:v>
                </c:pt>
                <c:pt idx="9">
                  <c:v>14.907669497236824</c:v>
                </c:pt>
                <c:pt idx="10">
                  <c:v>15.659033516141873</c:v>
                </c:pt>
                <c:pt idx="11">
                  <c:v>16.053389292860277</c:v>
                </c:pt>
                <c:pt idx="12">
                  <c:v>15.761251135258386</c:v>
                </c:pt>
                <c:pt idx="13">
                  <c:v>11.390072555568354</c:v>
                </c:pt>
                <c:pt idx="14">
                  <c:v>17.991381374192006</c:v>
                </c:pt>
                <c:pt idx="15">
                  <c:v>16.323785409083715</c:v>
                </c:pt>
                <c:pt idx="16">
                  <c:v>18.399864189746328</c:v>
                </c:pt>
                <c:pt idx="17">
                  <c:v>17.770221535291086</c:v>
                </c:pt>
                <c:pt idx="18">
                  <c:v>13.498528304469845</c:v>
                </c:pt>
                <c:pt idx="19">
                  <c:v>18.451709883502442</c:v>
                </c:pt>
                <c:pt idx="20">
                  <c:v>17.337917485265226</c:v>
                </c:pt>
                <c:pt idx="21">
                  <c:v>17.220396480441007</c:v>
                </c:pt>
                <c:pt idx="22">
                  <c:v>17.478808308134631</c:v>
                </c:pt>
                <c:pt idx="23">
                  <c:v>16.004992752456111</c:v>
                </c:pt>
                <c:pt idx="24">
                  <c:v>17.404020974414376</c:v>
                </c:pt>
                <c:pt idx="25">
                  <c:v>21.41402385801571</c:v>
                </c:pt>
                <c:pt idx="26">
                  <c:v>18.7408887209114</c:v>
                </c:pt>
                <c:pt idx="27">
                  <c:v>20.433912909678412</c:v>
                </c:pt>
              </c:numCache>
            </c:numRef>
          </c:val>
          <c:extLst>
            <c:ext xmlns:c16="http://schemas.microsoft.com/office/drawing/2014/chart" uri="{C3380CC4-5D6E-409C-BE32-E72D297353CC}">
              <c16:uniqueId val="{00000000-CC73-4E2C-AD9C-B78F8AB5C043}"/>
            </c:ext>
          </c:extLst>
        </c:ser>
        <c:ser>
          <c:idx val="0"/>
          <c:order val="1"/>
          <c:tx>
            <c:strRef>
              <c:f>'3.1'!$C$4</c:f>
              <c:strCache>
                <c:ptCount val="1"/>
                <c:pt idx="0">
                  <c:v>Couple with children </c:v>
                </c:pt>
              </c:strCache>
            </c:strRef>
          </c:tx>
          <c:spPr>
            <a:solidFill>
              <a:schemeClr val="accent3"/>
            </a:solidFill>
            <a:ln w="6350">
              <a:solidFill>
                <a:schemeClr val="bg1"/>
              </a:solidFill>
            </a:ln>
            <a:effectLst/>
          </c:spPr>
          <c:invertIfNegative val="0"/>
          <c:cat>
            <c:strRef>
              <c:f>'3.1'!$B$5:$B$32</c:f>
              <c:strCache>
                <c:ptCount val="28"/>
                <c:pt idx="0">
                  <c:v>FI</c:v>
                </c:pt>
                <c:pt idx="1">
                  <c:v>DE</c:v>
                </c:pt>
                <c:pt idx="2">
                  <c:v>SE</c:v>
                </c:pt>
                <c:pt idx="3">
                  <c:v>NL</c:v>
                </c:pt>
                <c:pt idx="4">
                  <c:v>AT</c:v>
                </c:pt>
                <c:pt idx="5">
                  <c:v>LT</c:v>
                </c:pt>
                <c:pt idx="6">
                  <c:v>IT</c:v>
                </c:pt>
                <c:pt idx="7">
                  <c:v>BG</c:v>
                </c:pt>
                <c:pt idx="8">
                  <c:v>EE</c:v>
                </c:pt>
                <c:pt idx="9">
                  <c:v>DK</c:v>
                </c:pt>
                <c:pt idx="10">
                  <c:v>EU-22</c:v>
                </c:pt>
                <c:pt idx="11">
                  <c:v>HU</c:v>
                </c:pt>
                <c:pt idx="12">
                  <c:v>FR</c:v>
                </c:pt>
                <c:pt idx="13">
                  <c:v>LV</c:v>
                </c:pt>
                <c:pt idx="14">
                  <c:v>SI</c:v>
                </c:pt>
                <c:pt idx="15">
                  <c:v>BE</c:v>
                </c:pt>
                <c:pt idx="16">
                  <c:v>EL</c:v>
                </c:pt>
                <c:pt idx="17">
                  <c:v>CZ</c:v>
                </c:pt>
                <c:pt idx="18">
                  <c:v>HR</c:v>
                </c:pt>
                <c:pt idx="19">
                  <c:v>LU</c:v>
                </c:pt>
                <c:pt idx="20">
                  <c:v>MT</c:v>
                </c:pt>
                <c:pt idx="21">
                  <c:v>ES</c:v>
                </c:pt>
                <c:pt idx="22">
                  <c:v>PL</c:v>
                </c:pt>
                <c:pt idx="23">
                  <c:v>RO</c:v>
                </c:pt>
                <c:pt idx="24">
                  <c:v>PT</c:v>
                </c:pt>
                <c:pt idx="25">
                  <c:v>CY</c:v>
                </c:pt>
                <c:pt idx="26">
                  <c:v>SK</c:v>
                </c:pt>
                <c:pt idx="27">
                  <c:v>IE</c:v>
                </c:pt>
              </c:strCache>
            </c:strRef>
          </c:cat>
          <c:val>
            <c:numRef>
              <c:f>'3.1'!$C$5:$C$32</c:f>
              <c:numCache>
                <c:formatCode>0.0</c:formatCode>
                <c:ptCount val="28"/>
                <c:pt idx="0">
                  <c:v>2.348993288590604</c:v>
                </c:pt>
                <c:pt idx="1">
                  <c:v>2.9001327988888757</c:v>
                </c:pt>
                <c:pt idx="2">
                  <c:v>3.8781922472690078</c:v>
                </c:pt>
                <c:pt idx="3">
                  <c:v>2.8012077063164957</c:v>
                </c:pt>
                <c:pt idx="4">
                  <c:v>2.0842615971087679</c:v>
                </c:pt>
                <c:pt idx="5">
                  <c:v>5.596560372626298</c:v>
                </c:pt>
                <c:pt idx="6">
                  <c:v>2.1715610809720833</c:v>
                </c:pt>
                <c:pt idx="7">
                  <c:v>2.0582021399850063</c:v>
                </c:pt>
                <c:pt idx="8">
                  <c:v>7.0159988257742558</c:v>
                </c:pt>
                <c:pt idx="9">
                  <c:v>6.0958350181965226</c:v>
                </c:pt>
                <c:pt idx="10">
                  <c:v>3.0691396576241941</c:v>
                </c:pt>
                <c:pt idx="11">
                  <c:v>2.3595724952418138</c:v>
                </c:pt>
                <c:pt idx="12">
                  <c:v>4.9671177641367841</c:v>
                </c:pt>
                <c:pt idx="13">
                  <c:v>6.1269146608315106</c:v>
                </c:pt>
                <c:pt idx="14">
                  <c:v>0.84989226717739996</c:v>
                </c:pt>
                <c:pt idx="15">
                  <c:v>3.8930210476341194</c:v>
                </c:pt>
                <c:pt idx="16">
                  <c:v>0.86579036717272173</c:v>
                </c:pt>
                <c:pt idx="17">
                  <c:v>3.6002060793405462</c:v>
                </c:pt>
                <c:pt idx="18">
                  <c:v>0.93777808200424384</c:v>
                </c:pt>
                <c:pt idx="19">
                  <c:v>2.3299511461856444</c:v>
                </c:pt>
                <c:pt idx="20">
                  <c:v>2.1611001964636545</c:v>
                </c:pt>
                <c:pt idx="21">
                  <c:v>2.5400190819463582</c:v>
                </c:pt>
                <c:pt idx="22">
                  <c:v>2.2951469786348091</c:v>
                </c:pt>
                <c:pt idx="23">
                  <c:v>2.1259462071186985</c:v>
                </c:pt>
                <c:pt idx="24">
                  <c:v>2.5269426365576666</c:v>
                </c:pt>
                <c:pt idx="25">
                  <c:v>3.0549898167006111</c:v>
                </c:pt>
                <c:pt idx="26">
                  <c:v>1.598185843097025</c:v>
                </c:pt>
                <c:pt idx="27">
                  <c:v>4.8366415345950662</c:v>
                </c:pt>
              </c:numCache>
            </c:numRef>
          </c:val>
          <c:extLst>
            <c:ext xmlns:c16="http://schemas.microsoft.com/office/drawing/2014/chart" uri="{C3380CC4-5D6E-409C-BE32-E72D297353CC}">
              <c16:uniqueId val="{00000001-CC73-4E2C-AD9C-B78F8AB5C043}"/>
            </c:ext>
          </c:extLst>
        </c:ser>
        <c:ser>
          <c:idx val="2"/>
          <c:order val="2"/>
          <c:tx>
            <c:strRef>
              <c:f>'3.1'!$E$4</c:f>
              <c:strCache>
                <c:ptCount val="1"/>
                <c:pt idx="0">
                  <c:v>Other type of household with children </c:v>
                </c:pt>
              </c:strCache>
            </c:strRef>
          </c:tx>
          <c:spPr>
            <a:solidFill>
              <a:schemeClr val="accent3">
                <a:lumMod val="60000"/>
                <a:lumOff val="40000"/>
              </a:schemeClr>
            </a:solidFill>
            <a:ln w="6350">
              <a:solidFill>
                <a:schemeClr val="bg1"/>
              </a:solidFill>
            </a:ln>
            <a:effectLst/>
          </c:spPr>
          <c:invertIfNegative val="0"/>
          <c:cat>
            <c:strRef>
              <c:f>'3.1'!$B$5:$B$32</c:f>
              <c:strCache>
                <c:ptCount val="28"/>
                <c:pt idx="0">
                  <c:v>FI</c:v>
                </c:pt>
                <c:pt idx="1">
                  <c:v>DE</c:v>
                </c:pt>
                <c:pt idx="2">
                  <c:v>SE</c:v>
                </c:pt>
                <c:pt idx="3">
                  <c:v>NL</c:v>
                </c:pt>
                <c:pt idx="4">
                  <c:v>AT</c:v>
                </c:pt>
                <c:pt idx="5">
                  <c:v>LT</c:v>
                </c:pt>
                <c:pt idx="6">
                  <c:v>IT</c:v>
                </c:pt>
                <c:pt idx="7">
                  <c:v>BG</c:v>
                </c:pt>
                <c:pt idx="8">
                  <c:v>EE</c:v>
                </c:pt>
                <c:pt idx="9">
                  <c:v>DK</c:v>
                </c:pt>
                <c:pt idx="10">
                  <c:v>EU-22</c:v>
                </c:pt>
                <c:pt idx="11">
                  <c:v>HU</c:v>
                </c:pt>
                <c:pt idx="12">
                  <c:v>FR</c:v>
                </c:pt>
                <c:pt idx="13">
                  <c:v>LV</c:v>
                </c:pt>
                <c:pt idx="14">
                  <c:v>SI</c:v>
                </c:pt>
                <c:pt idx="15">
                  <c:v>BE</c:v>
                </c:pt>
                <c:pt idx="16">
                  <c:v>EL</c:v>
                </c:pt>
                <c:pt idx="17">
                  <c:v>CZ</c:v>
                </c:pt>
                <c:pt idx="18">
                  <c:v>HR</c:v>
                </c:pt>
                <c:pt idx="19">
                  <c:v>LU</c:v>
                </c:pt>
                <c:pt idx="20">
                  <c:v>MT</c:v>
                </c:pt>
                <c:pt idx="21">
                  <c:v>ES</c:v>
                </c:pt>
                <c:pt idx="22">
                  <c:v>PL</c:v>
                </c:pt>
                <c:pt idx="23">
                  <c:v>RO</c:v>
                </c:pt>
                <c:pt idx="24">
                  <c:v>PT</c:v>
                </c:pt>
                <c:pt idx="25">
                  <c:v>CY</c:v>
                </c:pt>
                <c:pt idx="26">
                  <c:v>SK</c:v>
                </c:pt>
                <c:pt idx="27">
                  <c:v>IE</c:v>
                </c:pt>
              </c:strCache>
            </c:strRef>
          </c:cat>
          <c:val>
            <c:numRef>
              <c:f>'3.1'!$E$5:$E$32</c:f>
              <c:numCache>
                <c:formatCode>0.0</c:formatCode>
                <c:ptCount val="28"/>
                <c:pt idx="0">
                  <c:v>2.7587424938184384</c:v>
                </c:pt>
                <c:pt idx="1">
                  <c:v>3.0443840690066888</c:v>
                </c:pt>
                <c:pt idx="2">
                  <c:v>1.9948120273281942</c:v>
                </c:pt>
                <c:pt idx="3">
                  <c:v>3.378702194958306</c:v>
                </c:pt>
                <c:pt idx="4">
                  <c:v>4.7353829397494929</c:v>
                </c:pt>
                <c:pt idx="5">
                  <c:v>5.2096022930849157</c:v>
                </c:pt>
                <c:pt idx="6">
                  <c:v>5.6766933329197027</c:v>
                </c:pt>
                <c:pt idx="7">
                  <c:v>10.226265930620869</c:v>
                </c:pt>
                <c:pt idx="8">
                  <c:v>3.3905768383971822</c:v>
                </c:pt>
                <c:pt idx="9">
                  <c:v>3.1540638900121305</c:v>
                </c:pt>
                <c:pt idx="10">
                  <c:v>5.7520375941264019</c:v>
                </c:pt>
                <c:pt idx="11">
                  <c:v>6.722463520570007</c:v>
                </c:pt>
                <c:pt idx="12">
                  <c:v>4.6434483513793792</c:v>
                </c:pt>
                <c:pt idx="13">
                  <c:v>8.0847633306460907</c:v>
                </c:pt>
                <c:pt idx="14">
                  <c:v>6.9068709600191527</c:v>
                </c:pt>
                <c:pt idx="15">
                  <c:v>5.6357809780028481</c:v>
                </c:pt>
                <c:pt idx="16">
                  <c:v>6.6450016976281709</c:v>
                </c:pt>
                <c:pt idx="17">
                  <c:v>4.867594023699124</c:v>
                </c:pt>
                <c:pt idx="18">
                  <c:v>12.163734684098841</c:v>
                </c:pt>
                <c:pt idx="19">
                  <c:v>6.0879368658399091</c:v>
                </c:pt>
                <c:pt idx="20">
                  <c:v>7.6620825147347738</c:v>
                </c:pt>
                <c:pt idx="21">
                  <c:v>7.7912647090003189</c:v>
                </c:pt>
                <c:pt idx="22">
                  <c:v>9.8172238706616337</c:v>
                </c:pt>
                <c:pt idx="23">
                  <c:v>12.264454823643097</c:v>
                </c:pt>
                <c:pt idx="24">
                  <c:v>10.626860952280573</c:v>
                </c:pt>
                <c:pt idx="25">
                  <c:v>6.7209775967413456</c:v>
                </c:pt>
                <c:pt idx="26">
                  <c:v>13.136439717077913</c:v>
                </c:pt>
                <c:pt idx="27">
                  <c:v>8.2525516746166083</c:v>
                </c:pt>
              </c:numCache>
            </c:numRef>
          </c:val>
          <c:extLst>
            <c:ext xmlns:c16="http://schemas.microsoft.com/office/drawing/2014/chart" uri="{C3380CC4-5D6E-409C-BE32-E72D297353CC}">
              <c16:uniqueId val="{00000002-CC73-4E2C-AD9C-B78F8AB5C043}"/>
            </c:ext>
          </c:extLst>
        </c:ser>
        <c:dLbls>
          <c:showLegendKey val="0"/>
          <c:showVal val="0"/>
          <c:showCatName val="0"/>
          <c:showSerName val="0"/>
          <c:showPercent val="0"/>
          <c:showBubbleSize val="0"/>
        </c:dLbls>
        <c:gapWidth val="150"/>
        <c:overlap val="100"/>
        <c:axId val="441807720"/>
        <c:axId val="441808704"/>
      </c:barChart>
      <c:catAx>
        <c:axId val="44180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1808704"/>
        <c:crosses val="autoZero"/>
        <c:auto val="1"/>
        <c:lblAlgn val="ctr"/>
        <c:lblOffset val="100"/>
        <c:noMultiLvlLbl val="0"/>
      </c:catAx>
      <c:valAx>
        <c:axId val="441808704"/>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3.2593599033816423E-2"/>
              <c:y val="4.1545138888889098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1807720"/>
        <c:crosses val="autoZero"/>
        <c:crossBetween val="between"/>
      </c:valAx>
      <c:spPr>
        <a:noFill/>
        <a:ln>
          <a:noFill/>
        </a:ln>
        <a:effectLst/>
      </c:spPr>
    </c:plotArea>
    <c:legend>
      <c:legendPos val="b"/>
      <c:layout>
        <c:manualLayout>
          <c:xMode val="edge"/>
          <c:yMode val="edge"/>
          <c:x val="0.19525377415458936"/>
          <c:y val="0.93058298611111123"/>
          <c:w val="0.60565775966183577"/>
          <c:h val="6.059756944444444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943085748792274E-2"/>
          <c:y val="6.173611111111111E-2"/>
          <c:w val="0.93996693840579715"/>
          <c:h val="0.81801458333333332"/>
        </c:manualLayout>
      </c:layout>
      <c:barChart>
        <c:barDir val="col"/>
        <c:grouping val="clustered"/>
        <c:varyColors val="0"/>
        <c:ser>
          <c:idx val="1"/>
          <c:order val="0"/>
          <c:tx>
            <c:strRef>
              <c:f>'3.2'!$D$70</c:f>
              <c:strCache>
                <c:ptCount val="1"/>
                <c:pt idx="0">
                  <c:v>Parents with an ISCED 0-2 attainment level at most</c:v>
                </c:pt>
              </c:strCache>
            </c:strRef>
          </c:tx>
          <c:spPr>
            <a:solidFill>
              <a:schemeClr val="accent3"/>
            </a:solidFill>
            <a:ln w="6350">
              <a:solidFill>
                <a:schemeClr val="bg1"/>
              </a:solidFill>
            </a:ln>
            <a:effectLst/>
          </c:spPr>
          <c:invertIfNegative val="0"/>
          <c:cat>
            <c:strRef>
              <c:f>'3.2'!$B$71:$B$98</c:f>
              <c:strCache>
                <c:ptCount val="28"/>
                <c:pt idx="0">
                  <c:v>RO</c:v>
                </c:pt>
                <c:pt idx="1">
                  <c:v>BG</c:v>
                </c:pt>
                <c:pt idx="2">
                  <c:v>AT</c:v>
                </c:pt>
                <c:pt idx="3">
                  <c:v>SK</c:v>
                </c:pt>
                <c:pt idx="4">
                  <c:v>CY</c:v>
                </c:pt>
                <c:pt idx="5">
                  <c:v>CZ</c:v>
                </c:pt>
                <c:pt idx="6">
                  <c:v>IE</c:v>
                </c:pt>
                <c:pt idx="7">
                  <c:v>FI</c:v>
                </c:pt>
                <c:pt idx="8">
                  <c:v>BE</c:v>
                </c:pt>
                <c:pt idx="9">
                  <c:v>EL</c:v>
                </c:pt>
                <c:pt idx="10">
                  <c:v>LT</c:v>
                </c:pt>
                <c:pt idx="11">
                  <c:v>ES</c:v>
                </c:pt>
                <c:pt idx="12">
                  <c:v>EU-22</c:v>
                </c:pt>
                <c:pt idx="13">
                  <c:v>HR</c:v>
                </c:pt>
                <c:pt idx="14">
                  <c:v>SI</c:v>
                </c:pt>
                <c:pt idx="15">
                  <c:v>DE</c:v>
                </c:pt>
                <c:pt idx="16">
                  <c:v>SE</c:v>
                </c:pt>
                <c:pt idx="17">
                  <c:v>LU</c:v>
                </c:pt>
                <c:pt idx="18">
                  <c:v>FR</c:v>
                </c:pt>
                <c:pt idx="19">
                  <c:v>DK</c:v>
                </c:pt>
                <c:pt idx="20">
                  <c:v>IT</c:v>
                </c:pt>
                <c:pt idx="21">
                  <c:v>NL</c:v>
                </c:pt>
                <c:pt idx="22">
                  <c:v>HU</c:v>
                </c:pt>
                <c:pt idx="23">
                  <c:v>LV</c:v>
                </c:pt>
                <c:pt idx="24">
                  <c:v>MT</c:v>
                </c:pt>
                <c:pt idx="25">
                  <c:v>EE</c:v>
                </c:pt>
                <c:pt idx="26">
                  <c:v>PL</c:v>
                </c:pt>
                <c:pt idx="27">
                  <c:v>PT</c:v>
                </c:pt>
              </c:strCache>
            </c:strRef>
          </c:cat>
          <c:val>
            <c:numRef>
              <c:f>'3.2'!$D$71:$D$98</c:f>
              <c:numCache>
                <c:formatCode>0.0</c:formatCode>
                <c:ptCount val="28"/>
                <c:pt idx="0">
                  <c:v>83.9</c:v>
                </c:pt>
                <c:pt idx="1">
                  <c:v>83.8</c:v>
                </c:pt>
                <c:pt idx="2">
                  <c:v>83.1</c:v>
                </c:pt>
                <c:pt idx="3">
                  <c:v>77.8</c:v>
                </c:pt>
                <c:pt idx="4">
                  <c:v>76.5</c:v>
                </c:pt>
                <c:pt idx="5">
                  <c:v>72.5</c:v>
                </c:pt>
                <c:pt idx="6">
                  <c:v>72.2</c:v>
                </c:pt>
                <c:pt idx="7">
                  <c:v>72.099999999999994</c:v>
                </c:pt>
                <c:pt idx="8">
                  <c:v>67</c:v>
                </c:pt>
                <c:pt idx="9">
                  <c:v>66.8</c:v>
                </c:pt>
                <c:pt idx="10">
                  <c:v>63.7</c:v>
                </c:pt>
                <c:pt idx="11">
                  <c:v>63.4</c:v>
                </c:pt>
                <c:pt idx="12">
                  <c:v>60.3</c:v>
                </c:pt>
                <c:pt idx="13">
                  <c:v>59.9</c:v>
                </c:pt>
                <c:pt idx="14">
                  <c:v>59.3</c:v>
                </c:pt>
                <c:pt idx="15">
                  <c:v>58.8</c:v>
                </c:pt>
                <c:pt idx="16">
                  <c:v>58.6</c:v>
                </c:pt>
                <c:pt idx="17">
                  <c:v>56.7</c:v>
                </c:pt>
                <c:pt idx="18">
                  <c:v>56.1</c:v>
                </c:pt>
                <c:pt idx="19">
                  <c:v>55.3</c:v>
                </c:pt>
                <c:pt idx="20">
                  <c:v>54</c:v>
                </c:pt>
                <c:pt idx="21">
                  <c:v>53.1</c:v>
                </c:pt>
                <c:pt idx="22">
                  <c:v>52.1</c:v>
                </c:pt>
                <c:pt idx="23">
                  <c:v>47.7</c:v>
                </c:pt>
                <c:pt idx="24">
                  <c:v>44.9</c:v>
                </c:pt>
                <c:pt idx="25">
                  <c:v>43.6</c:v>
                </c:pt>
                <c:pt idx="26">
                  <c:v>42.7</c:v>
                </c:pt>
                <c:pt idx="27">
                  <c:v>41.8</c:v>
                </c:pt>
              </c:numCache>
            </c:numRef>
          </c:val>
          <c:extLst>
            <c:ext xmlns:c16="http://schemas.microsoft.com/office/drawing/2014/chart" uri="{C3380CC4-5D6E-409C-BE32-E72D297353CC}">
              <c16:uniqueId val="{00000000-9C4D-4F4C-AB1E-711FD0733867}"/>
            </c:ext>
          </c:extLst>
        </c:ser>
        <c:ser>
          <c:idx val="2"/>
          <c:order val="1"/>
          <c:tx>
            <c:strRef>
              <c:f>'3.2'!$E$70</c:f>
              <c:strCache>
                <c:ptCount val="1"/>
                <c:pt idx="0">
                  <c:v>Parents with an ISCED 5-8 attainment level</c:v>
                </c:pt>
              </c:strCache>
            </c:strRef>
          </c:tx>
          <c:spPr>
            <a:solidFill>
              <a:schemeClr val="accent3">
                <a:lumMod val="60000"/>
                <a:lumOff val="40000"/>
              </a:schemeClr>
            </a:solidFill>
            <a:ln w="6350">
              <a:solidFill>
                <a:schemeClr val="bg1"/>
              </a:solidFill>
            </a:ln>
            <a:effectLst/>
          </c:spPr>
          <c:invertIfNegative val="0"/>
          <c:cat>
            <c:strRef>
              <c:f>'3.2'!$B$71:$B$98</c:f>
              <c:strCache>
                <c:ptCount val="28"/>
                <c:pt idx="0">
                  <c:v>RO</c:v>
                </c:pt>
                <c:pt idx="1">
                  <c:v>BG</c:v>
                </c:pt>
                <c:pt idx="2">
                  <c:v>AT</c:v>
                </c:pt>
                <c:pt idx="3">
                  <c:v>SK</c:v>
                </c:pt>
                <c:pt idx="4">
                  <c:v>CY</c:v>
                </c:pt>
                <c:pt idx="5">
                  <c:v>CZ</c:v>
                </c:pt>
                <c:pt idx="6">
                  <c:v>IE</c:v>
                </c:pt>
                <c:pt idx="7">
                  <c:v>FI</c:v>
                </c:pt>
                <c:pt idx="8">
                  <c:v>BE</c:v>
                </c:pt>
                <c:pt idx="9">
                  <c:v>EL</c:v>
                </c:pt>
                <c:pt idx="10">
                  <c:v>LT</c:v>
                </c:pt>
                <c:pt idx="11">
                  <c:v>ES</c:v>
                </c:pt>
                <c:pt idx="12">
                  <c:v>EU-22</c:v>
                </c:pt>
                <c:pt idx="13">
                  <c:v>HR</c:v>
                </c:pt>
                <c:pt idx="14">
                  <c:v>SI</c:v>
                </c:pt>
                <c:pt idx="15">
                  <c:v>DE</c:v>
                </c:pt>
                <c:pt idx="16">
                  <c:v>SE</c:v>
                </c:pt>
                <c:pt idx="17">
                  <c:v>LU</c:v>
                </c:pt>
                <c:pt idx="18">
                  <c:v>FR</c:v>
                </c:pt>
                <c:pt idx="19">
                  <c:v>DK</c:v>
                </c:pt>
                <c:pt idx="20">
                  <c:v>IT</c:v>
                </c:pt>
                <c:pt idx="21">
                  <c:v>NL</c:v>
                </c:pt>
                <c:pt idx="22">
                  <c:v>HU</c:v>
                </c:pt>
                <c:pt idx="23">
                  <c:v>LV</c:v>
                </c:pt>
                <c:pt idx="24">
                  <c:v>MT</c:v>
                </c:pt>
                <c:pt idx="25">
                  <c:v>EE</c:v>
                </c:pt>
                <c:pt idx="26">
                  <c:v>PL</c:v>
                </c:pt>
                <c:pt idx="27">
                  <c:v>PT</c:v>
                </c:pt>
              </c:strCache>
            </c:strRef>
          </c:cat>
          <c:val>
            <c:numRef>
              <c:f>'3.2'!$E$71:$E$98</c:f>
              <c:numCache>
                <c:formatCode>0.0</c:formatCode>
                <c:ptCount val="28"/>
                <c:pt idx="0">
                  <c:v>5.5</c:v>
                </c:pt>
                <c:pt idx="1">
                  <c:v>8</c:v>
                </c:pt>
                <c:pt idx="2">
                  <c:v>14.1</c:v>
                </c:pt>
                <c:pt idx="3">
                  <c:v>7.3</c:v>
                </c:pt>
                <c:pt idx="4">
                  <c:v>7.6</c:v>
                </c:pt>
                <c:pt idx="5">
                  <c:v>4.7</c:v>
                </c:pt>
                <c:pt idx="6">
                  <c:v>13.8</c:v>
                </c:pt>
                <c:pt idx="7">
                  <c:v>7.9</c:v>
                </c:pt>
                <c:pt idx="8">
                  <c:v>6.6</c:v>
                </c:pt>
                <c:pt idx="9">
                  <c:v>11.5</c:v>
                </c:pt>
                <c:pt idx="10">
                  <c:v>12.6</c:v>
                </c:pt>
                <c:pt idx="11">
                  <c:v>13.5</c:v>
                </c:pt>
                <c:pt idx="12">
                  <c:v>9</c:v>
                </c:pt>
                <c:pt idx="13">
                  <c:v>6.6</c:v>
                </c:pt>
                <c:pt idx="14">
                  <c:v>6.2</c:v>
                </c:pt>
                <c:pt idx="15">
                  <c:v>9.6</c:v>
                </c:pt>
                <c:pt idx="16">
                  <c:v>10</c:v>
                </c:pt>
                <c:pt idx="17">
                  <c:v>10</c:v>
                </c:pt>
                <c:pt idx="18">
                  <c:v>7.6</c:v>
                </c:pt>
                <c:pt idx="19">
                  <c:v>5.9</c:v>
                </c:pt>
                <c:pt idx="20">
                  <c:v>9.3000000000000007</c:v>
                </c:pt>
                <c:pt idx="21">
                  <c:v>7.9</c:v>
                </c:pt>
                <c:pt idx="22">
                  <c:v>4.5999999999999996</c:v>
                </c:pt>
                <c:pt idx="23">
                  <c:v>7.4</c:v>
                </c:pt>
                <c:pt idx="24">
                  <c:v>3.2</c:v>
                </c:pt>
                <c:pt idx="25">
                  <c:v>11.7</c:v>
                </c:pt>
                <c:pt idx="26">
                  <c:v>6.4</c:v>
                </c:pt>
                <c:pt idx="27">
                  <c:v>8.1999999999999993</c:v>
                </c:pt>
              </c:numCache>
            </c:numRef>
          </c:val>
          <c:extLst>
            <c:ext xmlns:c16="http://schemas.microsoft.com/office/drawing/2014/chart" uri="{C3380CC4-5D6E-409C-BE32-E72D297353CC}">
              <c16:uniqueId val="{00000001-9C4D-4F4C-AB1E-711FD0733867}"/>
            </c:ext>
          </c:extLst>
        </c:ser>
        <c:dLbls>
          <c:showLegendKey val="0"/>
          <c:showVal val="0"/>
          <c:showCatName val="0"/>
          <c:showSerName val="0"/>
          <c:showPercent val="0"/>
          <c:showBubbleSize val="0"/>
        </c:dLbls>
        <c:gapWidth val="125"/>
        <c:axId val="443409360"/>
        <c:axId val="443409688"/>
      </c:barChart>
      <c:lineChart>
        <c:grouping val="standard"/>
        <c:varyColors val="0"/>
        <c:ser>
          <c:idx val="0"/>
          <c:order val="2"/>
          <c:tx>
            <c:strRef>
              <c:f>'3.2'!$C$70</c:f>
              <c:strCache>
                <c:ptCount val="1"/>
                <c:pt idx="0">
                  <c:v>Total population of 0-17 year olds (parents with an ISCED 0-8 attainment level)</c:v>
                </c:pt>
              </c:strCache>
            </c:strRef>
          </c:tx>
          <c:spPr>
            <a:ln w="28575" cap="rnd">
              <a:noFill/>
              <a:round/>
            </a:ln>
            <a:effectLst/>
          </c:spPr>
          <c:marker>
            <c:symbol val="diamond"/>
            <c:size val="6"/>
            <c:spPr>
              <a:solidFill>
                <a:schemeClr val="accent2"/>
              </a:solidFill>
              <a:ln w="6350">
                <a:solidFill>
                  <a:schemeClr val="bg1"/>
                </a:solidFill>
              </a:ln>
              <a:effectLst/>
            </c:spPr>
          </c:marker>
          <c:cat>
            <c:strRef>
              <c:f>'3.2'!$B$71:$B$98</c:f>
              <c:strCache>
                <c:ptCount val="28"/>
                <c:pt idx="0">
                  <c:v>RO</c:v>
                </c:pt>
                <c:pt idx="1">
                  <c:v>BG</c:v>
                </c:pt>
                <c:pt idx="2">
                  <c:v>AT</c:v>
                </c:pt>
                <c:pt idx="3">
                  <c:v>SK</c:v>
                </c:pt>
                <c:pt idx="4">
                  <c:v>CY</c:v>
                </c:pt>
                <c:pt idx="5">
                  <c:v>CZ</c:v>
                </c:pt>
                <c:pt idx="6">
                  <c:v>IE</c:v>
                </c:pt>
                <c:pt idx="7">
                  <c:v>FI</c:v>
                </c:pt>
                <c:pt idx="8">
                  <c:v>BE</c:v>
                </c:pt>
                <c:pt idx="9">
                  <c:v>EL</c:v>
                </c:pt>
                <c:pt idx="10">
                  <c:v>LT</c:v>
                </c:pt>
                <c:pt idx="11">
                  <c:v>ES</c:v>
                </c:pt>
                <c:pt idx="12">
                  <c:v>EU-22</c:v>
                </c:pt>
                <c:pt idx="13">
                  <c:v>HR</c:v>
                </c:pt>
                <c:pt idx="14">
                  <c:v>SI</c:v>
                </c:pt>
                <c:pt idx="15">
                  <c:v>DE</c:v>
                </c:pt>
                <c:pt idx="16">
                  <c:v>SE</c:v>
                </c:pt>
                <c:pt idx="17">
                  <c:v>LU</c:v>
                </c:pt>
                <c:pt idx="18">
                  <c:v>FR</c:v>
                </c:pt>
                <c:pt idx="19">
                  <c:v>DK</c:v>
                </c:pt>
                <c:pt idx="20">
                  <c:v>IT</c:v>
                </c:pt>
                <c:pt idx="21">
                  <c:v>NL</c:v>
                </c:pt>
                <c:pt idx="22">
                  <c:v>HU</c:v>
                </c:pt>
                <c:pt idx="23">
                  <c:v>LV</c:v>
                </c:pt>
                <c:pt idx="24">
                  <c:v>MT</c:v>
                </c:pt>
                <c:pt idx="25">
                  <c:v>EE</c:v>
                </c:pt>
                <c:pt idx="26">
                  <c:v>PL</c:v>
                </c:pt>
                <c:pt idx="27">
                  <c:v>PT</c:v>
                </c:pt>
              </c:strCache>
            </c:strRef>
          </c:cat>
          <c:val>
            <c:numRef>
              <c:f>'3.2'!$C$71:$C$98</c:f>
              <c:numCache>
                <c:formatCode>0.0</c:formatCode>
                <c:ptCount val="28"/>
                <c:pt idx="0">
                  <c:v>36.299999999999997</c:v>
                </c:pt>
                <c:pt idx="1">
                  <c:v>33.299999999999997</c:v>
                </c:pt>
                <c:pt idx="2">
                  <c:v>22.2</c:v>
                </c:pt>
                <c:pt idx="3">
                  <c:v>19.2</c:v>
                </c:pt>
                <c:pt idx="4">
                  <c:v>23.4</c:v>
                </c:pt>
                <c:pt idx="5">
                  <c:v>13</c:v>
                </c:pt>
                <c:pt idx="6">
                  <c:v>23.2</c:v>
                </c:pt>
                <c:pt idx="7">
                  <c:v>15</c:v>
                </c:pt>
                <c:pt idx="8">
                  <c:v>20.3</c:v>
                </c:pt>
                <c:pt idx="9">
                  <c:v>30.4</c:v>
                </c:pt>
                <c:pt idx="10">
                  <c:v>23.7</c:v>
                </c:pt>
                <c:pt idx="11">
                  <c:v>31.1</c:v>
                </c:pt>
                <c:pt idx="12">
                  <c:v>23.4</c:v>
                </c:pt>
                <c:pt idx="13">
                  <c:v>20.2</c:v>
                </c:pt>
                <c:pt idx="14">
                  <c:v>12.2</c:v>
                </c:pt>
                <c:pt idx="15">
                  <c:v>22.7</c:v>
                </c:pt>
                <c:pt idx="16">
                  <c:v>20</c:v>
                </c:pt>
                <c:pt idx="17">
                  <c:v>24.2</c:v>
                </c:pt>
                <c:pt idx="18">
                  <c:v>23</c:v>
                </c:pt>
                <c:pt idx="19">
                  <c:v>12.4</c:v>
                </c:pt>
                <c:pt idx="20">
                  <c:v>28.2</c:v>
                </c:pt>
                <c:pt idx="21">
                  <c:v>15.8</c:v>
                </c:pt>
                <c:pt idx="22">
                  <c:v>17.7</c:v>
                </c:pt>
                <c:pt idx="23">
                  <c:v>20.100000000000001</c:v>
                </c:pt>
                <c:pt idx="24">
                  <c:v>21.8</c:v>
                </c:pt>
                <c:pt idx="25">
                  <c:v>17.7</c:v>
                </c:pt>
                <c:pt idx="26">
                  <c:v>15.8</c:v>
                </c:pt>
                <c:pt idx="27">
                  <c:v>21.6</c:v>
                </c:pt>
              </c:numCache>
            </c:numRef>
          </c:val>
          <c:smooth val="0"/>
          <c:extLst>
            <c:ext xmlns:c16="http://schemas.microsoft.com/office/drawing/2014/chart" uri="{C3380CC4-5D6E-409C-BE32-E72D297353CC}">
              <c16:uniqueId val="{00000002-9C4D-4F4C-AB1E-711FD0733867}"/>
            </c:ext>
          </c:extLst>
        </c:ser>
        <c:dLbls>
          <c:showLegendKey val="0"/>
          <c:showVal val="0"/>
          <c:showCatName val="0"/>
          <c:showSerName val="0"/>
          <c:showPercent val="0"/>
          <c:showBubbleSize val="0"/>
        </c:dLbls>
        <c:marker val="1"/>
        <c:smooth val="0"/>
        <c:axId val="443409360"/>
        <c:axId val="443409688"/>
      </c:lineChart>
      <c:catAx>
        <c:axId val="44340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3409688"/>
        <c:crosses val="autoZero"/>
        <c:auto val="1"/>
        <c:lblAlgn val="ctr"/>
        <c:lblOffset val="100"/>
        <c:noMultiLvlLbl val="0"/>
      </c:catAx>
      <c:valAx>
        <c:axId val="443409688"/>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4.7931763285024152E-2"/>
              <c:y val="3.6215277777777569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3409360"/>
        <c:crosses val="autoZero"/>
        <c:crossBetween val="between"/>
      </c:valAx>
      <c:spPr>
        <a:noFill/>
        <a:ln>
          <a:noFill/>
        </a:ln>
        <a:effectLst/>
      </c:spPr>
    </c:plotArea>
    <c:legend>
      <c:legendPos val="b"/>
      <c:layout>
        <c:manualLayout>
          <c:xMode val="edge"/>
          <c:yMode val="edge"/>
          <c:x val="0"/>
          <c:y val="0.95535000000000003"/>
          <c:w val="1"/>
          <c:h val="4.4650000000000002E-2"/>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50603864734292E-2"/>
          <c:y val="4.8506944444444443E-2"/>
          <c:w val="0.92565942028985493"/>
          <c:h val="0.81887777777777782"/>
        </c:manualLayout>
      </c:layout>
      <c:barChart>
        <c:barDir val="col"/>
        <c:grouping val="clustered"/>
        <c:varyColors val="0"/>
        <c:ser>
          <c:idx val="0"/>
          <c:order val="0"/>
          <c:tx>
            <c:strRef>
              <c:f>'1.2'!$C$73</c:f>
              <c:strCache>
                <c:ptCount val="1"/>
                <c:pt idx="0">
                  <c:v>ISCED 1</c:v>
                </c:pt>
              </c:strCache>
            </c:strRef>
          </c:tx>
          <c:spPr>
            <a:solidFill>
              <a:schemeClr val="accent1">
                <a:lumMod val="60000"/>
                <a:lumOff val="40000"/>
              </a:schemeClr>
            </a:solidFill>
            <a:ln>
              <a:noFill/>
            </a:ln>
            <a:effectLst/>
          </c:spPr>
          <c:invertIfNegative val="0"/>
          <c:cat>
            <c:strRef>
              <c:f>'1.2'!$B$74:$B$92</c:f>
              <c:strCache>
                <c:ptCount val="19"/>
                <c:pt idx="0">
                  <c:v>FR</c:v>
                </c:pt>
                <c:pt idx="1">
                  <c:v>HU</c:v>
                </c:pt>
                <c:pt idx="2">
                  <c:v>ES</c:v>
                </c:pt>
                <c:pt idx="3">
                  <c:v>DE</c:v>
                </c:pt>
                <c:pt idx="4">
                  <c:v>PT</c:v>
                </c:pt>
                <c:pt idx="5">
                  <c:v>SE</c:v>
                </c:pt>
                <c:pt idx="6">
                  <c:v>CZ</c:v>
                </c:pt>
                <c:pt idx="7">
                  <c:v>DK</c:v>
                </c:pt>
                <c:pt idx="8">
                  <c:v>EU-22</c:v>
                </c:pt>
                <c:pt idx="9">
                  <c:v>SI</c:v>
                </c:pt>
                <c:pt idx="10">
                  <c:v>FI</c:v>
                </c:pt>
                <c:pt idx="11">
                  <c:v>EE</c:v>
                </c:pt>
                <c:pt idx="12">
                  <c:v>IT</c:v>
                </c:pt>
                <c:pt idx="13">
                  <c:v>SK</c:v>
                </c:pt>
                <c:pt idx="14">
                  <c:v>AT</c:v>
                </c:pt>
                <c:pt idx="15">
                  <c:v>LT</c:v>
                </c:pt>
                <c:pt idx="16">
                  <c:v>EL</c:v>
                </c:pt>
                <c:pt idx="17">
                  <c:v>LV</c:v>
                </c:pt>
                <c:pt idx="18">
                  <c:v>PL</c:v>
                </c:pt>
              </c:strCache>
            </c:strRef>
          </c:cat>
          <c:val>
            <c:numRef>
              <c:f>'1.2'!$C$74:$C$92</c:f>
              <c:numCache>
                <c:formatCode>0.0</c:formatCode>
                <c:ptCount val="19"/>
                <c:pt idx="0">
                  <c:v>22.141999999999999</c:v>
                </c:pt>
                <c:pt idx="1">
                  <c:v>22</c:v>
                </c:pt>
                <c:pt idx="2">
                  <c:v>21.867000000000001</c:v>
                </c:pt>
                <c:pt idx="3">
                  <c:v>20.937000000000001</c:v>
                </c:pt>
                <c:pt idx="4">
                  <c:v>20.524999999999999</c:v>
                </c:pt>
                <c:pt idx="5">
                  <c:v>20.303000000000001</c:v>
                </c:pt>
                <c:pt idx="6">
                  <c:v>20.27</c:v>
                </c:pt>
                <c:pt idx="7">
                  <c:v>19.620999999999999</c:v>
                </c:pt>
                <c:pt idx="8">
                  <c:v>19.283722222222227</c:v>
                </c:pt>
                <c:pt idx="9">
                  <c:v>18.724</c:v>
                </c:pt>
                <c:pt idx="10">
                  <c:v>18.693000000000001</c:v>
                </c:pt>
                <c:pt idx="11">
                  <c:v>18.672000000000001</c:v>
                </c:pt>
                <c:pt idx="12">
                  <c:v>18.655000000000001</c:v>
                </c:pt>
                <c:pt idx="13">
                  <c:v>18.295999999999999</c:v>
                </c:pt>
                <c:pt idx="14">
                  <c:v>18.254999999999999</c:v>
                </c:pt>
                <c:pt idx="15">
                  <c:v>17.698</c:v>
                </c:pt>
                <c:pt idx="16">
                  <c:v>17.047000000000001</c:v>
                </c:pt>
                <c:pt idx="17">
                  <c:v>16.795000000000002</c:v>
                </c:pt>
                <c:pt idx="18">
                  <c:v>16.606999999999999</c:v>
                </c:pt>
              </c:numCache>
            </c:numRef>
          </c:val>
          <c:extLst>
            <c:ext xmlns:c16="http://schemas.microsoft.com/office/drawing/2014/chart" uri="{C3380CC4-5D6E-409C-BE32-E72D297353CC}">
              <c16:uniqueId val="{00000000-A92C-4A6F-85BD-9775EE924975}"/>
            </c:ext>
          </c:extLst>
        </c:ser>
        <c:dLbls>
          <c:showLegendKey val="0"/>
          <c:showVal val="0"/>
          <c:showCatName val="0"/>
          <c:showSerName val="0"/>
          <c:showPercent val="0"/>
          <c:showBubbleSize val="0"/>
        </c:dLbls>
        <c:gapWidth val="150"/>
        <c:axId val="621047824"/>
        <c:axId val="621040280"/>
      </c:barChart>
      <c:lineChart>
        <c:grouping val="standard"/>
        <c:varyColors val="0"/>
        <c:ser>
          <c:idx val="1"/>
          <c:order val="1"/>
          <c:tx>
            <c:strRef>
              <c:f>'1.2'!$D$73</c:f>
              <c:strCache>
                <c:ptCount val="1"/>
                <c:pt idx="0">
                  <c:v>ISCED 2</c:v>
                </c:pt>
              </c:strCache>
            </c:strRef>
          </c:tx>
          <c:spPr>
            <a:ln w="28575" cap="rnd">
              <a:noFill/>
              <a:round/>
            </a:ln>
            <a:effectLst/>
          </c:spPr>
          <c:marker>
            <c:symbol val="diamond"/>
            <c:size val="6"/>
            <c:spPr>
              <a:solidFill>
                <a:schemeClr val="accent1"/>
              </a:solidFill>
              <a:ln w="6350">
                <a:solidFill>
                  <a:schemeClr val="bg1"/>
                </a:solidFill>
              </a:ln>
              <a:effectLst/>
            </c:spPr>
          </c:marker>
          <c:cat>
            <c:strRef>
              <c:f>'1.2'!$B$74:$B$92</c:f>
              <c:strCache>
                <c:ptCount val="19"/>
                <c:pt idx="0">
                  <c:v>FR</c:v>
                </c:pt>
                <c:pt idx="1">
                  <c:v>HU</c:v>
                </c:pt>
                <c:pt idx="2">
                  <c:v>ES</c:v>
                </c:pt>
                <c:pt idx="3">
                  <c:v>DE</c:v>
                </c:pt>
                <c:pt idx="4">
                  <c:v>PT</c:v>
                </c:pt>
                <c:pt idx="5">
                  <c:v>SE</c:v>
                </c:pt>
                <c:pt idx="6">
                  <c:v>CZ</c:v>
                </c:pt>
                <c:pt idx="7">
                  <c:v>DK</c:v>
                </c:pt>
                <c:pt idx="8">
                  <c:v>EU-22</c:v>
                </c:pt>
                <c:pt idx="9">
                  <c:v>SI</c:v>
                </c:pt>
                <c:pt idx="10">
                  <c:v>FI</c:v>
                </c:pt>
                <c:pt idx="11">
                  <c:v>EE</c:v>
                </c:pt>
                <c:pt idx="12">
                  <c:v>IT</c:v>
                </c:pt>
                <c:pt idx="13">
                  <c:v>SK</c:v>
                </c:pt>
                <c:pt idx="14">
                  <c:v>AT</c:v>
                </c:pt>
                <c:pt idx="15">
                  <c:v>LT</c:v>
                </c:pt>
                <c:pt idx="16">
                  <c:v>EL</c:v>
                </c:pt>
                <c:pt idx="17">
                  <c:v>LV</c:v>
                </c:pt>
                <c:pt idx="18">
                  <c:v>PL</c:v>
                </c:pt>
              </c:strCache>
            </c:strRef>
          </c:cat>
          <c:val>
            <c:numRef>
              <c:f>'1.2'!$D$74:$D$92</c:f>
              <c:numCache>
                <c:formatCode>0.0</c:formatCode>
                <c:ptCount val="19"/>
                <c:pt idx="0">
                  <c:v>25.591000000000001</c:v>
                </c:pt>
                <c:pt idx="1">
                  <c:v>21.408000000000001</c:v>
                </c:pt>
                <c:pt idx="2">
                  <c:v>25.373999999999999</c:v>
                </c:pt>
                <c:pt idx="3">
                  <c:v>23.876999999999999</c:v>
                </c:pt>
                <c:pt idx="4">
                  <c:v>21.867999999999999</c:v>
                </c:pt>
                <c:pt idx="5">
                  <c:v>21.937000000000001</c:v>
                </c:pt>
                <c:pt idx="6">
                  <c:v>21.951000000000001</c:v>
                </c:pt>
                <c:pt idx="7">
                  <c:v>20.216999999999999</c:v>
                </c:pt>
                <c:pt idx="8">
                  <c:v>20.935111111111112</c:v>
                </c:pt>
                <c:pt idx="9">
                  <c:v>20.265000000000001</c:v>
                </c:pt>
                <c:pt idx="10">
                  <c:v>19.402000000000001</c:v>
                </c:pt>
                <c:pt idx="11">
                  <c:v>18.358000000000001</c:v>
                </c:pt>
                <c:pt idx="12">
                  <c:v>20.706</c:v>
                </c:pt>
                <c:pt idx="13">
                  <c:v>19.876999999999999</c:v>
                </c:pt>
                <c:pt idx="14">
                  <c:v>21.082000000000001</c:v>
                </c:pt>
                <c:pt idx="15">
                  <c:v>19.736000000000001</c:v>
                </c:pt>
                <c:pt idx="16">
                  <c:v>20.068999999999999</c:v>
                </c:pt>
                <c:pt idx="17">
                  <c:v>16.667000000000002</c:v>
                </c:pt>
                <c:pt idx="18">
                  <c:v>18.446999999999999</c:v>
                </c:pt>
              </c:numCache>
            </c:numRef>
          </c:val>
          <c:smooth val="0"/>
          <c:extLst>
            <c:ext xmlns:c16="http://schemas.microsoft.com/office/drawing/2014/chart" uri="{C3380CC4-5D6E-409C-BE32-E72D297353CC}">
              <c16:uniqueId val="{00000001-A92C-4A6F-85BD-9775EE924975}"/>
            </c:ext>
          </c:extLst>
        </c:ser>
        <c:dLbls>
          <c:showLegendKey val="0"/>
          <c:showVal val="0"/>
          <c:showCatName val="0"/>
          <c:showSerName val="0"/>
          <c:showPercent val="0"/>
          <c:showBubbleSize val="0"/>
        </c:dLbls>
        <c:marker val="1"/>
        <c:smooth val="0"/>
        <c:axId val="621047824"/>
        <c:axId val="621040280"/>
      </c:lineChart>
      <c:catAx>
        <c:axId val="62104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21040280"/>
        <c:crosses val="autoZero"/>
        <c:auto val="1"/>
        <c:lblAlgn val="ctr"/>
        <c:lblOffset val="100"/>
        <c:noMultiLvlLbl val="0"/>
      </c:catAx>
      <c:valAx>
        <c:axId val="621040280"/>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Class size</a:t>
                </a:r>
              </a:p>
            </c:rich>
          </c:tx>
          <c:layout>
            <c:manualLayout>
              <c:xMode val="edge"/>
              <c:yMode val="edge"/>
              <c:x val="5.2557065217391292E-2"/>
              <c:y val="4.0531250000000003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21047824"/>
        <c:crosses val="autoZero"/>
        <c:crossBetween val="between"/>
      </c:valAx>
      <c:spPr>
        <a:noFill/>
        <a:ln>
          <a:noFill/>
        </a:ln>
        <a:effectLst/>
      </c:spPr>
    </c:plotArea>
    <c:legend>
      <c:legendPos val="b"/>
      <c:layout>
        <c:manualLayout>
          <c:xMode val="edge"/>
          <c:yMode val="edge"/>
          <c:x val="0.42561382850241547"/>
          <c:y val="0.92558541666666672"/>
          <c:w val="0.14877234299516909"/>
          <c:h val="7.441458333333334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356733091787438E-2"/>
          <c:y val="4.4049012857676324E-2"/>
          <c:w val="0.96731733091787442"/>
          <c:h val="0.75479861111111113"/>
        </c:manualLayout>
      </c:layout>
      <c:barChart>
        <c:barDir val="col"/>
        <c:grouping val="clustered"/>
        <c:varyColors val="0"/>
        <c:ser>
          <c:idx val="0"/>
          <c:order val="0"/>
          <c:tx>
            <c:strRef>
              <c:f>'3.3'!$C$52</c:f>
              <c:strCache>
                <c:ptCount val="1"/>
                <c:pt idx="0">
                  <c:v>Discussed their child’s progress with a teacher on their own initiative</c:v>
                </c:pt>
              </c:strCache>
            </c:strRef>
          </c:tx>
          <c:spPr>
            <a:solidFill>
              <a:schemeClr val="accent3"/>
            </a:solidFill>
            <a:ln w="6350">
              <a:solidFill>
                <a:schemeClr val="bg1"/>
              </a:solidFill>
            </a:ln>
          </c:spPr>
          <c:invertIfNegative val="0"/>
          <c:cat>
            <c:strRef>
              <c:f>'3.3'!$B$53:$B$76</c:f>
              <c:strCache>
                <c:ptCount val="24"/>
                <c:pt idx="0">
                  <c:v>HU</c:v>
                </c:pt>
                <c:pt idx="1">
                  <c:v>IE</c:v>
                </c:pt>
                <c:pt idx="2">
                  <c:v>DE</c:v>
                </c:pt>
                <c:pt idx="3">
                  <c:v>DK</c:v>
                </c:pt>
                <c:pt idx="4">
                  <c:v>CZ</c:v>
                </c:pt>
                <c:pt idx="5">
                  <c:v>RO</c:v>
                </c:pt>
                <c:pt idx="6">
                  <c:v>BG</c:v>
                </c:pt>
                <c:pt idx="7">
                  <c:v>LU</c:v>
                </c:pt>
                <c:pt idx="8">
                  <c:v>FR</c:v>
                </c:pt>
                <c:pt idx="9">
                  <c:v>EE</c:v>
                </c:pt>
                <c:pt idx="10">
                  <c:v>SK</c:v>
                </c:pt>
                <c:pt idx="11">
                  <c:v>FI</c:v>
                </c:pt>
                <c:pt idx="12">
                  <c:v>OECD</c:v>
                </c:pt>
                <c:pt idx="13">
                  <c:v>SE</c:v>
                </c:pt>
                <c:pt idx="14">
                  <c:v>LV</c:v>
                </c:pt>
                <c:pt idx="15">
                  <c:v>LT</c:v>
                </c:pt>
                <c:pt idx="16">
                  <c:v>PL</c:v>
                </c:pt>
                <c:pt idx="17">
                  <c:v>MT</c:v>
                </c:pt>
                <c:pt idx="18">
                  <c:v>ES</c:v>
                </c:pt>
                <c:pt idx="19">
                  <c:v>HR</c:v>
                </c:pt>
                <c:pt idx="20">
                  <c:v>SI</c:v>
                </c:pt>
                <c:pt idx="21">
                  <c:v>CY</c:v>
                </c:pt>
                <c:pt idx="22">
                  <c:v>IT</c:v>
                </c:pt>
                <c:pt idx="23">
                  <c:v>EL</c:v>
                </c:pt>
              </c:strCache>
            </c:strRef>
          </c:cat>
          <c:val>
            <c:numRef>
              <c:f>'3.3'!$C$53:$C$76</c:f>
              <c:numCache>
                <c:formatCode>0.0</c:formatCode>
                <c:ptCount val="24"/>
                <c:pt idx="0">
                  <c:v>31.47578435949978</c:v>
                </c:pt>
                <c:pt idx="1">
                  <c:v>32.030529212736973</c:v>
                </c:pt>
                <c:pt idx="2">
                  <c:v>34.597567780428477</c:v>
                </c:pt>
                <c:pt idx="3">
                  <c:v>34.836551731297163</c:v>
                </c:pt>
                <c:pt idx="4">
                  <c:v>35.569446512018651</c:v>
                </c:pt>
                <c:pt idx="5">
                  <c:v>36.34230216752556</c:v>
                </c:pt>
                <c:pt idx="6">
                  <c:v>37.725456518664707</c:v>
                </c:pt>
                <c:pt idx="7">
                  <c:v>38.131709048524449</c:v>
                </c:pt>
                <c:pt idx="8">
                  <c:v>38.509194123121709</c:v>
                </c:pt>
                <c:pt idx="9">
                  <c:v>39.102454501824717</c:v>
                </c:pt>
                <c:pt idx="10">
                  <c:v>39.256193922285547</c:v>
                </c:pt>
                <c:pt idx="11">
                  <c:v>40.671543356549677</c:v>
                </c:pt>
                <c:pt idx="12">
                  <c:v>41.012987502323121</c:v>
                </c:pt>
                <c:pt idx="13">
                  <c:v>42.401598661960612</c:v>
                </c:pt>
                <c:pt idx="14">
                  <c:v>43.118883968817528</c:v>
                </c:pt>
                <c:pt idx="15">
                  <c:v>43.770075378289668</c:v>
                </c:pt>
                <c:pt idx="16">
                  <c:v>46.078927716204262</c:v>
                </c:pt>
                <c:pt idx="17">
                  <c:v>47.146683139575643</c:v>
                </c:pt>
                <c:pt idx="18">
                  <c:v>50.02290073928188</c:v>
                </c:pt>
                <c:pt idx="19">
                  <c:v>50.041524520195424</c:v>
                </c:pt>
                <c:pt idx="20">
                  <c:v>51.054338029218357</c:v>
                </c:pt>
                <c:pt idx="21">
                  <c:v>58.619896911762417</c:v>
                </c:pt>
                <c:pt idx="22">
                  <c:v>58.932121852505922</c:v>
                </c:pt>
                <c:pt idx="23">
                  <c:v>63.805172772635743</c:v>
                </c:pt>
              </c:numCache>
            </c:numRef>
          </c:val>
          <c:extLst>
            <c:ext xmlns:c16="http://schemas.microsoft.com/office/drawing/2014/chart" uri="{C3380CC4-5D6E-409C-BE32-E72D297353CC}">
              <c16:uniqueId val="{00000000-3C6B-4C8C-B68C-CB71A492ECC4}"/>
            </c:ext>
          </c:extLst>
        </c:ser>
        <c:dLbls>
          <c:showLegendKey val="0"/>
          <c:showVal val="0"/>
          <c:showCatName val="0"/>
          <c:showSerName val="0"/>
          <c:showPercent val="0"/>
          <c:showBubbleSize val="0"/>
        </c:dLbls>
        <c:gapWidth val="150"/>
        <c:axId val="117940992"/>
        <c:axId val="117942912"/>
      </c:barChart>
      <c:lineChart>
        <c:grouping val="standard"/>
        <c:varyColors val="0"/>
        <c:ser>
          <c:idx val="1"/>
          <c:order val="1"/>
          <c:tx>
            <c:strRef>
              <c:f>'3.3'!$D$52</c:f>
              <c:strCache>
                <c:ptCount val="1"/>
                <c:pt idx="0">
                  <c:v>Participated in local school government</c:v>
                </c:pt>
              </c:strCache>
            </c:strRef>
          </c:tx>
          <c:spPr>
            <a:ln>
              <a:noFill/>
            </a:ln>
          </c:spPr>
          <c:marker>
            <c:symbol val="diamond"/>
            <c:size val="6"/>
            <c:spPr>
              <a:solidFill>
                <a:schemeClr val="accent2"/>
              </a:solidFill>
              <a:ln w="6350">
                <a:solidFill>
                  <a:schemeClr val="bg1"/>
                </a:solidFill>
              </a:ln>
            </c:spPr>
          </c:marker>
          <c:cat>
            <c:strRef>
              <c:f>'3.3'!$B$53:$B$76</c:f>
              <c:strCache>
                <c:ptCount val="24"/>
                <c:pt idx="0">
                  <c:v>HU</c:v>
                </c:pt>
                <c:pt idx="1">
                  <c:v>IE</c:v>
                </c:pt>
                <c:pt idx="2">
                  <c:v>DE</c:v>
                </c:pt>
                <c:pt idx="3">
                  <c:v>DK</c:v>
                </c:pt>
                <c:pt idx="4">
                  <c:v>CZ</c:v>
                </c:pt>
                <c:pt idx="5">
                  <c:v>RO</c:v>
                </c:pt>
                <c:pt idx="6">
                  <c:v>BG</c:v>
                </c:pt>
                <c:pt idx="7">
                  <c:v>LU</c:v>
                </c:pt>
                <c:pt idx="8">
                  <c:v>FR</c:v>
                </c:pt>
                <c:pt idx="9">
                  <c:v>EE</c:v>
                </c:pt>
                <c:pt idx="10">
                  <c:v>SK</c:v>
                </c:pt>
                <c:pt idx="11">
                  <c:v>FI</c:v>
                </c:pt>
                <c:pt idx="12">
                  <c:v>OECD</c:v>
                </c:pt>
                <c:pt idx="13">
                  <c:v>SE</c:v>
                </c:pt>
                <c:pt idx="14">
                  <c:v>LV</c:v>
                </c:pt>
                <c:pt idx="15">
                  <c:v>LT</c:v>
                </c:pt>
                <c:pt idx="16">
                  <c:v>PL</c:v>
                </c:pt>
                <c:pt idx="17">
                  <c:v>MT</c:v>
                </c:pt>
                <c:pt idx="18">
                  <c:v>ES</c:v>
                </c:pt>
                <c:pt idx="19">
                  <c:v>HR</c:v>
                </c:pt>
                <c:pt idx="20">
                  <c:v>SI</c:v>
                </c:pt>
                <c:pt idx="21">
                  <c:v>CY</c:v>
                </c:pt>
                <c:pt idx="22">
                  <c:v>IT</c:v>
                </c:pt>
                <c:pt idx="23">
                  <c:v>EL</c:v>
                </c:pt>
              </c:strCache>
            </c:strRef>
          </c:cat>
          <c:val>
            <c:numRef>
              <c:f>'3.3'!$D$53:$D$76</c:f>
              <c:numCache>
                <c:formatCode>0.0</c:formatCode>
                <c:ptCount val="24"/>
                <c:pt idx="0">
                  <c:v>8.520365344304178</c:v>
                </c:pt>
                <c:pt idx="1">
                  <c:v>8.2302380249925058</c:v>
                </c:pt>
                <c:pt idx="2">
                  <c:v>10.113019605018771</c:v>
                </c:pt>
                <c:pt idx="3">
                  <c:v>9.8845579345504024</c:v>
                </c:pt>
                <c:pt idx="4">
                  <c:v>10.95130673749664</c:v>
                </c:pt>
                <c:pt idx="5">
                  <c:v>27.696485687739688</c:v>
                </c:pt>
                <c:pt idx="6">
                  <c:v>20.3223206728549</c:v>
                </c:pt>
                <c:pt idx="7">
                  <c:v>5.8849065694019354</c:v>
                </c:pt>
                <c:pt idx="8">
                  <c:v>10.544634342359849</c:v>
                </c:pt>
                <c:pt idx="9">
                  <c:v>16.66608995590051</c:v>
                </c:pt>
                <c:pt idx="10">
                  <c:v>33.883903630828897</c:v>
                </c:pt>
                <c:pt idx="11">
                  <c:v>7.5092004310757874</c:v>
                </c:pt>
                <c:pt idx="12">
                  <c:v>16.58970506211735</c:v>
                </c:pt>
                <c:pt idx="13">
                  <c:v>10.33900553694016</c:v>
                </c:pt>
                <c:pt idx="14">
                  <c:v>13.176416591840081</c:v>
                </c:pt>
                <c:pt idx="15">
                  <c:v>13.98991958144147</c:v>
                </c:pt>
                <c:pt idx="16">
                  <c:v>22.101953921617469</c:v>
                </c:pt>
                <c:pt idx="17">
                  <c:v>7.9359313155595048</c:v>
                </c:pt>
                <c:pt idx="18">
                  <c:v>20.102921519725069</c:v>
                </c:pt>
                <c:pt idx="19">
                  <c:v>21.175936689649792</c:v>
                </c:pt>
                <c:pt idx="20">
                  <c:v>14.92183924004113</c:v>
                </c:pt>
                <c:pt idx="21">
                  <c:v>17.926177205579211</c:v>
                </c:pt>
                <c:pt idx="22">
                  <c:v>33.958362804358281</c:v>
                </c:pt>
                <c:pt idx="23">
                  <c:v>23.341388453877801</c:v>
                </c:pt>
              </c:numCache>
            </c:numRef>
          </c:val>
          <c:smooth val="0"/>
          <c:extLst>
            <c:ext xmlns:c16="http://schemas.microsoft.com/office/drawing/2014/chart" uri="{C3380CC4-5D6E-409C-BE32-E72D297353CC}">
              <c16:uniqueId val="{00000001-3C6B-4C8C-B68C-CB71A492ECC4}"/>
            </c:ext>
          </c:extLst>
        </c:ser>
        <c:dLbls>
          <c:showLegendKey val="0"/>
          <c:showVal val="0"/>
          <c:showCatName val="0"/>
          <c:showSerName val="0"/>
          <c:showPercent val="0"/>
          <c:showBubbleSize val="0"/>
        </c:dLbls>
        <c:marker val="1"/>
        <c:smooth val="0"/>
        <c:axId val="117940992"/>
        <c:axId val="117942912"/>
      </c:lineChart>
      <c:catAx>
        <c:axId val="117940992"/>
        <c:scaling>
          <c:orientation val="minMax"/>
        </c:scaling>
        <c:delete val="0"/>
        <c:axPos val="b"/>
        <c:numFmt formatCode="General" sourceLinked="0"/>
        <c:majorTickMark val="out"/>
        <c:minorTickMark val="none"/>
        <c:tickLblPos val="nextTo"/>
        <c:txPr>
          <a:bodyPr/>
          <a:lstStyle/>
          <a:p>
            <a:pPr>
              <a:defRPr sz="600" b="1"/>
            </a:pPr>
            <a:endParaRPr lang="fr-FR"/>
          </a:p>
        </c:txPr>
        <c:crossAx val="117942912"/>
        <c:crosses val="autoZero"/>
        <c:auto val="1"/>
        <c:lblAlgn val="ctr"/>
        <c:lblOffset val="100"/>
        <c:noMultiLvlLbl val="0"/>
      </c:catAx>
      <c:valAx>
        <c:axId val="117942912"/>
        <c:scaling>
          <c:orientation val="minMax"/>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4.7957841252283515E-2"/>
              <c:y val="4.0282149587784756E-4"/>
            </c:manualLayout>
          </c:layout>
          <c:overlay val="0"/>
        </c:title>
        <c:numFmt formatCode="0" sourceLinked="0"/>
        <c:majorTickMark val="out"/>
        <c:minorTickMark val="none"/>
        <c:tickLblPos val="nextTo"/>
        <c:crossAx val="117940992"/>
        <c:crosses val="autoZero"/>
        <c:crossBetween val="between"/>
      </c:valAx>
    </c:plotArea>
    <c:legend>
      <c:legendPos val="b"/>
      <c:layout>
        <c:manualLayout>
          <c:xMode val="edge"/>
          <c:yMode val="edge"/>
          <c:x val="0.1323028381642512"/>
          <c:y val="0.87660000000000005"/>
          <c:w val="0.73922871376811594"/>
          <c:h val="0.1234"/>
        </c:manualLayout>
      </c:layout>
      <c:overlay val="0"/>
    </c:legend>
    <c:plotVisOnly val="1"/>
    <c:dispBlanksAs val="gap"/>
    <c:showDLblsOverMax val="0"/>
  </c:chart>
  <c:spPr>
    <a:ln>
      <a:solidFill>
        <a:schemeClr val="bg1">
          <a:lumMod val="75000"/>
        </a:schemeClr>
      </a:solid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28025663458731E-2"/>
          <c:y val="5.2631578947368418E-2"/>
          <c:w val="0.93050160396617088"/>
          <c:h val="0.8523740848183452"/>
        </c:manualLayout>
      </c:layout>
      <c:barChart>
        <c:barDir val="col"/>
        <c:grouping val="clustered"/>
        <c:varyColors val="0"/>
        <c:ser>
          <c:idx val="0"/>
          <c:order val="0"/>
          <c:tx>
            <c:strRef>
              <c:f>'3.3'!$C$4</c:f>
              <c:strCache>
                <c:ptCount val="1"/>
                <c:pt idx="0">
                  <c:v>My parents support my educational efforts and achievements</c:v>
                </c:pt>
              </c:strCache>
            </c:strRef>
          </c:tx>
          <c:spPr>
            <a:solidFill>
              <a:schemeClr val="accent3"/>
            </a:solidFill>
            <a:ln w="6350">
              <a:solidFill>
                <a:schemeClr val="bg1"/>
              </a:solidFill>
            </a:ln>
            <a:effectLst/>
          </c:spPr>
          <c:invertIfNegative val="0"/>
          <c:cat>
            <c:strRef>
              <c:f>'3.3'!$B$5:$B$17</c:f>
              <c:strCache>
                <c:ptCount val="13"/>
                <c:pt idx="0">
                  <c:v>BG</c:v>
                </c:pt>
                <c:pt idx="1">
                  <c:v>CY</c:v>
                </c:pt>
                <c:pt idx="2">
                  <c:v>IT</c:v>
                </c:pt>
                <c:pt idx="3">
                  <c:v>SK</c:v>
                </c:pt>
                <c:pt idx="4">
                  <c:v>DE</c:v>
                </c:pt>
                <c:pt idx="5">
                  <c:v>PL</c:v>
                </c:pt>
                <c:pt idx="6">
                  <c:v>NL</c:v>
                </c:pt>
                <c:pt idx="7">
                  <c:v>FR</c:v>
                </c:pt>
                <c:pt idx="8">
                  <c:v>SE</c:v>
                </c:pt>
                <c:pt idx="9">
                  <c:v>EE</c:v>
                </c:pt>
                <c:pt idx="10">
                  <c:v>DK</c:v>
                </c:pt>
                <c:pt idx="11">
                  <c:v>FI</c:v>
                </c:pt>
                <c:pt idx="12">
                  <c:v>PT</c:v>
                </c:pt>
              </c:strCache>
            </c:strRef>
          </c:cat>
          <c:val>
            <c:numRef>
              <c:f>'3.3'!$C$5:$C$17</c:f>
              <c:numCache>
                <c:formatCode>0.0</c:formatCode>
                <c:ptCount val="13"/>
                <c:pt idx="0">
                  <c:v>61.449043279999998</c:v>
                </c:pt>
                <c:pt idx="1">
                  <c:v>68.539414700000009</c:v>
                </c:pt>
                <c:pt idx="2">
                  <c:v>71.951732079999999</c:v>
                </c:pt>
                <c:pt idx="3">
                  <c:v>72.916536489999999</c:v>
                </c:pt>
                <c:pt idx="4">
                  <c:v>73.104804590000001</c:v>
                </c:pt>
                <c:pt idx="5">
                  <c:v>77.144302039999999</c:v>
                </c:pt>
                <c:pt idx="6">
                  <c:v>77.24554538000001</c:v>
                </c:pt>
                <c:pt idx="7">
                  <c:v>82.868862039999996</c:v>
                </c:pt>
                <c:pt idx="8">
                  <c:v>84.353769700000001</c:v>
                </c:pt>
                <c:pt idx="9">
                  <c:v>84.986676100000011</c:v>
                </c:pt>
                <c:pt idx="10">
                  <c:v>85.472398319999996</c:v>
                </c:pt>
                <c:pt idx="11">
                  <c:v>86.32172765</c:v>
                </c:pt>
                <c:pt idx="12">
                  <c:v>89.579505490000003</c:v>
                </c:pt>
              </c:numCache>
            </c:numRef>
          </c:val>
          <c:extLst>
            <c:ext xmlns:c16="http://schemas.microsoft.com/office/drawing/2014/chart" uri="{C3380CC4-5D6E-409C-BE32-E72D297353CC}">
              <c16:uniqueId val="{00000000-3D2A-43C7-8A79-B6603299AC77}"/>
            </c:ext>
          </c:extLst>
        </c:ser>
        <c:dLbls>
          <c:showLegendKey val="0"/>
          <c:showVal val="0"/>
          <c:showCatName val="0"/>
          <c:showSerName val="0"/>
          <c:showPercent val="0"/>
          <c:showBubbleSize val="0"/>
        </c:dLbls>
        <c:gapWidth val="150"/>
        <c:axId val="119944704"/>
        <c:axId val="120001280"/>
      </c:barChart>
      <c:catAx>
        <c:axId val="11994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fr-FR"/>
          </a:p>
        </c:txPr>
        <c:crossAx val="120001280"/>
        <c:crosses val="autoZero"/>
        <c:auto val="1"/>
        <c:lblAlgn val="ctr"/>
        <c:lblOffset val="100"/>
        <c:noMultiLvlLbl val="0"/>
      </c:catAx>
      <c:valAx>
        <c:axId val="120001280"/>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fr-FR"/>
                  <a:t>%</a:t>
                </a:r>
              </a:p>
            </c:rich>
          </c:tx>
          <c:layout>
            <c:manualLayout>
              <c:xMode val="edge"/>
              <c:yMode val="edge"/>
              <c:x val="5.7407407407407407E-2"/>
              <c:y val="3.0203066721922692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19944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771841019872522E-2"/>
          <c:y val="4.3137254901960784E-2"/>
          <c:w val="0.92703768278965126"/>
          <c:h val="0.8237341361741547"/>
        </c:manualLayout>
      </c:layout>
      <c:lineChart>
        <c:grouping val="standard"/>
        <c:varyColors val="0"/>
        <c:ser>
          <c:idx val="0"/>
          <c:order val="0"/>
          <c:tx>
            <c:strRef>
              <c:f>'3.3'!$C$29</c:f>
              <c:strCache>
                <c:ptCount val="1"/>
                <c:pt idx="0">
                  <c:v>Strongly disagree</c:v>
                </c:pt>
              </c:strCache>
            </c:strRef>
          </c:tx>
          <c:spPr>
            <a:ln w="28575" cap="rnd">
              <a:noFill/>
              <a:round/>
            </a:ln>
            <a:effectLst/>
          </c:spPr>
          <c:marker>
            <c:symbol val="square"/>
            <c:size val="6"/>
            <c:spPr>
              <a:solidFill>
                <a:schemeClr val="accent3"/>
              </a:solidFill>
              <a:ln w="6350">
                <a:solidFill>
                  <a:schemeClr val="bg1"/>
                </a:solidFill>
              </a:ln>
              <a:effectLst/>
            </c:spPr>
          </c:marker>
          <c:cat>
            <c:strRef>
              <c:f>'3.3'!$B$30:$B$42</c:f>
              <c:strCache>
                <c:ptCount val="13"/>
                <c:pt idx="0">
                  <c:v>BG</c:v>
                </c:pt>
                <c:pt idx="1">
                  <c:v>CY</c:v>
                </c:pt>
                <c:pt idx="2">
                  <c:v>SK</c:v>
                </c:pt>
                <c:pt idx="3">
                  <c:v>IT</c:v>
                </c:pt>
                <c:pt idx="4">
                  <c:v>FR</c:v>
                </c:pt>
                <c:pt idx="5">
                  <c:v>NL</c:v>
                </c:pt>
                <c:pt idx="6">
                  <c:v>PT</c:v>
                </c:pt>
                <c:pt idx="7">
                  <c:v>DK</c:v>
                </c:pt>
                <c:pt idx="8">
                  <c:v>DE</c:v>
                </c:pt>
                <c:pt idx="9">
                  <c:v>PL</c:v>
                </c:pt>
                <c:pt idx="10">
                  <c:v>SE</c:v>
                </c:pt>
                <c:pt idx="11">
                  <c:v>FI</c:v>
                </c:pt>
                <c:pt idx="12">
                  <c:v>EE</c:v>
                </c:pt>
              </c:strCache>
            </c:strRef>
          </c:cat>
          <c:val>
            <c:numRef>
              <c:f>'3.3'!$C$30:$C$42</c:f>
              <c:numCache>
                <c:formatCode>0.0</c:formatCode>
                <c:ptCount val="13"/>
                <c:pt idx="0">
                  <c:v>366.68812186000002</c:v>
                </c:pt>
                <c:pt idx="1">
                  <c:v>358.40136218999999</c:v>
                </c:pt>
                <c:pt idx="2">
                  <c:v>406.46739011</c:v>
                </c:pt>
                <c:pt idx="3">
                  <c:v>421.35001664999999</c:v>
                </c:pt>
                <c:pt idx="4">
                  <c:v>428.60962186</c:v>
                </c:pt>
                <c:pt idx="5">
                  <c:v>460.18088684000003</c:v>
                </c:pt>
                <c:pt idx="6">
                  <c:v>423.43081640999998</c:v>
                </c:pt>
                <c:pt idx="7">
                  <c:v>442.62831831</c:v>
                </c:pt>
                <c:pt idx="8">
                  <c:v>451.87064631999999</c:v>
                </c:pt>
                <c:pt idx="9">
                  <c:v>478.00304337</c:v>
                </c:pt>
                <c:pt idx="10">
                  <c:v>445.30749135999997</c:v>
                </c:pt>
                <c:pt idx="11">
                  <c:v>469.38617534999997</c:v>
                </c:pt>
                <c:pt idx="12">
                  <c:v>459.95732177000002</c:v>
                </c:pt>
              </c:numCache>
            </c:numRef>
          </c:val>
          <c:smooth val="0"/>
          <c:extLst>
            <c:ext xmlns:c16="http://schemas.microsoft.com/office/drawing/2014/chart" uri="{C3380CC4-5D6E-409C-BE32-E72D297353CC}">
              <c16:uniqueId val="{00000000-3487-4732-ADC4-FFF4A896457E}"/>
            </c:ext>
          </c:extLst>
        </c:ser>
        <c:ser>
          <c:idx val="1"/>
          <c:order val="1"/>
          <c:tx>
            <c:strRef>
              <c:f>'3.3'!$D$29</c:f>
              <c:strCache>
                <c:ptCount val="1"/>
                <c:pt idx="0">
                  <c:v>Disagree</c:v>
                </c:pt>
              </c:strCache>
            </c:strRef>
          </c:tx>
          <c:spPr>
            <a:ln w="28575" cap="rnd">
              <a:noFill/>
              <a:round/>
            </a:ln>
            <a:effectLst/>
          </c:spPr>
          <c:marker>
            <c:symbol val="circle"/>
            <c:size val="6"/>
            <c:spPr>
              <a:solidFill>
                <a:schemeClr val="accent3">
                  <a:lumMod val="60000"/>
                  <a:lumOff val="40000"/>
                </a:schemeClr>
              </a:solidFill>
              <a:ln w="6350">
                <a:solidFill>
                  <a:schemeClr val="bg1"/>
                </a:solidFill>
              </a:ln>
              <a:effectLst/>
            </c:spPr>
          </c:marker>
          <c:cat>
            <c:strRef>
              <c:f>'3.3'!$B$30:$B$42</c:f>
              <c:strCache>
                <c:ptCount val="13"/>
                <c:pt idx="0">
                  <c:v>BG</c:v>
                </c:pt>
                <c:pt idx="1">
                  <c:v>CY</c:v>
                </c:pt>
                <c:pt idx="2">
                  <c:v>SK</c:v>
                </c:pt>
                <c:pt idx="3">
                  <c:v>IT</c:v>
                </c:pt>
                <c:pt idx="4">
                  <c:v>FR</c:v>
                </c:pt>
                <c:pt idx="5">
                  <c:v>NL</c:v>
                </c:pt>
                <c:pt idx="6">
                  <c:v>PT</c:v>
                </c:pt>
                <c:pt idx="7">
                  <c:v>DK</c:v>
                </c:pt>
                <c:pt idx="8">
                  <c:v>DE</c:v>
                </c:pt>
                <c:pt idx="9">
                  <c:v>PL</c:v>
                </c:pt>
                <c:pt idx="10">
                  <c:v>SE</c:v>
                </c:pt>
                <c:pt idx="11">
                  <c:v>FI</c:v>
                </c:pt>
                <c:pt idx="12">
                  <c:v>EE</c:v>
                </c:pt>
              </c:strCache>
            </c:strRef>
          </c:cat>
          <c:val>
            <c:numRef>
              <c:f>'3.3'!$D$30:$D$42</c:f>
              <c:numCache>
                <c:formatCode>0.0</c:formatCode>
                <c:ptCount val="13"/>
                <c:pt idx="0">
                  <c:v>394.64685966000002</c:v>
                </c:pt>
                <c:pt idx="1">
                  <c:v>388.12984344</c:v>
                </c:pt>
                <c:pt idx="2">
                  <c:v>406.56159991999999</c:v>
                </c:pt>
                <c:pt idx="3">
                  <c:v>455.68540177</c:v>
                </c:pt>
                <c:pt idx="4">
                  <c:v>473.34135276000001</c:v>
                </c:pt>
                <c:pt idx="5">
                  <c:v>472.12066222999999</c:v>
                </c:pt>
                <c:pt idx="6">
                  <c:v>463.96633939999998</c:v>
                </c:pt>
                <c:pt idx="7">
                  <c:v>464.65555896000001</c:v>
                </c:pt>
                <c:pt idx="8">
                  <c:v>491.59756623999999</c:v>
                </c:pt>
                <c:pt idx="9">
                  <c:v>502.12867695</c:v>
                </c:pt>
                <c:pt idx="10">
                  <c:v>487.06708927</c:v>
                </c:pt>
                <c:pt idx="11">
                  <c:v>506.93152666999998</c:v>
                </c:pt>
                <c:pt idx="12">
                  <c:v>496.11503075000002</c:v>
                </c:pt>
              </c:numCache>
            </c:numRef>
          </c:val>
          <c:smooth val="0"/>
          <c:extLst>
            <c:ext xmlns:c16="http://schemas.microsoft.com/office/drawing/2014/chart" uri="{C3380CC4-5D6E-409C-BE32-E72D297353CC}">
              <c16:uniqueId val="{00000001-3487-4732-ADC4-FFF4A896457E}"/>
            </c:ext>
          </c:extLst>
        </c:ser>
        <c:ser>
          <c:idx val="2"/>
          <c:order val="2"/>
          <c:tx>
            <c:strRef>
              <c:f>'3.3'!$E$29</c:f>
              <c:strCache>
                <c:ptCount val="1"/>
                <c:pt idx="0">
                  <c:v>Agree</c:v>
                </c:pt>
              </c:strCache>
            </c:strRef>
          </c:tx>
          <c:spPr>
            <a:ln w="28575" cap="rnd">
              <a:noFill/>
              <a:round/>
            </a:ln>
            <a:effectLst/>
          </c:spPr>
          <c:marker>
            <c:symbol val="circle"/>
            <c:size val="6"/>
            <c:spPr>
              <a:solidFill>
                <a:schemeClr val="accent2">
                  <a:lumMod val="60000"/>
                  <a:lumOff val="40000"/>
                </a:schemeClr>
              </a:solidFill>
              <a:ln w="6350">
                <a:solidFill>
                  <a:schemeClr val="bg1"/>
                </a:solidFill>
              </a:ln>
              <a:effectLst/>
            </c:spPr>
          </c:marker>
          <c:cat>
            <c:strRef>
              <c:f>'3.3'!$B$30:$B$42</c:f>
              <c:strCache>
                <c:ptCount val="13"/>
                <c:pt idx="0">
                  <c:v>BG</c:v>
                </c:pt>
                <c:pt idx="1">
                  <c:v>CY</c:v>
                </c:pt>
                <c:pt idx="2">
                  <c:v>SK</c:v>
                </c:pt>
                <c:pt idx="3">
                  <c:v>IT</c:v>
                </c:pt>
                <c:pt idx="4">
                  <c:v>FR</c:v>
                </c:pt>
                <c:pt idx="5">
                  <c:v>NL</c:v>
                </c:pt>
                <c:pt idx="6">
                  <c:v>PT</c:v>
                </c:pt>
                <c:pt idx="7">
                  <c:v>DK</c:v>
                </c:pt>
                <c:pt idx="8">
                  <c:v>DE</c:v>
                </c:pt>
                <c:pt idx="9">
                  <c:v>PL</c:v>
                </c:pt>
                <c:pt idx="10">
                  <c:v>SE</c:v>
                </c:pt>
                <c:pt idx="11">
                  <c:v>FI</c:v>
                </c:pt>
                <c:pt idx="12">
                  <c:v>EE</c:v>
                </c:pt>
              </c:strCache>
            </c:strRef>
          </c:cat>
          <c:val>
            <c:numRef>
              <c:f>'3.3'!$E$30:$E$42</c:f>
              <c:numCache>
                <c:formatCode>0.0</c:formatCode>
                <c:ptCount val="13"/>
                <c:pt idx="0">
                  <c:v>429.09959470000001</c:v>
                </c:pt>
                <c:pt idx="1">
                  <c:v>425.46913845</c:v>
                </c:pt>
                <c:pt idx="2">
                  <c:v>457.14752999000001</c:v>
                </c:pt>
                <c:pt idx="3">
                  <c:v>478.73250393000001</c:v>
                </c:pt>
                <c:pt idx="4">
                  <c:v>496.81757270000003</c:v>
                </c:pt>
                <c:pt idx="5">
                  <c:v>499.36816200999999</c:v>
                </c:pt>
                <c:pt idx="6">
                  <c:v>475.47874679</c:v>
                </c:pt>
                <c:pt idx="7">
                  <c:v>496.84477648000001</c:v>
                </c:pt>
                <c:pt idx="8">
                  <c:v>518.23795255000005</c:v>
                </c:pt>
                <c:pt idx="9">
                  <c:v>516.41844767999999</c:v>
                </c:pt>
                <c:pt idx="10">
                  <c:v>507.90272843999998</c:v>
                </c:pt>
                <c:pt idx="11">
                  <c:v>515.72261087000004</c:v>
                </c:pt>
                <c:pt idx="12">
                  <c:v>519.14267830999995</c:v>
                </c:pt>
              </c:numCache>
            </c:numRef>
          </c:val>
          <c:smooth val="0"/>
          <c:extLst>
            <c:ext xmlns:c16="http://schemas.microsoft.com/office/drawing/2014/chart" uri="{C3380CC4-5D6E-409C-BE32-E72D297353CC}">
              <c16:uniqueId val="{00000002-3487-4732-ADC4-FFF4A896457E}"/>
            </c:ext>
          </c:extLst>
        </c:ser>
        <c:ser>
          <c:idx val="3"/>
          <c:order val="3"/>
          <c:tx>
            <c:strRef>
              <c:f>'3.3'!$F$29</c:f>
              <c:strCache>
                <c:ptCount val="1"/>
                <c:pt idx="0">
                  <c:v>Strongly agree</c:v>
                </c:pt>
              </c:strCache>
            </c:strRef>
          </c:tx>
          <c:spPr>
            <a:ln w="28575" cap="rnd">
              <a:noFill/>
              <a:round/>
            </a:ln>
            <a:effectLst/>
          </c:spPr>
          <c:marker>
            <c:symbol val="square"/>
            <c:size val="6"/>
            <c:spPr>
              <a:solidFill>
                <a:schemeClr val="accent2"/>
              </a:solidFill>
              <a:ln w="6350">
                <a:solidFill>
                  <a:schemeClr val="bg1"/>
                </a:solidFill>
              </a:ln>
              <a:effectLst/>
            </c:spPr>
          </c:marker>
          <c:cat>
            <c:strRef>
              <c:f>'3.3'!$B$30:$B$42</c:f>
              <c:strCache>
                <c:ptCount val="13"/>
                <c:pt idx="0">
                  <c:v>BG</c:v>
                </c:pt>
                <c:pt idx="1">
                  <c:v>CY</c:v>
                </c:pt>
                <c:pt idx="2">
                  <c:v>SK</c:v>
                </c:pt>
                <c:pt idx="3">
                  <c:v>IT</c:v>
                </c:pt>
                <c:pt idx="4">
                  <c:v>FR</c:v>
                </c:pt>
                <c:pt idx="5">
                  <c:v>NL</c:v>
                </c:pt>
                <c:pt idx="6">
                  <c:v>PT</c:v>
                </c:pt>
                <c:pt idx="7">
                  <c:v>DK</c:v>
                </c:pt>
                <c:pt idx="8">
                  <c:v>DE</c:v>
                </c:pt>
                <c:pt idx="9">
                  <c:v>PL</c:v>
                </c:pt>
                <c:pt idx="10">
                  <c:v>SE</c:v>
                </c:pt>
                <c:pt idx="11">
                  <c:v>FI</c:v>
                </c:pt>
                <c:pt idx="12">
                  <c:v>EE</c:v>
                </c:pt>
              </c:strCache>
            </c:strRef>
          </c:cat>
          <c:val>
            <c:numRef>
              <c:f>'3.3'!$F$30:$F$42</c:f>
              <c:numCache>
                <c:formatCode>0.0</c:formatCode>
                <c:ptCount val="13"/>
                <c:pt idx="0">
                  <c:v>457.40756348000002</c:v>
                </c:pt>
                <c:pt idx="1">
                  <c:v>460.82579965000002</c:v>
                </c:pt>
                <c:pt idx="2">
                  <c:v>494.69760872000001</c:v>
                </c:pt>
                <c:pt idx="3">
                  <c:v>501.49955140999998</c:v>
                </c:pt>
                <c:pt idx="4">
                  <c:v>509.32772947000001</c:v>
                </c:pt>
                <c:pt idx="5">
                  <c:v>512.41590142999996</c:v>
                </c:pt>
                <c:pt idx="6">
                  <c:v>512.62719279999999</c:v>
                </c:pt>
                <c:pt idx="7">
                  <c:v>522.11224568</c:v>
                </c:pt>
                <c:pt idx="8">
                  <c:v>524.57097836000003</c:v>
                </c:pt>
                <c:pt idx="9">
                  <c:v>526.57075649000001</c:v>
                </c:pt>
                <c:pt idx="10">
                  <c:v>528.31241727999998</c:v>
                </c:pt>
                <c:pt idx="11">
                  <c:v>541.79061092999996</c:v>
                </c:pt>
                <c:pt idx="12">
                  <c:v>546.85559697999997</c:v>
                </c:pt>
              </c:numCache>
            </c:numRef>
          </c:val>
          <c:smooth val="0"/>
          <c:extLst>
            <c:ext xmlns:c16="http://schemas.microsoft.com/office/drawing/2014/chart" uri="{C3380CC4-5D6E-409C-BE32-E72D297353CC}">
              <c16:uniqueId val="{00000003-3487-4732-ADC4-FFF4A896457E}"/>
            </c:ext>
          </c:extLst>
        </c:ser>
        <c:dLbls>
          <c:showLegendKey val="0"/>
          <c:showVal val="0"/>
          <c:showCatName val="0"/>
          <c:showSerName val="0"/>
          <c:showPercent val="0"/>
          <c:showBubbleSize val="0"/>
        </c:dLbls>
        <c:hiLowLines>
          <c:spPr>
            <a:ln w="6350" cap="flat" cmpd="sng" algn="ctr">
              <a:solidFill>
                <a:schemeClr val="tx1">
                  <a:lumMod val="50000"/>
                  <a:lumOff val="50000"/>
                  <a:alpha val="60000"/>
                </a:schemeClr>
              </a:solidFill>
              <a:round/>
            </a:ln>
            <a:effectLst/>
          </c:spPr>
        </c:hiLowLines>
        <c:marker val="1"/>
        <c:smooth val="0"/>
        <c:axId val="121387264"/>
        <c:axId val="125112320"/>
      </c:lineChart>
      <c:catAx>
        <c:axId val="121387264"/>
        <c:scaling>
          <c:orientation val="minMax"/>
        </c:scaling>
        <c:delete val="0"/>
        <c:axPos val="b"/>
        <c:numFmt formatCode="General" sourceLinked="1"/>
        <c:majorTickMark val="none"/>
        <c:minorTickMark val="none"/>
        <c:tickLblPos val="low"/>
        <c:spPr>
          <a:noFill/>
          <a:ln w="19050" cap="flat" cmpd="sng" algn="ctr">
            <a:solidFill>
              <a:schemeClr val="accent3">
                <a:lumMod val="7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125112320"/>
        <c:crossesAt val="500"/>
        <c:auto val="1"/>
        <c:lblAlgn val="ctr"/>
        <c:lblOffset val="100"/>
        <c:noMultiLvlLbl val="0"/>
      </c:catAx>
      <c:valAx>
        <c:axId val="125112320"/>
        <c:scaling>
          <c:orientation val="minMax"/>
          <c:max val="550"/>
          <c:min val="35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fr-FR" sz="900"/>
                  <a:t>Nombre moyen de points </a:t>
                </a:r>
              </a:p>
            </c:rich>
          </c:tx>
          <c:layout>
            <c:manualLayout>
              <c:xMode val="edge"/>
              <c:yMode val="edge"/>
              <c:x val="5.9523809523809521E-2"/>
              <c:y val="2.768874478925407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121387264"/>
        <c:crossesAt val="1"/>
        <c:crossBetween val="between"/>
        <c:majorUnit val="25"/>
      </c:valAx>
      <c:spPr>
        <a:noFill/>
        <a:ln>
          <a:noFill/>
        </a:ln>
        <a:effectLst/>
      </c:spPr>
    </c:plotArea>
    <c:legend>
      <c:legendPos val="b"/>
      <c:layout>
        <c:manualLayout>
          <c:xMode val="edge"/>
          <c:yMode val="edge"/>
          <c:x val="0.2172211286089239"/>
          <c:y val="0.92939705453484978"/>
          <c:w val="0.5488910761154856"/>
          <c:h val="7.060294546515018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044826670772052E-2"/>
          <c:y val="5.951909722222222E-2"/>
          <c:w val="0.94563558495053535"/>
          <c:h val="0.85664722222222212"/>
        </c:manualLayout>
      </c:layout>
      <c:barChart>
        <c:barDir val="col"/>
        <c:grouping val="clustered"/>
        <c:varyColors val="0"/>
        <c:ser>
          <c:idx val="1"/>
          <c:order val="1"/>
          <c:tx>
            <c:strRef>
              <c:f>'4.1'!$D$4</c:f>
              <c:strCache>
                <c:ptCount val="1"/>
                <c:pt idx="0">
                  <c:v>ISCED 2</c:v>
                </c:pt>
              </c:strCache>
            </c:strRef>
          </c:tx>
          <c:spPr>
            <a:solidFill>
              <a:schemeClr val="accent4">
                <a:lumMod val="60000"/>
                <a:lumOff val="40000"/>
              </a:schemeClr>
            </a:solidFill>
            <a:ln w="6350">
              <a:solidFill>
                <a:schemeClr val="bg1"/>
              </a:solidFill>
            </a:ln>
            <a:effectLst/>
          </c:spPr>
          <c:invertIfNegative val="0"/>
          <c:cat>
            <c:strRef>
              <c:f>'4.1'!$B$5:$B$30</c:f>
              <c:strCache>
                <c:ptCount val="26"/>
                <c:pt idx="0">
                  <c:v>EL</c:v>
                </c:pt>
                <c:pt idx="1">
                  <c:v>LV</c:v>
                </c:pt>
                <c:pt idx="2">
                  <c:v>LT</c:v>
                </c:pt>
                <c:pt idx="3">
                  <c:v>EE</c:v>
                </c:pt>
                <c:pt idx="4">
                  <c:v>PT</c:v>
                </c:pt>
                <c:pt idx="5">
                  <c:v>IT</c:v>
                </c:pt>
                <c:pt idx="6">
                  <c:v>HU</c:v>
                </c:pt>
                <c:pt idx="7">
                  <c:v>BG</c:v>
                </c:pt>
                <c:pt idx="8">
                  <c:v>AT</c:v>
                </c:pt>
                <c:pt idx="9">
                  <c:v>SK</c:v>
                </c:pt>
                <c:pt idx="10">
                  <c:v>ES</c:v>
                </c:pt>
                <c:pt idx="11">
                  <c:v>EU-27</c:v>
                </c:pt>
                <c:pt idx="12">
                  <c:v>SE</c:v>
                </c:pt>
                <c:pt idx="13">
                  <c:v>DE</c:v>
                </c:pt>
                <c:pt idx="14">
                  <c:v>NL</c:v>
                </c:pt>
                <c:pt idx="15">
                  <c:v>CZ</c:v>
                </c:pt>
                <c:pt idx="16">
                  <c:v>FR</c:v>
                </c:pt>
                <c:pt idx="17">
                  <c:v>PL</c:v>
                </c:pt>
                <c:pt idx="18">
                  <c:v>FI</c:v>
                </c:pt>
                <c:pt idx="19">
                  <c:v>DK</c:v>
                </c:pt>
                <c:pt idx="20">
                  <c:v>CY</c:v>
                </c:pt>
                <c:pt idx="21">
                  <c:v>BE</c:v>
                </c:pt>
                <c:pt idx="22">
                  <c:v>RO</c:v>
                </c:pt>
                <c:pt idx="23">
                  <c:v>HR</c:v>
                </c:pt>
                <c:pt idx="24">
                  <c:v>LU</c:v>
                </c:pt>
                <c:pt idx="25">
                  <c:v>MT</c:v>
                </c:pt>
              </c:strCache>
            </c:strRef>
          </c:cat>
          <c:val>
            <c:numRef>
              <c:f>'4.1'!$D$5:$D$30</c:f>
              <c:numCache>
                <c:formatCode>_-* #\ ##0.0_-;\-* #\ ##0.0_-;_-* "-"??_-;_-@_-</c:formatCode>
                <c:ptCount val="26"/>
                <c:pt idx="0">
                  <c:v>57.612233905529145</c:v>
                </c:pt>
                <c:pt idx="1">
                  <c:v>57.017915079700941</c:v>
                </c:pt>
                <c:pt idx="2">
                  <c:v>56.17535613218859</c:v>
                </c:pt>
                <c:pt idx="3">
                  <c:v>55.013493875856348</c:v>
                </c:pt>
                <c:pt idx="4">
                  <c:v>52.45123234696625</c:v>
                </c:pt>
                <c:pt idx="5">
                  <c:v>48.454542862844605</c:v>
                </c:pt>
                <c:pt idx="6">
                  <c:v>48.448111205432937</c:v>
                </c:pt>
                <c:pt idx="7">
                  <c:v>47.961814889998358</c:v>
                </c:pt>
                <c:pt idx="8">
                  <c:v>44.57724152088133</c:v>
                </c:pt>
                <c:pt idx="9">
                  <c:v>39.871627042776908</c:v>
                </c:pt>
                <c:pt idx="10">
                  <c:v>38.597883775838987</c:v>
                </c:pt>
                <c:pt idx="11">
                  <c:v>38.488374757926827</c:v>
                </c:pt>
                <c:pt idx="12">
                  <c:v>37.91903180893221</c:v>
                </c:pt>
                <c:pt idx="13">
                  <c:v>37.567943009795194</c:v>
                </c:pt>
                <c:pt idx="14">
                  <c:v>36.924758797806625</c:v>
                </c:pt>
                <c:pt idx="15">
                  <c:v>36.752088024856761</c:v>
                </c:pt>
                <c:pt idx="16">
                  <c:v>34.627393322650455</c:v>
                </c:pt>
                <c:pt idx="17">
                  <c:v>34.052207306019341</c:v>
                </c:pt>
                <c:pt idx="18">
                  <c:v>34.005776901563436</c:v>
                </c:pt>
                <c:pt idx="19">
                  <c:v>29.673623040093567</c:v>
                </c:pt>
                <c:pt idx="20">
                  <c:v>29.42008486562942</c:v>
                </c:pt>
                <c:pt idx="21">
                  <c:v>27.213653800986453</c:v>
                </c:pt>
                <c:pt idx="22">
                  <c:v>26.287913149077504</c:v>
                </c:pt>
                <c:pt idx="23">
                  <c:v>23.293076647136196</c:v>
                </c:pt>
                <c:pt idx="24">
                  <c:v>20.473970473970475</c:v>
                </c:pt>
                <c:pt idx="25">
                  <c:v>13.826530612244897</c:v>
                </c:pt>
              </c:numCache>
            </c:numRef>
          </c:val>
          <c:extLst>
            <c:ext xmlns:c16="http://schemas.microsoft.com/office/drawing/2014/chart" uri="{C3380CC4-5D6E-409C-BE32-E72D297353CC}">
              <c16:uniqueId val="{00000000-8A6B-4D7E-9EA1-74D5BC5EE9A6}"/>
            </c:ext>
          </c:extLst>
        </c:ser>
        <c:dLbls>
          <c:showLegendKey val="0"/>
          <c:showVal val="0"/>
          <c:showCatName val="0"/>
          <c:showSerName val="0"/>
          <c:showPercent val="0"/>
          <c:showBubbleSize val="0"/>
        </c:dLbls>
        <c:gapWidth val="125"/>
        <c:axId val="574443664"/>
        <c:axId val="574445632"/>
      </c:barChart>
      <c:lineChart>
        <c:grouping val="standard"/>
        <c:varyColors val="0"/>
        <c:ser>
          <c:idx val="0"/>
          <c:order val="0"/>
          <c:tx>
            <c:strRef>
              <c:f>'4.1'!$C$4</c:f>
              <c:strCache>
                <c:ptCount val="1"/>
                <c:pt idx="0">
                  <c:v>ISCED 1</c:v>
                </c:pt>
              </c:strCache>
            </c:strRef>
          </c:tx>
          <c:spPr>
            <a:ln w="28575" cap="rnd">
              <a:noFill/>
              <a:round/>
            </a:ln>
            <a:effectLst/>
          </c:spPr>
          <c:marker>
            <c:symbol val="square"/>
            <c:size val="6"/>
            <c:spPr>
              <a:solidFill>
                <a:schemeClr val="accent2"/>
              </a:solidFill>
              <a:ln w="6350">
                <a:solidFill>
                  <a:schemeClr val="bg1"/>
                </a:solidFill>
              </a:ln>
              <a:effectLst/>
            </c:spPr>
          </c:marker>
          <c:cat>
            <c:strRef>
              <c:f>'4.1'!$B$5:$B$30</c:f>
              <c:strCache>
                <c:ptCount val="26"/>
                <c:pt idx="0">
                  <c:v>EL</c:v>
                </c:pt>
                <c:pt idx="1">
                  <c:v>LV</c:v>
                </c:pt>
                <c:pt idx="2">
                  <c:v>LT</c:v>
                </c:pt>
                <c:pt idx="3">
                  <c:v>EE</c:v>
                </c:pt>
                <c:pt idx="4">
                  <c:v>PT</c:v>
                </c:pt>
                <c:pt idx="5">
                  <c:v>IT</c:v>
                </c:pt>
                <c:pt idx="6">
                  <c:v>HU</c:v>
                </c:pt>
                <c:pt idx="7">
                  <c:v>BG</c:v>
                </c:pt>
                <c:pt idx="8">
                  <c:v>AT</c:v>
                </c:pt>
                <c:pt idx="9">
                  <c:v>SK</c:v>
                </c:pt>
                <c:pt idx="10">
                  <c:v>ES</c:v>
                </c:pt>
                <c:pt idx="11">
                  <c:v>EU-27</c:v>
                </c:pt>
                <c:pt idx="12">
                  <c:v>SE</c:v>
                </c:pt>
                <c:pt idx="13">
                  <c:v>DE</c:v>
                </c:pt>
                <c:pt idx="14">
                  <c:v>NL</c:v>
                </c:pt>
                <c:pt idx="15">
                  <c:v>CZ</c:v>
                </c:pt>
                <c:pt idx="16">
                  <c:v>FR</c:v>
                </c:pt>
                <c:pt idx="17">
                  <c:v>PL</c:v>
                </c:pt>
                <c:pt idx="18">
                  <c:v>FI</c:v>
                </c:pt>
                <c:pt idx="19">
                  <c:v>DK</c:v>
                </c:pt>
                <c:pt idx="20">
                  <c:v>CY</c:v>
                </c:pt>
                <c:pt idx="21">
                  <c:v>BE</c:v>
                </c:pt>
                <c:pt idx="22">
                  <c:v>RO</c:v>
                </c:pt>
                <c:pt idx="23">
                  <c:v>HR</c:v>
                </c:pt>
                <c:pt idx="24">
                  <c:v>LU</c:v>
                </c:pt>
                <c:pt idx="25">
                  <c:v>MT</c:v>
                </c:pt>
              </c:strCache>
            </c:strRef>
          </c:cat>
          <c:val>
            <c:numRef>
              <c:f>'4.1'!$C$5:$C$30</c:f>
              <c:numCache>
                <c:formatCode>_-* #\ ##0.0_-;\-* #\ ##0.0_-;_-* "-"??_-;_-@_-</c:formatCode>
                <c:ptCount val="26"/>
                <c:pt idx="0">
                  <c:v>45.144905490668116</c:v>
                </c:pt>
                <c:pt idx="1">
                  <c:v>46.762933919862292</c:v>
                </c:pt>
                <c:pt idx="2">
                  <c:v>52.299052299052292</c:v>
                </c:pt>
                <c:pt idx="3">
                  <c:v>46.890653634697614</c:v>
                </c:pt>
                <c:pt idx="4">
                  <c:v>46.633401819782797</c:v>
                </c:pt>
                <c:pt idx="5">
                  <c:v>53.993641963043913</c:v>
                </c:pt>
                <c:pt idx="6">
                  <c:v>45.63005965061781</c:v>
                </c:pt>
                <c:pt idx="7">
                  <c:v>49.767233661593551</c:v>
                </c:pt>
                <c:pt idx="8">
                  <c:v>35.402799377916018</c:v>
                </c:pt>
                <c:pt idx="9">
                  <c:v>34.818382500501706</c:v>
                </c:pt>
                <c:pt idx="10">
                  <c:v>31.429982459426782</c:v>
                </c:pt>
                <c:pt idx="11">
                  <c:v>36.621033380036152</c:v>
                </c:pt>
                <c:pt idx="12">
                  <c:v>35.892665877445182</c:v>
                </c:pt>
                <c:pt idx="13">
                  <c:v>37.177230275508059</c:v>
                </c:pt>
                <c:pt idx="14">
                  <c:v>32.588179780582756</c:v>
                </c:pt>
                <c:pt idx="15">
                  <c:v>43.778845545931595</c:v>
                </c:pt>
                <c:pt idx="16">
                  <c:v>24.006609838179877</c:v>
                </c:pt>
                <c:pt idx="17">
                  <c:v>41.969015270728519</c:v>
                </c:pt>
                <c:pt idx="18">
                  <c:v>34.469430780042167</c:v>
                </c:pt>
                <c:pt idx="19">
                  <c:v>30.802225051940219</c:v>
                </c:pt>
                <c:pt idx="20">
                  <c:v>13.093609536837992</c:v>
                </c:pt>
                <c:pt idx="21">
                  <c:v>24.021123303302506</c:v>
                </c:pt>
                <c:pt idx="22">
                  <c:v>29.923651242249129</c:v>
                </c:pt>
                <c:pt idx="23">
                  <c:v>35.877137428752377</c:v>
                </c:pt>
                <c:pt idx="24">
                  <c:v>14.07466560191655</c:v>
                </c:pt>
                <c:pt idx="25">
                  <c:v>12.686567164179104</c:v>
                </c:pt>
              </c:numCache>
            </c:numRef>
          </c:val>
          <c:smooth val="0"/>
          <c:extLst>
            <c:ext xmlns:c16="http://schemas.microsoft.com/office/drawing/2014/chart" uri="{C3380CC4-5D6E-409C-BE32-E72D297353CC}">
              <c16:uniqueId val="{00000001-8A6B-4D7E-9EA1-74D5BC5EE9A6}"/>
            </c:ext>
          </c:extLst>
        </c:ser>
        <c:ser>
          <c:idx val="2"/>
          <c:order val="2"/>
          <c:tx>
            <c:strRef>
              <c:f>'4.1'!$E$4</c:f>
              <c:strCache>
                <c:ptCount val="1"/>
                <c:pt idx="0">
                  <c:v>ISCED 3</c:v>
                </c:pt>
              </c:strCache>
            </c:strRef>
          </c:tx>
          <c:spPr>
            <a:ln w="28575" cap="rnd">
              <a:noFill/>
              <a:round/>
            </a:ln>
            <a:effectLst/>
          </c:spPr>
          <c:marker>
            <c:symbol val="diamond"/>
            <c:size val="6"/>
            <c:spPr>
              <a:solidFill>
                <a:schemeClr val="accent2"/>
              </a:solidFill>
              <a:ln w="6350">
                <a:solidFill>
                  <a:schemeClr val="bg1"/>
                </a:solidFill>
              </a:ln>
              <a:effectLst/>
            </c:spPr>
          </c:marker>
          <c:cat>
            <c:strRef>
              <c:f>'4.1'!$B$5:$B$30</c:f>
              <c:strCache>
                <c:ptCount val="26"/>
                <c:pt idx="0">
                  <c:v>EL</c:v>
                </c:pt>
                <c:pt idx="1">
                  <c:v>LV</c:v>
                </c:pt>
                <c:pt idx="2">
                  <c:v>LT</c:v>
                </c:pt>
                <c:pt idx="3">
                  <c:v>EE</c:v>
                </c:pt>
                <c:pt idx="4">
                  <c:v>PT</c:v>
                </c:pt>
                <c:pt idx="5">
                  <c:v>IT</c:v>
                </c:pt>
                <c:pt idx="6">
                  <c:v>HU</c:v>
                </c:pt>
                <c:pt idx="7">
                  <c:v>BG</c:v>
                </c:pt>
                <c:pt idx="8">
                  <c:v>AT</c:v>
                </c:pt>
                <c:pt idx="9">
                  <c:v>SK</c:v>
                </c:pt>
                <c:pt idx="10">
                  <c:v>ES</c:v>
                </c:pt>
                <c:pt idx="11">
                  <c:v>EU-27</c:v>
                </c:pt>
                <c:pt idx="12">
                  <c:v>SE</c:v>
                </c:pt>
                <c:pt idx="13">
                  <c:v>DE</c:v>
                </c:pt>
                <c:pt idx="14">
                  <c:v>NL</c:v>
                </c:pt>
                <c:pt idx="15">
                  <c:v>CZ</c:v>
                </c:pt>
                <c:pt idx="16">
                  <c:v>FR</c:v>
                </c:pt>
                <c:pt idx="17">
                  <c:v>PL</c:v>
                </c:pt>
                <c:pt idx="18">
                  <c:v>FI</c:v>
                </c:pt>
                <c:pt idx="19">
                  <c:v>DK</c:v>
                </c:pt>
                <c:pt idx="20">
                  <c:v>CY</c:v>
                </c:pt>
                <c:pt idx="21">
                  <c:v>BE</c:v>
                </c:pt>
                <c:pt idx="22">
                  <c:v>RO</c:v>
                </c:pt>
                <c:pt idx="23">
                  <c:v>HR</c:v>
                </c:pt>
                <c:pt idx="24">
                  <c:v>LU</c:v>
                </c:pt>
                <c:pt idx="25">
                  <c:v>MT</c:v>
                </c:pt>
              </c:strCache>
            </c:strRef>
          </c:cat>
          <c:val>
            <c:numRef>
              <c:f>'4.1'!$E$5:$E$30</c:f>
              <c:numCache>
                <c:formatCode>_-* #\ ##0.0_-;\-* #\ ##0.0_-;_-* "-"??_-;_-@_-</c:formatCode>
                <c:ptCount val="26"/>
                <c:pt idx="0">
                  <c:v>60.53030101756157</c:v>
                </c:pt>
                <c:pt idx="1">
                  <c:v>56.979442970822284</c:v>
                </c:pt>
                <c:pt idx="2">
                  <c:v>58.998170817503869</c:v>
                </c:pt>
                <c:pt idx="3">
                  <c:v>52.06493196466937</c:v>
                </c:pt>
                <c:pt idx="4">
                  <c:v>46.762042824211605</c:v>
                </c:pt>
                <c:pt idx="5">
                  <c:v>54.871354305834132</c:v>
                </c:pt>
                <c:pt idx="6">
                  <c:v>44.571268065982331</c:v>
                </c:pt>
                <c:pt idx="7">
                  <c:v>50.128453598954351</c:v>
                </c:pt>
                <c:pt idx="8">
                  <c:v>47.516787447643111</c:v>
                </c:pt>
                <c:pt idx="9">
                  <c:v>45.900024624476728</c:v>
                </c:pt>
                <c:pt idx="10">
                  <c:v>38.68568536440845</c:v>
                </c:pt>
                <c:pt idx="11">
                  <c:v>43.099674990091167</c:v>
                </c:pt>
                <c:pt idx="12">
                  <c:v>44.573693956860801</c:v>
                </c:pt>
                <c:pt idx="13">
                  <c:v>43.93097614230026</c:v>
                </c:pt>
                <c:pt idx="14">
                  <c:v>43.512030101142599</c:v>
                </c:pt>
                <c:pt idx="15">
                  <c:v>52.932937419463279</c:v>
                </c:pt>
                <c:pt idx="16">
                  <c:v>34.611980907370622</c:v>
                </c:pt>
                <c:pt idx="17">
                  <c:v>36.771441762977183</c:v>
                </c:pt>
                <c:pt idx="18">
                  <c:v>50.452692328056337</c:v>
                </c:pt>
                <c:pt idx="19">
                  <c:v>40.266708750887716</c:v>
                </c:pt>
                <c:pt idx="20">
                  <c:v>34.927846071619456</c:v>
                </c:pt>
                <c:pt idx="21">
                  <c:v>32.76283033320567</c:v>
                </c:pt>
                <c:pt idx="22">
                  <c:v>36.086094281607629</c:v>
                </c:pt>
                <c:pt idx="23">
                  <c:v>33.794974300399772</c:v>
                </c:pt>
                <c:pt idx="24">
                  <c:v>25.06451612903226</c:v>
                </c:pt>
                <c:pt idx="25">
                  <c:v>19.564371839751068</c:v>
                </c:pt>
              </c:numCache>
            </c:numRef>
          </c:val>
          <c:smooth val="0"/>
          <c:extLst>
            <c:ext xmlns:c16="http://schemas.microsoft.com/office/drawing/2014/chart" uri="{C3380CC4-5D6E-409C-BE32-E72D297353CC}">
              <c16:uniqueId val="{00000002-8A6B-4D7E-9EA1-74D5BC5EE9A6}"/>
            </c:ext>
          </c:extLst>
        </c:ser>
        <c:dLbls>
          <c:showLegendKey val="0"/>
          <c:showVal val="0"/>
          <c:showCatName val="0"/>
          <c:showSerName val="0"/>
          <c:showPercent val="0"/>
          <c:showBubbleSize val="0"/>
        </c:dLbls>
        <c:marker val="1"/>
        <c:smooth val="0"/>
        <c:axId val="574443664"/>
        <c:axId val="574445632"/>
      </c:lineChart>
      <c:catAx>
        <c:axId val="57444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1" i="0" u="none" strike="noStrike" kern="1200" baseline="0">
                <a:solidFill>
                  <a:sysClr val="windowText" lastClr="000000"/>
                </a:solidFill>
                <a:latin typeface="+mn-lt"/>
                <a:ea typeface="+mn-ea"/>
                <a:cs typeface="+mn-cs"/>
              </a:defRPr>
            </a:pPr>
            <a:endParaRPr lang="fr-FR"/>
          </a:p>
        </c:txPr>
        <c:crossAx val="574445632"/>
        <c:crosses val="autoZero"/>
        <c:auto val="1"/>
        <c:lblAlgn val="ctr"/>
        <c:lblOffset val="100"/>
        <c:noMultiLvlLbl val="0"/>
      </c:catAx>
      <c:valAx>
        <c:axId val="574445632"/>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fr-FR"/>
                  <a:t>%</a:t>
                </a:r>
              </a:p>
            </c:rich>
          </c:tx>
          <c:layout>
            <c:manualLayout>
              <c:xMode val="edge"/>
              <c:yMode val="edge"/>
              <c:x val="4.2336771592359622E-2"/>
              <c:y val="1.99131866092182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74443664"/>
        <c:crosses val="autoZero"/>
        <c:crossBetween val="between"/>
      </c:valAx>
      <c:spPr>
        <a:noFill/>
        <a:ln>
          <a:noFill/>
        </a:ln>
        <a:effectLst/>
      </c:spPr>
    </c:plotArea>
    <c:legend>
      <c:legendPos val="b"/>
      <c:layout>
        <c:manualLayout>
          <c:xMode val="edge"/>
          <c:yMode val="edge"/>
          <c:x val="0.37164412140137443"/>
          <c:y val="0.95228773164920011"/>
          <c:w val="0.25671175719725114"/>
          <c:h val="4.77122683507999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044826670772052E-2"/>
          <c:y val="6.8338541666666655E-2"/>
          <c:w val="0.94563558495053535"/>
          <c:h val="0.84782777777777774"/>
        </c:manualLayout>
      </c:layout>
      <c:barChart>
        <c:barDir val="col"/>
        <c:grouping val="clustered"/>
        <c:varyColors val="0"/>
        <c:ser>
          <c:idx val="1"/>
          <c:order val="1"/>
          <c:tx>
            <c:strRef>
              <c:f>'4.1'!$D$36</c:f>
              <c:strCache>
                <c:ptCount val="1"/>
                <c:pt idx="0">
                  <c:v>ISCED 2</c:v>
                </c:pt>
              </c:strCache>
            </c:strRef>
          </c:tx>
          <c:spPr>
            <a:solidFill>
              <a:schemeClr val="accent4">
                <a:lumMod val="60000"/>
                <a:lumOff val="40000"/>
              </a:schemeClr>
            </a:solidFill>
            <a:ln>
              <a:solidFill>
                <a:schemeClr val="bg1"/>
              </a:solidFill>
            </a:ln>
            <a:effectLst/>
          </c:spPr>
          <c:invertIfNegative val="0"/>
          <c:cat>
            <c:strRef>
              <c:f>'4.1'!$B$37:$B$62</c:f>
              <c:strCache>
                <c:ptCount val="26"/>
                <c:pt idx="0">
                  <c:v>LV</c:v>
                </c:pt>
                <c:pt idx="1">
                  <c:v>LT</c:v>
                </c:pt>
                <c:pt idx="2">
                  <c:v>EE</c:v>
                </c:pt>
                <c:pt idx="3">
                  <c:v>BG</c:v>
                </c:pt>
                <c:pt idx="4">
                  <c:v>CZ</c:v>
                </c:pt>
                <c:pt idx="5">
                  <c:v>IT</c:v>
                </c:pt>
                <c:pt idx="6">
                  <c:v>SK</c:v>
                </c:pt>
                <c:pt idx="7">
                  <c:v>HU</c:v>
                </c:pt>
                <c:pt idx="8">
                  <c:v>PL</c:v>
                </c:pt>
                <c:pt idx="9">
                  <c:v>FI</c:v>
                </c:pt>
                <c:pt idx="10">
                  <c:v>HR</c:v>
                </c:pt>
                <c:pt idx="11">
                  <c:v>RO</c:v>
                </c:pt>
                <c:pt idx="12">
                  <c:v>CY</c:v>
                </c:pt>
                <c:pt idx="13">
                  <c:v>AT</c:v>
                </c:pt>
                <c:pt idx="14">
                  <c:v>PT</c:v>
                </c:pt>
                <c:pt idx="15">
                  <c:v>MT</c:v>
                </c:pt>
                <c:pt idx="16">
                  <c:v>EU-27</c:v>
                </c:pt>
                <c:pt idx="17">
                  <c:v>EL</c:v>
                </c:pt>
                <c:pt idx="18">
                  <c:v>DE</c:v>
                </c:pt>
                <c:pt idx="19">
                  <c:v>BE</c:v>
                </c:pt>
                <c:pt idx="20">
                  <c:v>SE</c:v>
                </c:pt>
                <c:pt idx="21">
                  <c:v>DK</c:v>
                </c:pt>
                <c:pt idx="22">
                  <c:v>ES</c:v>
                </c:pt>
                <c:pt idx="23">
                  <c:v>LU</c:v>
                </c:pt>
                <c:pt idx="24">
                  <c:v>FR</c:v>
                </c:pt>
                <c:pt idx="25">
                  <c:v>NL</c:v>
                </c:pt>
              </c:strCache>
            </c:strRef>
          </c:cat>
          <c:val>
            <c:numRef>
              <c:f>'4.1'!$D$37:$D$62</c:f>
              <c:numCache>
                <c:formatCode>_-* #\ ##0.0_-;\-* #\ ##0.0_-;_-* "-"??_-;_-@_-</c:formatCode>
                <c:ptCount val="26"/>
                <c:pt idx="0">
                  <c:v>84.708703625335019</c:v>
                </c:pt>
                <c:pt idx="1">
                  <c:v>82.354069739555854</c:v>
                </c:pt>
                <c:pt idx="2">
                  <c:v>82.125804442599133</c:v>
                </c:pt>
                <c:pt idx="3">
                  <c:v>80.089976408624565</c:v>
                </c:pt>
                <c:pt idx="4">
                  <c:v>77.80850032781278</c:v>
                </c:pt>
                <c:pt idx="5">
                  <c:v>76.968954015451715</c:v>
                </c:pt>
                <c:pt idx="6">
                  <c:v>76.947764030235206</c:v>
                </c:pt>
                <c:pt idx="7">
                  <c:v>76.079690152801362</c:v>
                </c:pt>
                <c:pt idx="8">
                  <c:v>75.820733819972219</c:v>
                </c:pt>
                <c:pt idx="9">
                  <c:v>73.981018752005866</c:v>
                </c:pt>
                <c:pt idx="10">
                  <c:v>73.58204790944238</c:v>
                </c:pt>
                <c:pt idx="11">
                  <c:v>73.507249769558285</c:v>
                </c:pt>
                <c:pt idx="12">
                  <c:v>72.899575671852901</c:v>
                </c:pt>
                <c:pt idx="13">
                  <c:v>72.209930889765744</c:v>
                </c:pt>
                <c:pt idx="14">
                  <c:v>71.86773380326504</c:v>
                </c:pt>
                <c:pt idx="15">
                  <c:v>70.816326530612244</c:v>
                </c:pt>
                <c:pt idx="16">
                  <c:v>68.531460918789463</c:v>
                </c:pt>
                <c:pt idx="17">
                  <c:v>67.813400154563126</c:v>
                </c:pt>
                <c:pt idx="18">
                  <c:v>66.432056990204813</c:v>
                </c:pt>
                <c:pt idx="19">
                  <c:v>66.233461207234015</c:v>
                </c:pt>
                <c:pt idx="20">
                  <c:v>65.366284673878113</c:v>
                </c:pt>
                <c:pt idx="21">
                  <c:v>62.07740945140894</c:v>
                </c:pt>
                <c:pt idx="22">
                  <c:v>61.289107432346078</c:v>
                </c:pt>
                <c:pt idx="23">
                  <c:v>60.839160839160847</c:v>
                </c:pt>
                <c:pt idx="24">
                  <c:v>60.228718219813985</c:v>
                </c:pt>
                <c:pt idx="25">
                  <c:v>54.711251474977438</c:v>
                </c:pt>
              </c:numCache>
            </c:numRef>
          </c:val>
          <c:extLst>
            <c:ext xmlns:c16="http://schemas.microsoft.com/office/drawing/2014/chart" uri="{C3380CC4-5D6E-409C-BE32-E72D297353CC}">
              <c16:uniqueId val="{00000000-2AF9-4B3A-BA93-87D0DC71D9C6}"/>
            </c:ext>
          </c:extLst>
        </c:ser>
        <c:dLbls>
          <c:showLegendKey val="0"/>
          <c:showVal val="0"/>
          <c:showCatName val="0"/>
          <c:showSerName val="0"/>
          <c:showPercent val="0"/>
          <c:showBubbleSize val="0"/>
        </c:dLbls>
        <c:gapWidth val="125"/>
        <c:axId val="574443664"/>
        <c:axId val="574445632"/>
      </c:barChart>
      <c:lineChart>
        <c:grouping val="standard"/>
        <c:varyColors val="0"/>
        <c:ser>
          <c:idx val="0"/>
          <c:order val="0"/>
          <c:tx>
            <c:strRef>
              <c:f>'4.1'!$C$36</c:f>
              <c:strCache>
                <c:ptCount val="1"/>
                <c:pt idx="0">
                  <c:v>ISCED 1</c:v>
                </c:pt>
              </c:strCache>
            </c:strRef>
          </c:tx>
          <c:spPr>
            <a:ln w="25400" cap="rnd">
              <a:noFill/>
              <a:round/>
            </a:ln>
            <a:effectLst/>
          </c:spPr>
          <c:marker>
            <c:symbol val="square"/>
            <c:size val="6"/>
            <c:spPr>
              <a:solidFill>
                <a:schemeClr val="accent2"/>
              </a:solidFill>
              <a:ln w="6350">
                <a:solidFill>
                  <a:schemeClr val="bg1"/>
                </a:solidFill>
              </a:ln>
              <a:effectLst/>
            </c:spPr>
          </c:marker>
          <c:cat>
            <c:strRef>
              <c:f>'4.1'!$B$37:$B$62</c:f>
              <c:strCache>
                <c:ptCount val="26"/>
                <c:pt idx="0">
                  <c:v>LV</c:v>
                </c:pt>
                <c:pt idx="1">
                  <c:v>LT</c:v>
                </c:pt>
                <c:pt idx="2">
                  <c:v>EE</c:v>
                </c:pt>
                <c:pt idx="3">
                  <c:v>BG</c:v>
                </c:pt>
                <c:pt idx="4">
                  <c:v>CZ</c:v>
                </c:pt>
                <c:pt idx="5">
                  <c:v>IT</c:v>
                </c:pt>
                <c:pt idx="6">
                  <c:v>SK</c:v>
                </c:pt>
                <c:pt idx="7">
                  <c:v>HU</c:v>
                </c:pt>
                <c:pt idx="8">
                  <c:v>PL</c:v>
                </c:pt>
                <c:pt idx="9">
                  <c:v>FI</c:v>
                </c:pt>
                <c:pt idx="10">
                  <c:v>HR</c:v>
                </c:pt>
                <c:pt idx="11">
                  <c:v>RO</c:v>
                </c:pt>
                <c:pt idx="12">
                  <c:v>CY</c:v>
                </c:pt>
                <c:pt idx="13">
                  <c:v>AT</c:v>
                </c:pt>
                <c:pt idx="14">
                  <c:v>PT</c:v>
                </c:pt>
                <c:pt idx="15">
                  <c:v>MT</c:v>
                </c:pt>
                <c:pt idx="16">
                  <c:v>EU-27</c:v>
                </c:pt>
                <c:pt idx="17">
                  <c:v>EL</c:v>
                </c:pt>
                <c:pt idx="18">
                  <c:v>DE</c:v>
                </c:pt>
                <c:pt idx="19">
                  <c:v>BE</c:v>
                </c:pt>
                <c:pt idx="20">
                  <c:v>SE</c:v>
                </c:pt>
                <c:pt idx="21">
                  <c:v>DK</c:v>
                </c:pt>
                <c:pt idx="22">
                  <c:v>ES</c:v>
                </c:pt>
                <c:pt idx="23">
                  <c:v>LU</c:v>
                </c:pt>
                <c:pt idx="24">
                  <c:v>FR</c:v>
                </c:pt>
                <c:pt idx="25">
                  <c:v>NL</c:v>
                </c:pt>
              </c:strCache>
            </c:strRef>
          </c:cat>
          <c:val>
            <c:numRef>
              <c:f>'4.1'!$C$37:$C$62</c:f>
              <c:numCache>
                <c:formatCode>_-* #\ ##0.0_-;\-* #\ ##0.0_-;_-* "-"??_-;_-@_-</c:formatCode>
                <c:ptCount val="26"/>
                <c:pt idx="0">
                  <c:v>92.206177680022947</c:v>
                </c:pt>
                <c:pt idx="1">
                  <c:v>96.548496548496544</c:v>
                </c:pt>
                <c:pt idx="2">
                  <c:v>90.177153329260847</c:v>
                </c:pt>
                <c:pt idx="3">
                  <c:v>93.142345568487016</c:v>
                </c:pt>
                <c:pt idx="4">
                  <c:v>94.309919706644749</c:v>
                </c:pt>
                <c:pt idx="5">
                  <c:v>95.57997218358831</c:v>
                </c:pt>
                <c:pt idx="6">
                  <c:v>90.648203893236996</c:v>
                </c:pt>
                <c:pt idx="7">
                  <c:v>95.619407754580308</c:v>
                </c:pt>
                <c:pt idx="8">
                  <c:v>87.105949452189392</c:v>
                </c:pt>
                <c:pt idx="9">
                  <c:v>79.1637385804638</c:v>
                </c:pt>
                <c:pt idx="10">
                  <c:v>93.556048131728943</c:v>
                </c:pt>
                <c:pt idx="11">
                  <c:v>91.101784283123138</c:v>
                </c:pt>
                <c:pt idx="12">
                  <c:v>89.837795583349617</c:v>
                </c:pt>
                <c:pt idx="13">
                  <c:v>91.931570762052871</c:v>
                </c:pt>
                <c:pt idx="14">
                  <c:v>81.174053419430578</c:v>
                </c:pt>
                <c:pt idx="15">
                  <c:v>86.147388059701484</c:v>
                </c:pt>
                <c:pt idx="16">
                  <c:v>85.613215114600166</c:v>
                </c:pt>
                <c:pt idx="17">
                  <c:v>73.092948505972146</c:v>
                </c:pt>
                <c:pt idx="18">
                  <c:v>87.405846659552424</c:v>
                </c:pt>
                <c:pt idx="19">
                  <c:v>82.871813923865872</c:v>
                </c:pt>
                <c:pt idx="20">
                  <c:v>81.566040926771521</c:v>
                </c:pt>
                <c:pt idx="21">
                  <c:v>68.40247525858409</c:v>
                </c:pt>
                <c:pt idx="22">
                  <c:v>77.429709984502992</c:v>
                </c:pt>
                <c:pt idx="23">
                  <c:v>75.424236374525861</c:v>
                </c:pt>
                <c:pt idx="24">
                  <c:v>83.797835681035011</c:v>
                </c:pt>
                <c:pt idx="25">
                  <c:v>87.409067673312109</c:v>
                </c:pt>
              </c:numCache>
            </c:numRef>
          </c:val>
          <c:smooth val="0"/>
          <c:extLst>
            <c:ext xmlns:c16="http://schemas.microsoft.com/office/drawing/2014/chart" uri="{C3380CC4-5D6E-409C-BE32-E72D297353CC}">
              <c16:uniqueId val="{00000001-2AF9-4B3A-BA93-87D0DC71D9C6}"/>
            </c:ext>
          </c:extLst>
        </c:ser>
        <c:ser>
          <c:idx val="2"/>
          <c:order val="2"/>
          <c:tx>
            <c:strRef>
              <c:f>'4.1'!$E$36</c:f>
              <c:strCache>
                <c:ptCount val="1"/>
                <c:pt idx="0">
                  <c:v>ISCED 3</c:v>
                </c:pt>
              </c:strCache>
            </c:strRef>
          </c:tx>
          <c:spPr>
            <a:ln w="25400" cap="rnd">
              <a:noFill/>
              <a:round/>
            </a:ln>
            <a:effectLst/>
          </c:spPr>
          <c:marker>
            <c:symbol val="diamond"/>
            <c:size val="6"/>
            <c:spPr>
              <a:solidFill>
                <a:schemeClr val="accent2"/>
              </a:solidFill>
              <a:ln w="6350">
                <a:solidFill>
                  <a:schemeClr val="bg1"/>
                </a:solidFill>
              </a:ln>
              <a:effectLst/>
            </c:spPr>
          </c:marker>
          <c:cat>
            <c:strRef>
              <c:f>'4.1'!$B$37:$B$62</c:f>
              <c:strCache>
                <c:ptCount val="26"/>
                <c:pt idx="0">
                  <c:v>LV</c:v>
                </c:pt>
                <c:pt idx="1">
                  <c:v>LT</c:v>
                </c:pt>
                <c:pt idx="2">
                  <c:v>EE</c:v>
                </c:pt>
                <c:pt idx="3">
                  <c:v>BG</c:v>
                </c:pt>
                <c:pt idx="4">
                  <c:v>CZ</c:v>
                </c:pt>
                <c:pt idx="5">
                  <c:v>IT</c:v>
                </c:pt>
                <c:pt idx="6">
                  <c:v>SK</c:v>
                </c:pt>
                <c:pt idx="7">
                  <c:v>HU</c:v>
                </c:pt>
                <c:pt idx="8">
                  <c:v>PL</c:v>
                </c:pt>
                <c:pt idx="9">
                  <c:v>FI</c:v>
                </c:pt>
                <c:pt idx="10">
                  <c:v>HR</c:v>
                </c:pt>
                <c:pt idx="11">
                  <c:v>RO</c:v>
                </c:pt>
                <c:pt idx="12">
                  <c:v>CY</c:v>
                </c:pt>
                <c:pt idx="13">
                  <c:v>AT</c:v>
                </c:pt>
                <c:pt idx="14">
                  <c:v>PT</c:v>
                </c:pt>
                <c:pt idx="15">
                  <c:v>MT</c:v>
                </c:pt>
                <c:pt idx="16">
                  <c:v>EU-27</c:v>
                </c:pt>
                <c:pt idx="17">
                  <c:v>EL</c:v>
                </c:pt>
                <c:pt idx="18">
                  <c:v>DE</c:v>
                </c:pt>
                <c:pt idx="19">
                  <c:v>BE</c:v>
                </c:pt>
                <c:pt idx="20">
                  <c:v>SE</c:v>
                </c:pt>
                <c:pt idx="21">
                  <c:v>DK</c:v>
                </c:pt>
                <c:pt idx="22">
                  <c:v>ES</c:v>
                </c:pt>
                <c:pt idx="23">
                  <c:v>LU</c:v>
                </c:pt>
                <c:pt idx="24">
                  <c:v>FR</c:v>
                </c:pt>
                <c:pt idx="25">
                  <c:v>NL</c:v>
                </c:pt>
              </c:strCache>
            </c:strRef>
          </c:cat>
          <c:val>
            <c:numRef>
              <c:f>'4.1'!$E$37:$E$62</c:f>
              <c:numCache>
                <c:formatCode>_-* #\ ##0.0_-;\-* #\ ##0.0_-;_-* "-"??_-;_-@_-</c:formatCode>
                <c:ptCount val="26"/>
                <c:pt idx="0">
                  <c:v>80.387931034482762</c:v>
                </c:pt>
                <c:pt idx="1">
                  <c:v>78.401575911073579</c:v>
                </c:pt>
                <c:pt idx="2">
                  <c:v>70.255430890427306</c:v>
                </c:pt>
                <c:pt idx="3">
                  <c:v>76.864830756749441</c:v>
                </c:pt>
                <c:pt idx="4">
                  <c:v>59.120959157375765</c:v>
                </c:pt>
                <c:pt idx="5">
                  <c:v>63.639961171222062</c:v>
                </c:pt>
                <c:pt idx="6">
                  <c:v>70.900024624476728</c:v>
                </c:pt>
                <c:pt idx="7">
                  <c:v>63.589704305193806</c:v>
                </c:pt>
                <c:pt idx="8">
                  <c:v>65.674857641204525</c:v>
                </c:pt>
                <c:pt idx="9">
                  <c:v>60.411923545295707</c:v>
                </c:pt>
                <c:pt idx="10">
                  <c:v>67.425756710451168</c:v>
                </c:pt>
                <c:pt idx="11">
                  <c:v>71.839237305096162</c:v>
                </c:pt>
                <c:pt idx="12">
                  <c:v>61.89203634420096</c:v>
                </c:pt>
                <c:pt idx="13">
                  <c:v>55.684462469250718</c:v>
                </c:pt>
                <c:pt idx="14">
                  <c:v>68.82292830152808</c:v>
                </c:pt>
                <c:pt idx="15">
                  <c:v>58.265266433294435</c:v>
                </c:pt>
                <c:pt idx="16">
                  <c:v>61.467839873166866</c:v>
                </c:pt>
                <c:pt idx="17">
                  <c:v>56.181088764313614</c:v>
                </c:pt>
                <c:pt idx="18">
                  <c:v>56.82007842061342</c:v>
                </c:pt>
                <c:pt idx="19">
                  <c:v>61.924310608962088</c:v>
                </c:pt>
                <c:pt idx="20">
                  <c:v>54.002243029654942</c:v>
                </c:pt>
                <c:pt idx="21">
                  <c:v>50.291959283516142</c:v>
                </c:pt>
                <c:pt idx="22">
                  <c:v>56.330856211732169</c:v>
                </c:pt>
                <c:pt idx="23">
                  <c:v>56.41935483870968</c:v>
                </c:pt>
                <c:pt idx="24">
                  <c:v>59.939841271335638</c:v>
                </c:pt>
                <c:pt idx="25">
                  <c:v>55.524871414270429</c:v>
                </c:pt>
              </c:numCache>
            </c:numRef>
          </c:val>
          <c:smooth val="0"/>
          <c:extLst>
            <c:ext xmlns:c16="http://schemas.microsoft.com/office/drawing/2014/chart" uri="{C3380CC4-5D6E-409C-BE32-E72D297353CC}">
              <c16:uniqueId val="{00000002-2AF9-4B3A-BA93-87D0DC71D9C6}"/>
            </c:ext>
          </c:extLst>
        </c:ser>
        <c:dLbls>
          <c:showLegendKey val="0"/>
          <c:showVal val="0"/>
          <c:showCatName val="0"/>
          <c:showSerName val="0"/>
          <c:showPercent val="0"/>
          <c:showBubbleSize val="0"/>
        </c:dLbls>
        <c:marker val="1"/>
        <c:smooth val="0"/>
        <c:axId val="574443664"/>
        <c:axId val="574445632"/>
      </c:lineChart>
      <c:catAx>
        <c:axId val="57444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1" i="0" u="none" strike="noStrike" kern="1200" baseline="0">
                <a:solidFill>
                  <a:sysClr val="windowText" lastClr="000000"/>
                </a:solidFill>
                <a:latin typeface="+mn-lt"/>
                <a:ea typeface="+mn-ea"/>
                <a:cs typeface="+mn-cs"/>
              </a:defRPr>
            </a:pPr>
            <a:endParaRPr lang="fr-FR"/>
          </a:p>
        </c:txPr>
        <c:crossAx val="574445632"/>
        <c:crosses val="autoZero"/>
        <c:auto val="1"/>
        <c:lblAlgn val="ctr"/>
        <c:lblOffset val="100"/>
        <c:noMultiLvlLbl val="0"/>
      </c:catAx>
      <c:valAx>
        <c:axId val="574445632"/>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fr-FR"/>
                  <a:t>%</a:t>
                </a:r>
              </a:p>
            </c:rich>
          </c:tx>
          <c:layout>
            <c:manualLayout>
              <c:xMode val="edge"/>
              <c:yMode val="edge"/>
              <c:x val="4.2336771592359622E-2"/>
              <c:y val="1.99131866092182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574443664"/>
        <c:crosses val="autoZero"/>
        <c:crossBetween val="between"/>
      </c:valAx>
      <c:spPr>
        <a:noFill/>
        <a:ln>
          <a:noFill/>
        </a:ln>
        <a:effectLst/>
      </c:spPr>
    </c:plotArea>
    <c:legend>
      <c:legendPos val="b"/>
      <c:layout>
        <c:manualLayout>
          <c:xMode val="edge"/>
          <c:yMode val="edge"/>
          <c:x val="0.37164412140137443"/>
          <c:y val="0.95228773164920011"/>
          <c:w val="0.25671175719725114"/>
          <c:h val="4.77122683507999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044826670772052E-2"/>
          <c:y val="6.8338541666666655E-2"/>
          <c:w val="0.94563558495053535"/>
          <c:h val="0.71631437908496731"/>
        </c:manualLayout>
      </c:layout>
      <c:barChart>
        <c:barDir val="col"/>
        <c:grouping val="clustered"/>
        <c:varyColors val="0"/>
        <c:ser>
          <c:idx val="0"/>
          <c:order val="0"/>
          <c:tx>
            <c:strRef>
              <c:f>'4.1'!$C$67</c:f>
              <c:strCache>
                <c:ptCount val="1"/>
                <c:pt idx="0">
                  <c:v>Teaching allowed me to provide a contribution to society</c:v>
                </c:pt>
              </c:strCache>
            </c:strRef>
          </c:tx>
          <c:spPr>
            <a:solidFill>
              <a:schemeClr val="accent4">
                <a:lumMod val="60000"/>
                <a:lumOff val="40000"/>
              </a:schemeClr>
            </a:solidFill>
            <a:ln w="25400">
              <a:noFill/>
            </a:ln>
            <a:effectLst/>
          </c:spPr>
          <c:invertIfNegative val="0"/>
          <c:cat>
            <c:strRef>
              <c:f>'4.1'!$B$68:$B$81</c:f>
              <c:strCache>
                <c:ptCount val="14"/>
                <c:pt idx="0">
                  <c:v>FI</c:v>
                </c:pt>
                <c:pt idx="1">
                  <c:v>DK</c:v>
                </c:pt>
                <c:pt idx="2">
                  <c:v>NL</c:v>
                </c:pt>
                <c:pt idx="3">
                  <c:v>EE</c:v>
                </c:pt>
                <c:pt idx="4">
                  <c:v>FR</c:v>
                </c:pt>
                <c:pt idx="5">
                  <c:v>BE</c:v>
                </c:pt>
                <c:pt idx="6">
                  <c:v>SE</c:v>
                </c:pt>
                <c:pt idx="7">
                  <c:v>AT</c:v>
                </c:pt>
                <c:pt idx="8">
                  <c:v>EU-23</c:v>
                </c:pt>
                <c:pt idx="9">
                  <c:v>CZ</c:v>
                </c:pt>
                <c:pt idx="10">
                  <c:v>ES</c:v>
                </c:pt>
                <c:pt idx="11">
                  <c:v>PT</c:v>
                </c:pt>
                <c:pt idx="12">
                  <c:v>IT</c:v>
                </c:pt>
                <c:pt idx="13">
                  <c:v>RO</c:v>
                </c:pt>
              </c:strCache>
            </c:strRef>
          </c:cat>
          <c:val>
            <c:numRef>
              <c:f>'4.1'!$C$68:$C$81</c:f>
              <c:numCache>
                <c:formatCode>_-* #\ ##0.0_-;\-* #\ ##0.0_-;_-* "-"??_-;_-@_-</c:formatCode>
                <c:ptCount val="14"/>
                <c:pt idx="0">
                  <c:v>65.572057673236486</c:v>
                </c:pt>
                <c:pt idx="1">
                  <c:v>75.748249242706478</c:v>
                </c:pt>
                <c:pt idx="2">
                  <c:v>80.139961517869835</c:v>
                </c:pt>
                <c:pt idx="3">
                  <c:v>81.808161934911467</c:v>
                </c:pt>
                <c:pt idx="4">
                  <c:v>83.07039434883599</c:v>
                </c:pt>
                <c:pt idx="5">
                  <c:v>86.255118342803641</c:v>
                </c:pt>
                <c:pt idx="6">
                  <c:v>86.795798964441218</c:v>
                </c:pt>
                <c:pt idx="7">
                  <c:v>87.067987246434868</c:v>
                </c:pt>
                <c:pt idx="8">
                  <c:v>88.74041748046875</c:v>
                </c:pt>
                <c:pt idx="9">
                  <c:v>88.958364768607865</c:v>
                </c:pt>
                <c:pt idx="10">
                  <c:v>90.454171682531751</c:v>
                </c:pt>
                <c:pt idx="11">
                  <c:v>93.205742878661908</c:v>
                </c:pt>
                <c:pt idx="12">
                  <c:v>93.834932582272273</c:v>
                </c:pt>
                <c:pt idx="13">
                  <c:v>96.024509906748051</c:v>
                </c:pt>
              </c:numCache>
            </c:numRef>
          </c:val>
          <c:extLst>
            <c:ext xmlns:c16="http://schemas.microsoft.com/office/drawing/2014/chart" uri="{C3380CC4-5D6E-409C-BE32-E72D297353CC}">
              <c16:uniqueId val="{00000000-883D-4808-8492-41E6563CFCEB}"/>
            </c:ext>
          </c:extLst>
        </c:ser>
        <c:dLbls>
          <c:showLegendKey val="0"/>
          <c:showVal val="0"/>
          <c:showCatName val="0"/>
          <c:showSerName val="0"/>
          <c:showPercent val="0"/>
          <c:showBubbleSize val="0"/>
        </c:dLbls>
        <c:gapWidth val="150"/>
        <c:axId val="574443664"/>
        <c:axId val="574445632"/>
      </c:barChart>
      <c:lineChart>
        <c:grouping val="standard"/>
        <c:varyColors val="0"/>
        <c:ser>
          <c:idx val="1"/>
          <c:order val="1"/>
          <c:tx>
            <c:strRef>
              <c:f>'4.1'!$D$67</c:f>
              <c:strCache>
                <c:ptCount val="1"/>
                <c:pt idx="0">
                  <c:v>Teaching allowed me to influence the development of children and young people  </c:v>
                </c:pt>
              </c:strCache>
            </c:strRef>
          </c:tx>
          <c:spPr>
            <a:ln w="28575" cap="rnd">
              <a:noFill/>
              <a:round/>
            </a:ln>
            <a:effectLst/>
          </c:spPr>
          <c:marker>
            <c:symbol val="circle"/>
            <c:size val="6"/>
            <c:spPr>
              <a:solidFill>
                <a:schemeClr val="accent2"/>
              </a:solidFill>
              <a:ln w="6350">
                <a:solidFill>
                  <a:schemeClr val="bg1"/>
                </a:solidFill>
              </a:ln>
              <a:effectLst/>
            </c:spPr>
          </c:marker>
          <c:cat>
            <c:strRef>
              <c:f>'4.1'!$B$68:$B$81</c:f>
              <c:strCache>
                <c:ptCount val="14"/>
                <c:pt idx="0">
                  <c:v>FI</c:v>
                </c:pt>
                <c:pt idx="1">
                  <c:v>DK</c:v>
                </c:pt>
                <c:pt idx="2">
                  <c:v>NL</c:v>
                </c:pt>
                <c:pt idx="3">
                  <c:v>EE</c:v>
                </c:pt>
                <c:pt idx="4">
                  <c:v>FR</c:v>
                </c:pt>
                <c:pt idx="5">
                  <c:v>BE</c:v>
                </c:pt>
                <c:pt idx="6">
                  <c:v>SE</c:v>
                </c:pt>
                <c:pt idx="7">
                  <c:v>AT</c:v>
                </c:pt>
                <c:pt idx="8">
                  <c:v>EU-23</c:v>
                </c:pt>
                <c:pt idx="9">
                  <c:v>CZ</c:v>
                </c:pt>
                <c:pt idx="10">
                  <c:v>ES</c:v>
                </c:pt>
                <c:pt idx="11">
                  <c:v>PT</c:v>
                </c:pt>
                <c:pt idx="12">
                  <c:v>IT</c:v>
                </c:pt>
                <c:pt idx="13">
                  <c:v>RO</c:v>
                </c:pt>
              </c:strCache>
            </c:strRef>
          </c:cat>
          <c:val>
            <c:numRef>
              <c:f>'4.1'!$D$68:$D$81</c:f>
              <c:numCache>
                <c:formatCode>_-* #\ ##0.0_-;\-* #\ ##0.0_-;_-* "-"??_-;_-@_-</c:formatCode>
                <c:ptCount val="14"/>
                <c:pt idx="0">
                  <c:v>82.655589566306205</c:v>
                </c:pt>
                <c:pt idx="1">
                  <c:v>94.180981472404142</c:v>
                </c:pt>
                <c:pt idx="2">
                  <c:v>86.087815875400963</c:v>
                </c:pt>
                <c:pt idx="3">
                  <c:v>87.508916632676687</c:v>
                </c:pt>
                <c:pt idx="4">
                  <c:v>92.069552034968595</c:v>
                </c:pt>
                <c:pt idx="5">
                  <c:v>95.519989238490439</c:v>
                </c:pt>
                <c:pt idx="6">
                  <c:v>93.501021036433485</c:v>
                </c:pt>
                <c:pt idx="7">
                  <c:v>95.616425674903951</c:v>
                </c:pt>
                <c:pt idx="8">
                  <c:v>90.66064453125</c:v>
                </c:pt>
                <c:pt idx="9">
                  <c:v>92.569888959004899</c:v>
                </c:pt>
                <c:pt idx="10">
                  <c:v>88.579075760872684</c:v>
                </c:pt>
                <c:pt idx="11">
                  <c:v>93.961593147841654</c:v>
                </c:pt>
                <c:pt idx="12">
                  <c:v>78.530637553403054</c:v>
                </c:pt>
                <c:pt idx="13">
                  <c:v>98.05514709189336</c:v>
                </c:pt>
              </c:numCache>
            </c:numRef>
          </c:val>
          <c:smooth val="0"/>
          <c:extLst>
            <c:ext xmlns:c16="http://schemas.microsoft.com/office/drawing/2014/chart" uri="{C3380CC4-5D6E-409C-BE32-E72D297353CC}">
              <c16:uniqueId val="{00000001-883D-4808-8492-41E6563CFCEB}"/>
            </c:ext>
          </c:extLst>
        </c:ser>
        <c:ser>
          <c:idx val="2"/>
          <c:order val="2"/>
          <c:tx>
            <c:strRef>
              <c:f>'4.1'!$E$67</c:f>
              <c:strCache>
                <c:ptCount val="1"/>
                <c:pt idx="0">
                  <c:v>Teaching allowed me to benefit the socially disadvantaged  </c:v>
                </c:pt>
              </c:strCache>
            </c:strRef>
          </c:tx>
          <c:spPr>
            <a:ln w="25400" cap="rnd">
              <a:noFill/>
              <a:round/>
            </a:ln>
            <a:effectLst/>
          </c:spPr>
          <c:marker>
            <c:symbol val="diamond"/>
            <c:size val="6"/>
            <c:spPr>
              <a:solidFill>
                <a:schemeClr val="accent2"/>
              </a:solidFill>
              <a:ln w="6350">
                <a:solidFill>
                  <a:schemeClr val="bg1"/>
                </a:solidFill>
              </a:ln>
              <a:effectLst/>
            </c:spPr>
          </c:marker>
          <c:cat>
            <c:strRef>
              <c:f>'4.1'!$B$68:$B$81</c:f>
              <c:strCache>
                <c:ptCount val="14"/>
                <c:pt idx="0">
                  <c:v>FI</c:v>
                </c:pt>
                <c:pt idx="1">
                  <c:v>DK</c:v>
                </c:pt>
                <c:pt idx="2">
                  <c:v>NL</c:v>
                </c:pt>
                <c:pt idx="3">
                  <c:v>EE</c:v>
                </c:pt>
                <c:pt idx="4">
                  <c:v>FR</c:v>
                </c:pt>
                <c:pt idx="5">
                  <c:v>BE</c:v>
                </c:pt>
                <c:pt idx="6">
                  <c:v>SE</c:v>
                </c:pt>
                <c:pt idx="7">
                  <c:v>AT</c:v>
                </c:pt>
                <c:pt idx="8">
                  <c:v>EU-23</c:v>
                </c:pt>
                <c:pt idx="9">
                  <c:v>CZ</c:v>
                </c:pt>
                <c:pt idx="10">
                  <c:v>ES</c:v>
                </c:pt>
                <c:pt idx="11">
                  <c:v>PT</c:v>
                </c:pt>
                <c:pt idx="12">
                  <c:v>IT</c:v>
                </c:pt>
                <c:pt idx="13">
                  <c:v>RO</c:v>
                </c:pt>
              </c:strCache>
            </c:strRef>
          </c:cat>
          <c:val>
            <c:numRef>
              <c:f>'4.1'!$E$68:$E$81</c:f>
              <c:numCache>
                <c:formatCode>_-* #\ ##0.0_-;\-* #\ ##0.0_-;_-* "-"??_-;_-@_-</c:formatCode>
                <c:ptCount val="14"/>
                <c:pt idx="0">
                  <c:v>59.455159233073353</c:v>
                </c:pt>
                <c:pt idx="1">
                  <c:v>64.099822308530946</c:v>
                </c:pt>
                <c:pt idx="2">
                  <c:v>41.572288090664912</c:v>
                </c:pt>
                <c:pt idx="3">
                  <c:v>62.289981340783193</c:v>
                </c:pt>
                <c:pt idx="4">
                  <c:v>70.281009063437978</c:v>
                </c:pt>
                <c:pt idx="5">
                  <c:v>70.335718353847895</c:v>
                </c:pt>
                <c:pt idx="6">
                  <c:v>77.744567006335643</c:v>
                </c:pt>
                <c:pt idx="7">
                  <c:v>75.341861470715045</c:v>
                </c:pt>
                <c:pt idx="8">
                  <c:v>75.529685974121094</c:v>
                </c:pt>
                <c:pt idx="9">
                  <c:v>67.854684902098853</c:v>
                </c:pt>
                <c:pt idx="10">
                  <c:v>79.41835506838683</c:v>
                </c:pt>
                <c:pt idx="11">
                  <c:v>90.218539226507986</c:v>
                </c:pt>
                <c:pt idx="12">
                  <c:v>85.755178902700692</c:v>
                </c:pt>
                <c:pt idx="13">
                  <c:v>89.020034145087592</c:v>
                </c:pt>
              </c:numCache>
            </c:numRef>
          </c:val>
          <c:smooth val="0"/>
          <c:extLst>
            <c:ext xmlns:c16="http://schemas.microsoft.com/office/drawing/2014/chart" uri="{C3380CC4-5D6E-409C-BE32-E72D297353CC}">
              <c16:uniqueId val="{00000002-883D-4808-8492-41E6563CFCEB}"/>
            </c:ext>
          </c:extLst>
        </c:ser>
        <c:dLbls>
          <c:showLegendKey val="0"/>
          <c:showVal val="0"/>
          <c:showCatName val="0"/>
          <c:showSerName val="0"/>
          <c:showPercent val="0"/>
          <c:showBubbleSize val="0"/>
        </c:dLbls>
        <c:marker val="1"/>
        <c:smooth val="0"/>
        <c:axId val="574443664"/>
        <c:axId val="574445632"/>
      </c:lineChart>
      <c:catAx>
        <c:axId val="57444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1" i="0" u="none" strike="noStrike" kern="1200" baseline="0">
                <a:solidFill>
                  <a:sysClr val="windowText" lastClr="000000"/>
                </a:solidFill>
                <a:latin typeface="+mn-lt"/>
                <a:ea typeface="+mn-ea"/>
                <a:cs typeface="+mn-cs"/>
              </a:defRPr>
            </a:pPr>
            <a:endParaRPr lang="fr-FR"/>
          </a:p>
        </c:txPr>
        <c:crossAx val="574445632"/>
        <c:crosses val="autoZero"/>
        <c:auto val="1"/>
        <c:lblAlgn val="ctr"/>
        <c:lblOffset val="100"/>
        <c:noMultiLvlLbl val="0"/>
      </c:catAx>
      <c:valAx>
        <c:axId val="574445632"/>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fr-FR"/>
                  <a:t>%</a:t>
                </a:r>
              </a:p>
            </c:rich>
          </c:tx>
          <c:layout>
            <c:manualLayout>
              <c:xMode val="edge"/>
              <c:yMode val="edge"/>
              <c:x val="4.2336771592359622E-2"/>
              <c:y val="1.99131866092182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574443664"/>
        <c:crosses val="autoZero"/>
        <c:crossBetween val="between"/>
      </c:valAx>
      <c:spPr>
        <a:noFill/>
        <a:ln>
          <a:noFill/>
        </a:ln>
        <a:effectLst/>
      </c:spPr>
    </c:plotArea>
    <c:legend>
      <c:legendPos val="b"/>
      <c:layout>
        <c:manualLayout>
          <c:xMode val="edge"/>
          <c:yMode val="edge"/>
          <c:x val="0"/>
          <c:y val="0.83996960784313723"/>
          <c:w val="1"/>
          <c:h val="0.16003039215686277"/>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044826670772052E-2"/>
          <c:y val="6.8338541666666655E-2"/>
          <c:w val="0.94563558495053535"/>
          <c:h val="0.72876527777777778"/>
        </c:manualLayout>
      </c:layout>
      <c:barChart>
        <c:barDir val="col"/>
        <c:grouping val="clustered"/>
        <c:varyColors val="0"/>
        <c:ser>
          <c:idx val="0"/>
          <c:order val="0"/>
          <c:tx>
            <c:strRef>
              <c:f>'4.1'!$C$86</c:f>
              <c:strCache>
                <c:ptCount val="1"/>
                <c:pt idx="0">
                  <c:v>Teaching provided a reliable income </c:v>
                </c:pt>
              </c:strCache>
            </c:strRef>
          </c:tx>
          <c:spPr>
            <a:solidFill>
              <a:schemeClr val="accent4">
                <a:lumMod val="60000"/>
                <a:lumOff val="40000"/>
              </a:schemeClr>
            </a:solidFill>
            <a:ln w="25400">
              <a:noFill/>
            </a:ln>
            <a:effectLst/>
          </c:spPr>
          <c:invertIfNegative val="0"/>
          <c:cat>
            <c:strRef>
              <c:f>'4.1'!$B$87:$B$100</c:f>
              <c:strCache>
                <c:ptCount val="14"/>
                <c:pt idx="0">
                  <c:v>NL</c:v>
                </c:pt>
                <c:pt idx="1">
                  <c:v>DK</c:v>
                </c:pt>
                <c:pt idx="2">
                  <c:v>IT</c:v>
                </c:pt>
                <c:pt idx="3">
                  <c:v>AT</c:v>
                </c:pt>
                <c:pt idx="4">
                  <c:v>CZ</c:v>
                </c:pt>
                <c:pt idx="5">
                  <c:v>ES</c:v>
                </c:pt>
                <c:pt idx="6">
                  <c:v>SE</c:v>
                </c:pt>
                <c:pt idx="7">
                  <c:v>EU-23</c:v>
                </c:pt>
                <c:pt idx="8">
                  <c:v>PT</c:v>
                </c:pt>
                <c:pt idx="9">
                  <c:v>BE</c:v>
                </c:pt>
                <c:pt idx="10">
                  <c:v>FR</c:v>
                </c:pt>
                <c:pt idx="11">
                  <c:v>FI</c:v>
                </c:pt>
                <c:pt idx="12">
                  <c:v>RO</c:v>
                </c:pt>
                <c:pt idx="13">
                  <c:v>EE</c:v>
                </c:pt>
              </c:strCache>
            </c:strRef>
          </c:cat>
          <c:val>
            <c:numRef>
              <c:f>'4.1'!$C$87:$C$100</c:f>
              <c:numCache>
                <c:formatCode>_-* #\ ##0.0_-;\-* #\ ##0.0_-;_-* "-"??_-;_-@_-</c:formatCode>
                <c:ptCount val="14"/>
                <c:pt idx="0">
                  <c:v>43.37954765513102</c:v>
                </c:pt>
                <c:pt idx="1">
                  <c:v>44.697233037980112</c:v>
                </c:pt>
                <c:pt idx="2">
                  <c:v>55.24882733324845</c:v>
                </c:pt>
                <c:pt idx="3">
                  <c:v>57.059604815721357</c:v>
                </c:pt>
                <c:pt idx="4">
                  <c:v>60.435360881541882</c:v>
                </c:pt>
                <c:pt idx="5">
                  <c:v>64.488185374765578</c:v>
                </c:pt>
                <c:pt idx="6">
                  <c:v>65.488713282101983</c:v>
                </c:pt>
                <c:pt idx="7">
                  <c:v>65.760948181152344</c:v>
                </c:pt>
                <c:pt idx="8">
                  <c:v>68.536912407239797</c:v>
                </c:pt>
                <c:pt idx="9">
                  <c:v>69.872667611990352</c:v>
                </c:pt>
                <c:pt idx="10">
                  <c:v>70.435186179227486</c:v>
                </c:pt>
                <c:pt idx="11">
                  <c:v>74.809391678607327</c:v>
                </c:pt>
                <c:pt idx="12">
                  <c:v>75.835360015608359</c:v>
                </c:pt>
                <c:pt idx="13">
                  <c:v>79.807879822242782</c:v>
                </c:pt>
              </c:numCache>
            </c:numRef>
          </c:val>
          <c:extLst>
            <c:ext xmlns:c16="http://schemas.microsoft.com/office/drawing/2014/chart" uri="{C3380CC4-5D6E-409C-BE32-E72D297353CC}">
              <c16:uniqueId val="{00000000-12A7-4252-B987-E368343053FD}"/>
            </c:ext>
          </c:extLst>
        </c:ser>
        <c:dLbls>
          <c:showLegendKey val="0"/>
          <c:showVal val="0"/>
          <c:showCatName val="0"/>
          <c:showSerName val="0"/>
          <c:showPercent val="0"/>
          <c:showBubbleSize val="0"/>
        </c:dLbls>
        <c:gapWidth val="150"/>
        <c:axId val="574443664"/>
        <c:axId val="574445632"/>
      </c:barChart>
      <c:lineChart>
        <c:grouping val="standard"/>
        <c:varyColors val="0"/>
        <c:ser>
          <c:idx val="1"/>
          <c:order val="1"/>
          <c:tx>
            <c:strRef>
              <c:f>'4.1'!$D$86</c:f>
              <c:strCache>
                <c:ptCount val="1"/>
                <c:pt idx="0">
                  <c:v>Teaching was a secure job </c:v>
                </c:pt>
              </c:strCache>
            </c:strRef>
          </c:tx>
          <c:spPr>
            <a:ln w="28575" cap="rnd">
              <a:noFill/>
              <a:round/>
            </a:ln>
            <a:effectLst/>
          </c:spPr>
          <c:marker>
            <c:symbol val="circle"/>
            <c:size val="6"/>
            <c:spPr>
              <a:solidFill>
                <a:schemeClr val="accent2"/>
              </a:solidFill>
              <a:ln w="6350">
                <a:solidFill>
                  <a:schemeClr val="bg1"/>
                </a:solidFill>
              </a:ln>
              <a:effectLst/>
            </c:spPr>
          </c:marker>
          <c:cat>
            <c:strRef>
              <c:f>'4.1'!$B$87:$B$100</c:f>
              <c:strCache>
                <c:ptCount val="14"/>
                <c:pt idx="0">
                  <c:v>NL</c:v>
                </c:pt>
                <c:pt idx="1">
                  <c:v>DK</c:v>
                </c:pt>
                <c:pt idx="2">
                  <c:v>IT</c:v>
                </c:pt>
                <c:pt idx="3">
                  <c:v>AT</c:v>
                </c:pt>
                <c:pt idx="4">
                  <c:v>CZ</c:v>
                </c:pt>
                <c:pt idx="5">
                  <c:v>ES</c:v>
                </c:pt>
                <c:pt idx="6">
                  <c:v>SE</c:v>
                </c:pt>
                <c:pt idx="7">
                  <c:v>EU-23</c:v>
                </c:pt>
                <c:pt idx="8">
                  <c:v>PT</c:v>
                </c:pt>
                <c:pt idx="9">
                  <c:v>BE</c:v>
                </c:pt>
                <c:pt idx="10">
                  <c:v>FR</c:v>
                </c:pt>
                <c:pt idx="11">
                  <c:v>FI</c:v>
                </c:pt>
                <c:pt idx="12">
                  <c:v>RO</c:v>
                </c:pt>
                <c:pt idx="13">
                  <c:v>EE</c:v>
                </c:pt>
              </c:strCache>
            </c:strRef>
          </c:cat>
          <c:val>
            <c:numRef>
              <c:f>'4.1'!$D$87:$D$100</c:f>
              <c:numCache>
                <c:formatCode>_-* #\ ##0.0_-;\-* #\ ##0.0_-;_-* "-"??_-;_-@_-</c:formatCode>
                <c:ptCount val="14"/>
                <c:pt idx="0">
                  <c:v>39.182247339977053</c:v>
                </c:pt>
                <c:pt idx="1">
                  <c:v>43.636036478882211</c:v>
                </c:pt>
                <c:pt idx="2">
                  <c:v>54.79696438589302</c:v>
                </c:pt>
                <c:pt idx="3">
                  <c:v>58.848783885985817</c:v>
                </c:pt>
                <c:pt idx="4">
                  <c:v>60.379056709718043</c:v>
                </c:pt>
                <c:pt idx="5">
                  <c:v>58.129149676724523</c:v>
                </c:pt>
                <c:pt idx="6">
                  <c:v>70.173764520453361</c:v>
                </c:pt>
                <c:pt idx="7">
                  <c:v>65.489410400390625</c:v>
                </c:pt>
                <c:pt idx="8">
                  <c:v>69.829596401081915</c:v>
                </c:pt>
                <c:pt idx="9">
                  <c:v>65.114043107410225</c:v>
                </c:pt>
                <c:pt idx="10">
                  <c:v>65.165995973326048</c:v>
                </c:pt>
                <c:pt idx="11">
                  <c:v>71.539873700427975</c:v>
                </c:pt>
                <c:pt idx="12">
                  <c:v>75.472357632595177</c:v>
                </c:pt>
                <c:pt idx="13">
                  <c:v>81.796710854833236</c:v>
                </c:pt>
              </c:numCache>
            </c:numRef>
          </c:val>
          <c:smooth val="0"/>
          <c:extLst>
            <c:ext xmlns:c16="http://schemas.microsoft.com/office/drawing/2014/chart" uri="{C3380CC4-5D6E-409C-BE32-E72D297353CC}">
              <c16:uniqueId val="{00000001-12A7-4252-B987-E368343053FD}"/>
            </c:ext>
          </c:extLst>
        </c:ser>
        <c:ser>
          <c:idx val="2"/>
          <c:order val="2"/>
          <c:tx>
            <c:strRef>
              <c:f>'4.1'!$E$86</c:f>
              <c:strCache>
                <c:ptCount val="1"/>
                <c:pt idx="0">
                  <c:v>The teaching schedule fit with responsibilities in my personal life</c:v>
                </c:pt>
              </c:strCache>
            </c:strRef>
          </c:tx>
          <c:spPr>
            <a:ln w="25400" cap="rnd">
              <a:noFill/>
              <a:round/>
            </a:ln>
            <a:effectLst/>
          </c:spPr>
          <c:marker>
            <c:symbol val="diamond"/>
            <c:size val="6"/>
            <c:spPr>
              <a:solidFill>
                <a:schemeClr val="accent2"/>
              </a:solidFill>
              <a:ln w="6350">
                <a:solidFill>
                  <a:schemeClr val="bg1"/>
                </a:solidFill>
              </a:ln>
              <a:effectLst/>
            </c:spPr>
          </c:marker>
          <c:cat>
            <c:strRef>
              <c:f>'4.1'!$B$87:$B$100</c:f>
              <c:strCache>
                <c:ptCount val="14"/>
                <c:pt idx="0">
                  <c:v>NL</c:v>
                </c:pt>
                <c:pt idx="1">
                  <c:v>DK</c:v>
                </c:pt>
                <c:pt idx="2">
                  <c:v>IT</c:v>
                </c:pt>
                <c:pt idx="3">
                  <c:v>AT</c:v>
                </c:pt>
                <c:pt idx="4">
                  <c:v>CZ</c:v>
                </c:pt>
                <c:pt idx="5">
                  <c:v>ES</c:v>
                </c:pt>
                <c:pt idx="6">
                  <c:v>SE</c:v>
                </c:pt>
                <c:pt idx="7">
                  <c:v>EU-23</c:v>
                </c:pt>
                <c:pt idx="8">
                  <c:v>PT</c:v>
                </c:pt>
                <c:pt idx="9">
                  <c:v>BE</c:v>
                </c:pt>
                <c:pt idx="10">
                  <c:v>FR</c:v>
                </c:pt>
                <c:pt idx="11">
                  <c:v>FI</c:v>
                </c:pt>
                <c:pt idx="12">
                  <c:v>RO</c:v>
                </c:pt>
                <c:pt idx="13">
                  <c:v>EE</c:v>
                </c:pt>
              </c:strCache>
            </c:strRef>
          </c:cat>
          <c:val>
            <c:numRef>
              <c:f>'4.1'!$E$87:$E$100</c:f>
              <c:numCache>
                <c:formatCode>_-* #\ ##0.0_-;\-* #\ ##0.0_-;_-* "-"??_-;_-@_-</c:formatCode>
                <c:ptCount val="14"/>
                <c:pt idx="0">
                  <c:v>40.62479900650397</c:v>
                </c:pt>
                <c:pt idx="1">
                  <c:v>61.069824932638369</c:v>
                </c:pt>
                <c:pt idx="2">
                  <c:v>54.453604920495948</c:v>
                </c:pt>
                <c:pt idx="3">
                  <c:v>49.0409360473896</c:v>
                </c:pt>
                <c:pt idx="4">
                  <c:v>71.292297479133552</c:v>
                </c:pt>
                <c:pt idx="5">
                  <c:v>62.722761802125802</c:v>
                </c:pt>
                <c:pt idx="6">
                  <c:v>59.654386528596959</c:v>
                </c:pt>
                <c:pt idx="7">
                  <c:v>61.927139282226563</c:v>
                </c:pt>
                <c:pt idx="8">
                  <c:v>60.627580344197973</c:v>
                </c:pt>
                <c:pt idx="9">
                  <c:v>61.943933926805151</c:v>
                </c:pt>
                <c:pt idx="10">
                  <c:v>62.086863254973103</c:v>
                </c:pt>
                <c:pt idx="11">
                  <c:v>70.116600525792762</c:v>
                </c:pt>
                <c:pt idx="12">
                  <c:v>82.900585767489119</c:v>
                </c:pt>
                <c:pt idx="13">
                  <c:v>81.747056079828823</c:v>
                </c:pt>
              </c:numCache>
            </c:numRef>
          </c:val>
          <c:smooth val="0"/>
          <c:extLst>
            <c:ext xmlns:c16="http://schemas.microsoft.com/office/drawing/2014/chart" uri="{C3380CC4-5D6E-409C-BE32-E72D297353CC}">
              <c16:uniqueId val="{00000002-12A7-4252-B987-E368343053FD}"/>
            </c:ext>
          </c:extLst>
        </c:ser>
        <c:dLbls>
          <c:showLegendKey val="0"/>
          <c:showVal val="0"/>
          <c:showCatName val="0"/>
          <c:showSerName val="0"/>
          <c:showPercent val="0"/>
          <c:showBubbleSize val="0"/>
        </c:dLbls>
        <c:marker val="1"/>
        <c:smooth val="0"/>
        <c:axId val="574443664"/>
        <c:axId val="574445632"/>
      </c:lineChart>
      <c:catAx>
        <c:axId val="57444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ysClr val="windowText" lastClr="000000"/>
                </a:solidFill>
                <a:latin typeface="+mn-lt"/>
                <a:ea typeface="+mn-ea"/>
                <a:cs typeface="+mn-cs"/>
              </a:defRPr>
            </a:pPr>
            <a:endParaRPr lang="fr-FR"/>
          </a:p>
        </c:txPr>
        <c:crossAx val="574445632"/>
        <c:crosses val="autoZero"/>
        <c:auto val="1"/>
        <c:lblAlgn val="ctr"/>
        <c:lblOffset val="100"/>
        <c:noMultiLvlLbl val="0"/>
      </c:catAx>
      <c:valAx>
        <c:axId val="574445632"/>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fr-FR"/>
                  <a:t>%</a:t>
                </a:r>
              </a:p>
            </c:rich>
          </c:tx>
          <c:layout>
            <c:manualLayout>
              <c:xMode val="edge"/>
              <c:yMode val="edge"/>
              <c:x val="4.2336771592359622E-2"/>
              <c:y val="1.99131866092182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574443664"/>
        <c:crosses val="autoZero"/>
        <c:crossBetween val="between"/>
      </c:valAx>
      <c:spPr>
        <a:noFill/>
        <a:ln>
          <a:noFill/>
        </a:ln>
        <a:effectLst/>
      </c:spPr>
    </c:plotArea>
    <c:legend>
      <c:legendPos val="b"/>
      <c:layout>
        <c:manualLayout>
          <c:xMode val="edge"/>
          <c:yMode val="edge"/>
          <c:x val="0"/>
          <c:y val="0.87732256944444442"/>
          <c:w val="1"/>
          <c:h val="0.12267743055555555"/>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ysClr val="windowText" lastClr="000000"/>
                </a:solidFill>
                <a:latin typeface="Arial (Corps)"/>
                <a:ea typeface="+mn-ea"/>
                <a:cs typeface="+mn-cs"/>
              </a:defRPr>
            </a:pPr>
            <a:r>
              <a:rPr lang="fr-FR" sz="700"/>
              <a:t>ISCED level required</a:t>
            </a:r>
          </a:p>
        </c:rich>
      </c:tx>
      <c:layout>
        <c:manualLayout>
          <c:xMode val="edge"/>
          <c:yMode val="edge"/>
          <c:x val="3.5788611111111125E-2"/>
          <c:y val="1.5119047619047619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ysClr val="windowText" lastClr="000000"/>
              </a:solidFill>
              <a:latin typeface="Arial (Corps)"/>
              <a:ea typeface="+mn-ea"/>
              <a:cs typeface="+mn-cs"/>
            </a:defRPr>
          </a:pPr>
          <a:endParaRPr lang="fr-FR"/>
        </a:p>
      </c:txPr>
    </c:title>
    <c:autoTitleDeleted val="0"/>
    <c:plotArea>
      <c:layout>
        <c:manualLayout>
          <c:layoutTarget val="inner"/>
          <c:xMode val="edge"/>
          <c:yMode val="edge"/>
          <c:x val="4.1222078878558256E-2"/>
          <c:y val="8.8659523809523813E-2"/>
          <c:w val="0.95232361111111108"/>
          <c:h val="0.77379404761904769"/>
        </c:manualLayout>
      </c:layout>
      <c:barChart>
        <c:barDir val="col"/>
        <c:grouping val="clustered"/>
        <c:varyColors val="0"/>
        <c:ser>
          <c:idx val="0"/>
          <c:order val="0"/>
          <c:tx>
            <c:strRef>
              <c:f>'4.2'!$C$5</c:f>
              <c:strCache>
                <c:ptCount val="1"/>
                <c:pt idx="0">
                  <c:v>ISCED 02</c:v>
                </c:pt>
              </c:strCache>
            </c:strRef>
          </c:tx>
          <c:spPr>
            <a:solidFill>
              <a:schemeClr val="accent4"/>
            </a:solidFill>
            <a:ln>
              <a:solidFill>
                <a:schemeClr val="bg1"/>
              </a:solidFill>
            </a:ln>
            <a:effectLst/>
          </c:spPr>
          <c:invertIfNegative val="0"/>
          <c:cat>
            <c:strRef>
              <c:f>'4.2'!$B$6:$B$18</c:f>
              <c:strCache>
                <c:ptCount val="13"/>
                <c:pt idx="0">
                  <c:v>CZ</c:v>
                </c:pt>
                <c:pt idx="1">
                  <c:v>SK</c:v>
                </c:pt>
                <c:pt idx="2">
                  <c:v>IE</c:v>
                </c:pt>
                <c:pt idx="3">
                  <c:v>PL</c:v>
                </c:pt>
                <c:pt idx="4">
                  <c:v>SE</c:v>
                </c:pt>
                <c:pt idx="5">
                  <c:v>DK</c:v>
                </c:pt>
                <c:pt idx="6">
                  <c:v>LU</c:v>
                </c:pt>
                <c:pt idx="7">
                  <c:v>NL</c:v>
                </c:pt>
                <c:pt idx="8">
                  <c:v>ES</c:v>
                </c:pt>
                <c:pt idx="9">
                  <c:v>DE</c:v>
                </c:pt>
                <c:pt idx="10">
                  <c:v>FR</c:v>
                </c:pt>
                <c:pt idx="11">
                  <c:v>IT</c:v>
                </c:pt>
                <c:pt idx="12">
                  <c:v>PT</c:v>
                </c:pt>
              </c:strCache>
            </c:strRef>
          </c:cat>
          <c:val>
            <c:numRef>
              <c:f>'4.2'!$C$6:$C$18</c:f>
              <c:numCache>
                <c:formatCode>General</c:formatCode>
                <c:ptCount val="13"/>
                <c:pt idx="0">
                  <c:v>3</c:v>
                </c:pt>
                <c:pt idx="1">
                  <c:v>3</c:v>
                </c:pt>
                <c:pt idx="2">
                  <c:v>4</c:v>
                </c:pt>
                <c:pt idx="3">
                  <c:v>5</c:v>
                </c:pt>
                <c:pt idx="4">
                  <c:v>6</c:v>
                </c:pt>
                <c:pt idx="5">
                  <c:v>6</c:v>
                </c:pt>
                <c:pt idx="6">
                  <c:v>6</c:v>
                </c:pt>
                <c:pt idx="7">
                  <c:v>6</c:v>
                </c:pt>
                <c:pt idx="8">
                  <c:v>6</c:v>
                </c:pt>
                <c:pt idx="9">
                  <c:v>6</c:v>
                </c:pt>
                <c:pt idx="10">
                  <c:v>7</c:v>
                </c:pt>
                <c:pt idx="11">
                  <c:v>7</c:v>
                </c:pt>
                <c:pt idx="12">
                  <c:v>7</c:v>
                </c:pt>
              </c:numCache>
            </c:numRef>
          </c:val>
          <c:extLst>
            <c:ext xmlns:c16="http://schemas.microsoft.com/office/drawing/2014/chart" uri="{C3380CC4-5D6E-409C-BE32-E72D297353CC}">
              <c16:uniqueId val="{00000000-35B8-40BB-B7E2-DD193F3F89F3}"/>
            </c:ext>
          </c:extLst>
        </c:ser>
        <c:ser>
          <c:idx val="1"/>
          <c:order val="1"/>
          <c:tx>
            <c:strRef>
              <c:f>'4.2'!$D$5</c:f>
              <c:strCache>
                <c:ptCount val="1"/>
                <c:pt idx="0">
                  <c:v>ISCED 1</c:v>
                </c:pt>
              </c:strCache>
            </c:strRef>
          </c:tx>
          <c:spPr>
            <a:solidFill>
              <a:schemeClr val="accent4">
                <a:lumMod val="60000"/>
                <a:lumOff val="40000"/>
              </a:schemeClr>
            </a:solidFill>
            <a:ln>
              <a:solidFill>
                <a:schemeClr val="bg1"/>
              </a:solidFill>
            </a:ln>
            <a:effectLst/>
          </c:spPr>
          <c:invertIfNegative val="0"/>
          <c:cat>
            <c:strRef>
              <c:f>'4.2'!$B$6:$B$18</c:f>
              <c:strCache>
                <c:ptCount val="13"/>
                <c:pt idx="0">
                  <c:v>CZ</c:v>
                </c:pt>
                <c:pt idx="1">
                  <c:v>SK</c:v>
                </c:pt>
                <c:pt idx="2">
                  <c:v>IE</c:v>
                </c:pt>
                <c:pt idx="3">
                  <c:v>PL</c:v>
                </c:pt>
                <c:pt idx="4">
                  <c:v>SE</c:v>
                </c:pt>
                <c:pt idx="5">
                  <c:v>DK</c:v>
                </c:pt>
                <c:pt idx="6">
                  <c:v>LU</c:v>
                </c:pt>
                <c:pt idx="7">
                  <c:v>NL</c:v>
                </c:pt>
                <c:pt idx="8">
                  <c:v>ES</c:v>
                </c:pt>
                <c:pt idx="9">
                  <c:v>DE</c:v>
                </c:pt>
                <c:pt idx="10">
                  <c:v>FR</c:v>
                </c:pt>
                <c:pt idx="11">
                  <c:v>IT</c:v>
                </c:pt>
                <c:pt idx="12">
                  <c:v>PT</c:v>
                </c:pt>
              </c:strCache>
            </c:strRef>
          </c:cat>
          <c:val>
            <c:numRef>
              <c:f>'4.2'!$D$6:$D$18</c:f>
              <c:numCache>
                <c:formatCode>General</c:formatCode>
                <c:ptCount val="13"/>
                <c:pt idx="0">
                  <c:v>7</c:v>
                </c:pt>
                <c:pt idx="1">
                  <c:v>7</c:v>
                </c:pt>
                <c:pt idx="2">
                  <c:v>6</c:v>
                </c:pt>
                <c:pt idx="3">
                  <c:v>5</c:v>
                </c:pt>
                <c:pt idx="4">
                  <c:v>7</c:v>
                </c:pt>
                <c:pt idx="5">
                  <c:v>6</c:v>
                </c:pt>
                <c:pt idx="6">
                  <c:v>6</c:v>
                </c:pt>
                <c:pt idx="7">
                  <c:v>6</c:v>
                </c:pt>
                <c:pt idx="8">
                  <c:v>6</c:v>
                </c:pt>
                <c:pt idx="9">
                  <c:v>7</c:v>
                </c:pt>
                <c:pt idx="10">
                  <c:v>7</c:v>
                </c:pt>
                <c:pt idx="11">
                  <c:v>7</c:v>
                </c:pt>
                <c:pt idx="12">
                  <c:v>7</c:v>
                </c:pt>
              </c:numCache>
            </c:numRef>
          </c:val>
          <c:extLst>
            <c:ext xmlns:c16="http://schemas.microsoft.com/office/drawing/2014/chart" uri="{C3380CC4-5D6E-409C-BE32-E72D297353CC}">
              <c16:uniqueId val="{00000001-35B8-40BB-B7E2-DD193F3F89F3}"/>
            </c:ext>
          </c:extLst>
        </c:ser>
        <c:dLbls>
          <c:showLegendKey val="0"/>
          <c:showVal val="0"/>
          <c:showCatName val="0"/>
          <c:showSerName val="0"/>
          <c:showPercent val="0"/>
          <c:showBubbleSize val="0"/>
        </c:dLbls>
        <c:gapWidth val="150"/>
        <c:axId val="791388288"/>
        <c:axId val="791408952"/>
      </c:barChart>
      <c:catAx>
        <c:axId val="791388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Arial (Corps)"/>
                <a:ea typeface="+mn-ea"/>
                <a:cs typeface="+mn-cs"/>
              </a:defRPr>
            </a:pPr>
            <a:endParaRPr lang="fr-FR"/>
          </a:p>
        </c:txPr>
        <c:crossAx val="791408952"/>
        <c:crosses val="autoZero"/>
        <c:auto val="1"/>
        <c:lblAlgn val="ctr"/>
        <c:lblOffset val="100"/>
        <c:noMultiLvlLbl val="0"/>
      </c:catAx>
      <c:valAx>
        <c:axId val="791408952"/>
        <c:scaling>
          <c:orientation val="minMax"/>
        </c:scaling>
        <c:delete val="0"/>
        <c:axPos val="l"/>
        <c:majorGridlines>
          <c:spPr>
            <a:ln w="6350" cap="flat" cmpd="sng" algn="ctr">
              <a:solidFill>
                <a:schemeClr val="bg1">
                  <a:lumMod val="75000"/>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Corps)"/>
                <a:ea typeface="+mn-ea"/>
                <a:cs typeface="+mn-cs"/>
              </a:defRPr>
            </a:pPr>
            <a:endParaRPr lang="fr-FR"/>
          </a:p>
        </c:txPr>
        <c:crossAx val="791388288"/>
        <c:crosses val="autoZero"/>
        <c:crossBetween val="between"/>
      </c:valAx>
      <c:spPr>
        <a:noFill/>
        <a:ln>
          <a:noFill/>
        </a:ln>
        <a:effectLst/>
      </c:spPr>
    </c:plotArea>
    <c:legend>
      <c:legendPos val="b"/>
      <c:layout>
        <c:manualLayout>
          <c:xMode val="edge"/>
          <c:yMode val="edge"/>
          <c:x val="0.36973722222222222"/>
          <c:y val="0.93074563492063489"/>
          <c:w val="0.26052555555555557"/>
          <c:h val="6.9254365079365082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Corps)"/>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Corps)"/>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ysClr val="windowText" lastClr="000000"/>
                </a:solidFill>
                <a:latin typeface="Arial (Corps)"/>
                <a:ea typeface="+mn-ea"/>
                <a:cs typeface="+mn-cs"/>
              </a:defRPr>
            </a:pPr>
            <a:r>
              <a:rPr lang="fr-FR" sz="700"/>
              <a:t>ISCED level required</a:t>
            </a:r>
          </a:p>
        </c:rich>
      </c:tx>
      <c:layout>
        <c:manualLayout>
          <c:xMode val="edge"/>
          <c:yMode val="edge"/>
          <c:x val="4.6371944444444459E-2"/>
          <c:y val="1.5119047619047619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ysClr val="windowText" lastClr="000000"/>
              </a:solidFill>
              <a:latin typeface="Arial (Corps)"/>
              <a:ea typeface="+mn-ea"/>
              <a:cs typeface="+mn-cs"/>
            </a:defRPr>
          </a:pPr>
          <a:endParaRPr lang="fr-FR"/>
        </a:p>
      </c:txPr>
    </c:title>
    <c:autoTitleDeleted val="0"/>
    <c:plotArea>
      <c:layout>
        <c:manualLayout>
          <c:layoutTarget val="inner"/>
          <c:xMode val="edge"/>
          <c:yMode val="edge"/>
          <c:x val="4.5601924759405076E-2"/>
          <c:y val="9.3068650793650787E-2"/>
          <c:w val="0.92384251968503939"/>
          <c:h val="0.76672182539682543"/>
        </c:manualLayout>
      </c:layout>
      <c:barChart>
        <c:barDir val="col"/>
        <c:grouping val="clustered"/>
        <c:varyColors val="0"/>
        <c:ser>
          <c:idx val="0"/>
          <c:order val="0"/>
          <c:tx>
            <c:strRef>
              <c:f>'4.2'!$C$21</c:f>
              <c:strCache>
                <c:ptCount val="1"/>
                <c:pt idx="0">
                  <c:v>ISCED 2</c:v>
                </c:pt>
              </c:strCache>
            </c:strRef>
          </c:tx>
          <c:spPr>
            <a:solidFill>
              <a:schemeClr val="accent4"/>
            </a:solidFill>
            <a:ln>
              <a:solidFill>
                <a:schemeClr val="bg1"/>
              </a:solidFill>
            </a:ln>
            <a:effectLst/>
          </c:spPr>
          <c:invertIfNegative val="0"/>
          <c:cat>
            <c:strRef>
              <c:f>'4.2'!$B$22:$B$34</c:f>
              <c:strCache>
                <c:ptCount val="13"/>
                <c:pt idx="0">
                  <c:v>CZ</c:v>
                </c:pt>
                <c:pt idx="1">
                  <c:v>SK</c:v>
                </c:pt>
                <c:pt idx="2">
                  <c:v>IE</c:v>
                </c:pt>
                <c:pt idx="3">
                  <c:v>PL</c:v>
                </c:pt>
                <c:pt idx="4">
                  <c:v>SE</c:v>
                </c:pt>
                <c:pt idx="5">
                  <c:v>DK</c:v>
                </c:pt>
                <c:pt idx="6">
                  <c:v>LU</c:v>
                </c:pt>
                <c:pt idx="7">
                  <c:v>NL</c:v>
                </c:pt>
                <c:pt idx="8">
                  <c:v>ES</c:v>
                </c:pt>
                <c:pt idx="9">
                  <c:v>DE</c:v>
                </c:pt>
                <c:pt idx="10">
                  <c:v>FR</c:v>
                </c:pt>
                <c:pt idx="11">
                  <c:v>IT</c:v>
                </c:pt>
                <c:pt idx="12">
                  <c:v>PT</c:v>
                </c:pt>
              </c:strCache>
            </c:strRef>
          </c:cat>
          <c:val>
            <c:numRef>
              <c:f>'4.2'!$C$22:$C$34</c:f>
              <c:numCache>
                <c:formatCode>General</c:formatCode>
                <c:ptCount val="13"/>
                <c:pt idx="0">
                  <c:v>7</c:v>
                </c:pt>
                <c:pt idx="1">
                  <c:v>7</c:v>
                </c:pt>
                <c:pt idx="2">
                  <c:v>6</c:v>
                </c:pt>
                <c:pt idx="3">
                  <c:v>5</c:v>
                </c:pt>
                <c:pt idx="4">
                  <c:v>7</c:v>
                </c:pt>
                <c:pt idx="5">
                  <c:v>6</c:v>
                </c:pt>
                <c:pt idx="6">
                  <c:v>7</c:v>
                </c:pt>
                <c:pt idx="7">
                  <c:v>6</c:v>
                </c:pt>
                <c:pt idx="8">
                  <c:v>7</c:v>
                </c:pt>
                <c:pt idx="9">
                  <c:v>7</c:v>
                </c:pt>
                <c:pt idx="10">
                  <c:v>7</c:v>
                </c:pt>
                <c:pt idx="11">
                  <c:v>7</c:v>
                </c:pt>
                <c:pt idx="12">
                  <c:v>7</c:v>
                </c:pt>
              </c:numCache>
            </c:numRef>
          </c:val>
          <c:extLst>
            <c:ext xmlns:c16="http://schemas.microsoft.com/office/drawing/2014/chart" uri="{C3380CC4-5D6E-409C-BE32-E72D297353CC}">
              <c16:uniqueId val="{00000000-ABC5-460F-94DA-17C5DD3B6AD2}"/>
            </c:ext>
          </c:extLst>
        </c:ser>
        <c:ser>
          <c:idx val="1"/>
          <c:order val="1"/>
          <c:tx>
            <c:strRef>
              <c:f>'4.2'!$D$21</c:f>
              <c:strCache>
                <c:ptCount val="1"/>
                <c:pt idx="0">
                  <c:v>ISCED 3</c:v>
                </c:pt>
              </c:strCache>
            </c:strRef>
          </c:tx>
          <c:spPr>
            <a:solidFill>
              <a:schemeClr val="accent4">
                <a:lumMod val="60000"/>
                <a:lumOff val="40000"/>
              </a:schemeClr>
            </a:solidFill>
            <a:ln>
              <a:solidFill>
                <a:schemeClr val="bg1"/>
              </a:solidFill>
            </a:ln>
            <a:effectLst/>
          </c:spPr>
          <c:invertIfNegative val="0"/>
          <c:cat>
            <c:strRef>
              <c:f>'4.2'!$B$22:$B$34</c:f>
              <c:strCache>
                <c:ptCount val="13"/>
                <c:pt idx="0">
                  <c:v>CZ</c:v>
                </c:pt>
                <c:pt idx="1">
                  <c:v>SK</c:v>
                </c:pt>
                <c:pt idx="2">
                  <c:v>IE</c:v>
                </c:pt>
                <c:pt idx="3">
                  <c:v>PL</c:v>
                </c:pt>
                <c:pt idx="4">
                  <c:v>SE</c:v>
                </c:pt>
                <c:pt idx="5">
                  <c:v>DK</c:v>
                </c:pt>
                <c:pt idx="6">
                  <c:v>LU</c:v>
                </c:pt>
                <c:pt idx="7">
                  <c:v>NL</c:v>
                </c:pt>
                <c:pt idx="8">
                  <c:v>ES</c:v>
                </c:pt>
                <c:pt idx="9">
                  <c:v>DE</c:v>
                </c:pt>
                <c:pt idx="10">
                  <c:v>FR</c:v>
                </c:pt>
                <c:pt idx="11">
                  <c:v>IT</c:v>
                </c:pt>
                <c:pt idx="12">
                  <c:v>PT</c:v>
                </c:pt>
              </c:strCache>
            </c:strRef>
          </c:cat>
          <c:val>
            <c:numRef>
              <c:f>'4.2'!$D$22:$D$34</c:f>
              <c:numCache>
                <c:formatCode>General</c:formatCode>
                <c:ptCount val="13"/>
                <c:pt idx="0">
                  <c:v>7</c:v>
                </c:pt>
                <c:pt idx="1">
                  <c:v>7</c:v>
                </c:pt>
                <c:pt idx="2">
                  <c:v>6</c:v>
                </c:pt>
                <c:pt idx="3">
                  <c:v>7</c:v>
                </c:pt>
                <c:pt idx="4">
                  <c:v>7</c:v>
                </c:pt>
                <c:pt idx="5">
                  <c:v>7</c:v>
                </c:pt>
                <c:pt idx="6">
                  <c:v>7</c:v>
                </c:pt>
                <c:pt idx="7">
                  <c:v>7</c:v>
                </c:pt>
                <c:pt idx="8">
                  <c:v>7</c:v>
                </c:pt>
                <c:pt idx="9">
                  <c:v>7</c:v>
                </c:pt>
                <c:pt idx="10">
                  <c:v>7</c:v>
                </c:pt>
                <c:pt idx="11">
                  <c:v>7</c:v>
                </c:pt>
                <c:pt idx="12">
                  <c:v>7</c:v>
                </c:pt>
              </c:numCache>
            </c:numRef>
          </c:val>
          <c:extLst>
            <c:ext xmlns:c16="http://schemas.microsoft.com/office/drawing/2014/chart" uri="{C3380CC4-5D6E-409C-BE32-E72D297353CC}">
              <c16:uniqueId val="{00000001-ABC5-460F-94DA-17C5DD3B6AD2}"/>
            </c:ext>
          </c:extLst>
        </c:ser>
        <c:dLbls>
          <c:showLegendKey val="0"/>
          <c:showVal val="0"/>
          <c:showCatName val="0"/>
          <c:showSerName val="0"/>
          <c:showPercent val="0"/>
          <c:showBubbleSize val="0"/>
        </c:dLbls>
        <c:gapWidth val="150"/>
        <c:axId val="816340576"/>
        <c:axId val="816343200"/>
      </c:barChart>
      <c:catAx>
        <c:axId val="8163405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Arial (Corps)"/>
                <a:ea typeface="+mn-ea"/>
                <a:cs typeface="+mn-cs"/>
              </a:defRPr>
            </a:pPr>
            <a:endParaRPr lang="fr-FR"/>
          </a:p>
        </c:txPr>
        <c:crossAx val="816343200"/>
        <c:crosses val="autoZero"/>
        <c:auto val="1"/>
        <c:lblAlgn val="ctr"/>
        <c:lblOffset val="100"/>
        <c:noMultiLvlLbl val="0"/>
      </c:catAx>
      <c:valAx>
        <c:axId val="816343200"/>
        <c:scaling>
          <c:orientation val="minMax"/>
        </c:scaling>
        <c:delete val="0"/>
        <c:axPos val="l"/>
        <c:majorGridlines>
          <c:spPr>
            <a:ln w="6350" cap="flat" cmpd="sng" algn="ctr">
              <a:solidFill>
                <a:schemeClr val="bg1">
                  <a:lumMod val="75000"/>
                  <a:alpha val="20000"/>
                </a:schemeClr>
              </a:solidFill>
              <a:round/>
            </a:ln>
            <a:effectLst/>
          </c:spPr>
        </c:majorGridlines>
        <c:numFmt formatCode="General" sourceLinked="1"/>
        <c:majorTickMark val="out"/>
        <c:minorTickMark val="none"/>
        <c:tickLblPos val="nextTo"/>
        <c:spPr>
          <a:noFill/>
          <a:ln>
            <a:solidFill>
              <a:schemeClr val="bg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Corps)"/>
                <a:ea typeface="+mn-ea"/>
                <a:cs typeface="+mn-cs"/>
              </a:defRPr>
            </a:pPr>
            <a:endParaRPr lang="fr-FR"/>
          </a:p>
        </c:txPr>
        <c:crossAx val="816340576"/>
        <c:crosses val="autoZero"/>
        <c:crossBetween val="between"/>
      </c:valAx>
      <c:spPr>
        <a:noFill/>
        <a:ln>
          <a:noFill/>
        </a:ln>
        <a:effectLst/>
      </c:spPr>
    </c:plotArea>
    <c:legend>
      <c:legendPos val="b"/>
      <c:layout>
        <c:manualLayout>
          <c:xMode val="edge"/>
          <c:yMode val="edge"/>
          <c:x val="0.39964472222222225"/>
          <c:y val="0.92753134920634916"/>
          <c:w val="0.24403666666666662"/>
          <c:h val="6.9254365079365082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Corps)"/>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Corps)"/>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ysClr val="windowText" lastClr="000000"/>
                </a:solidFill>
                <a:latin typeface="+mn-lt"/>
                <a:ea typeface="+mn-ea"/>
                <a:cs typeface="+mn-cs"/>
              </a:defRPr>
            </a:pPr>
            <a:r>
              <a:rPr lang="en-US" sz="700"/>
              <a:t>%</a:t>
            </a:r>
          </a:p>
        </c:rich>
      </c:tx>
      <c:layout>
        <c:manualLayout>
          <c:xMode val="edge"/>
          <c:yMode val="edge"/>
          <c:x val="4.5391153381642506E-2"/>
          <c:y val="1.5119047619047619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4.4233846618357497E-2"/>
          <c:y val="6.5409920634920626E-2"/>
          <c:w val="0.94246603260869566"/>
          <c:h val="0.76808095238095242"/>
        </c:manualLayout>
      </c:layout>
      <c:barChart>
        <c:barDir val="col"/>
        <c:grouping val="clustered"/>
        <c:varyColors val="0"/>
        <c:ser>
          <c:idx val="0"/>
          <c:order val="0"/>
          <c:tx>
            <c:strRef>
              <c:f>'4.2'!$C$39</c:f>
              <c:strCache>
                <c:ptCount val="1"/>
                <c:pt idx="0">
                  <c:v>General pedagogy  </c:v>
                </c:pt>
              </c:strCache>
            </c:strRef>
          </c:tx>
          <c:spPr>
            <a:solidFill>
              <a:schemeClr val="accent4"/>
            </a:solidFill>
            <a:ln>
              <a:solidFill>
                <a:schemeClr val="bg1"/>
              </a:solidFill>
            </a:ln>
            <a:effectLst/>
          </c:spPr>
          <c:invertIfNegative val="0"/>
          <c:cat>
            <c:strRef>
              <c:f>'4.2'!$B$40:$B$57</c:f>
              <c:strCache>
                <c:ptCount val="18"/>
                <c:pt idx="0">
                  <c:v>FR</c:v>
                </c:pt>
                <c:pt idx="1">
                  <c:v>ES</c:v>
                </c:pt>
                <c:pt idx="2">
                  <c:v>CY</c:v>
                </c:pt>
                <c:pt idx="3">
                  <c:v>EE</c:v>
                </c:pt>
                <c:pt idx="4">
                  <c:v>HR</c:v>
                </c:pt>
                <c:pt idx="5">
                  <c:v>RO</c:v>
                </c:pt>
                <c:pt idx="6">
                  <c:v>MT</c:v>
                </c:pt>
                <c:pt idx="7">
                  <c:v>AT</c:v>
                </c:pt>
                <c:pt idx="8">
                  <c:v>SK</c:v>
                </c:pt>
                <c:pt idx="9">
                  <c:v>PT</c:v>
                </c:pt>
                <c:pt idx="10">
                  <c:v>HU</c:v>
                </c:pt>
                <c:pt idx="11">
                  <c:v>CZ</c:v>
                </c:pt>
                <c:pt idx="12">
                  <c:v>LV</c:v>
                </c:pt>
                <c:pt idx="13">
                  <c:v>BE</c:v>
                </c:pt>
                <c:pt idx="14">
                  <c:v>FI</c:v>
                </c:pt>
                <c:pt idx="15">
                  <c:v>DK</c:v>
                </c:pt>
                <c:pt idx="16">
                  <c:v>LT</c:v>
                </c:pt>
                <c:pt idx="17">
                  <c:v>SI</c:v>
                </c:pt>
              </c:strCache>
            </c:strRef>
          </c:cat>
          <c:val>
            <c:numRef>
              <c:f>'4.2'!$C$40:$C$57</c:f>
              <c:numCache>
                <c:formatCode>0.0</c:formatCode>
                <c:ptCount val="18"/>
                <c:pt idx="0">
                  <c:v>72.440593588864701</c:v>
                </c:pt>
                <c:pt idx="1">
                  <c:v>85.005217313896523</c:v>
                </c:pt>
                <c:pt idx="2">
                  <c:v>87.733656293326078</c:v>
                </c:pt>
                <c:pt idx="3">
                  <c:v>90.27369726235132</c:v>
                </c:pt>
                <c:pt idx="4">
                  <c:v>91.568401941719983</c:v>
                </c:pt>
                <c:pt idx="5">
                  <c:v>94.318671436208362</c:v>
                </c:pt>
                <c:pt idx="6">
                  <c:v>94.715758887561947</c:v>
                </c:pt>
                <c:pt idx="7">
                  <c:v>95.201663375964102</c:v>
                </c:pt>
                <c:pt idx="8">
                  <c:v>95.721780139663096</c:v>
                </c:pt>
                <c:pt idx="9">
                  <c:v>95.815805002166258</c:v>
                </c:pt>
                <c:pt idx="10">
                  <c:v>96.798384726266718</c:v>
                </c:pt>
                <c:pt idx="11">
                  <c:v>96.922661673529149</c:v>
                </c:pt>
                <c:pt idx="12">
                  <c:v>97.170141090949699</c:v>
                </c:pt>
                <c:pt idx="13">
                  <c:v>97.415334675047475</c:v>
                </c:pt>
                <c:pt idx="14">
                  <c:v>97.537576478978522</c:v>
                </c:pt>
                <c:pt idx="15">
                  <c:v>97.881776415093157</c:v>
                </c:pt>
                <c:pt idx="16">
                  <c:v>98.722235976172186</c:v>
                </c:pt>
                <c:pt idx="17">
                  <c:v>99.393429807071072</c:v>
                </c:pt>
              </c:numCache>
            </c:numRef>
          </c:val>
          <c:extLst>
            <c:ext xmlns:c16="http://schemas.microsoft.com/office/drawing/2014/chart" uri="{C3380CC4-5D6E-409C-BE32-E72D297353CC}">
              <c16:uniqueId val="{00000000-0DDA-4FFD-9C50-C796DB40E330}"/>
            </c:ext>
          </c:extLst>
        </c:ser>
        <c:dLbls>
          <c:showLegendKey val="0"/>
          <c:showVal val="0"/>
          <c:showCatName val="0"/>
          <c:showSerName val="0"/>
          <c:showPercent val="0"/>
          <c:showBubbleSize val="0"/>
        </c:dLbls>
        <c:gapWidth val="150"/>
        <c:axId val="470925192"/>
        <c:axId val="470912400"/>
      </c:barChart>
      <c:lineChart>
        <c:grouping val="standard"/>
        <c:varyColors val="0"/>
        <c:ser>
          <c:idx val="1"/>
          <c:order val="1"/>
          <c:tx>
            <c:strRef>
              <c:f>'4.2'!$D$39</c:f>
              <c:strCache>
                <c:ptCount val="1"/>
                <c:pt idx="0">
                  <c:v>Classroom practice in some or all subjects taught </c:v>
                </c:pt>
              </c:strCache>
            </c:strRef>
          </c:tx>
          <c:spPr>
            <a:ln w="28575" cap="rnd">
              <a:noFill/>
              <a:round/>
            </a:ln>
            <a:effectLst/>
          </c:spPr>
          <c:marker>
            <c:symbol val="circle"/>
            <c:size val="5"/>
            <c:spPr>
              <a:solidFill>
                <a:schemeClr val="accent5">
                  <a:lumMod val="60000"/>
                  <a:lumOff val="40000"/>
                </a:schemeClr>
              </a:solidFill>
              <a:ln w="9525">
                <a:solidFill>
                  <a:schemeClr val="bg1"/>
                </a:solidFill>
              </a:ln>
              <a:effectLst/>
            </c:spPr>
          </c:marker>
          <c:cat>
            <c:strRef>
              <c:f>'4.2'!$B$40:$B$57</c:f>
              <c:strCache>
                <c:ptCount val="18"/>
                <c:pt idx="0">
                  <c:v>FR</c:v>
                </c:pt>
                <c:pt idx="1">
                  <c:v>ES</c:v>
                </c:pt>
                <c:pt idx="2">
                  <c:v>CY</c:v>
                </c:pt>
                <c:pt idx="3">
                  <c:v>EE</c:v>
                </c:pt>
                <c:pt idx="4">
                  <c:v>HR</c:v>
                </c:pt>
                <c:pt idx="5">
                  <c:v>RO</c:v>
                </c:pt>
                <c:pt idx="6">
                  <c:v>MT</c:v>
                </c:pt>
                <c:pt idx="7">
                  <c:v>AT</c:v>
                </c:pt>
                <c:pt idx="8">
                  <c:v>SK</c:v>
                </c:pt>
                <c:pt idx="9">
                  <c:v>PT</c:v>
                </c:pt>
                <c:pt idx="10">
                  <c:v>HU</c:v>
                </c:pt>
                <c:pt idx="11">
                  <c:v>CZ</c:v>
                </c:pt>
                <c:pt idx="12">
                  <c:v>LV</c:v>
                </c:pt>
                <c:pt idx="13">
                  <c:v>BE</c:v>
                </c:pt>
                <c:pt idx="14">
                  <c:v>FI</c:v>
                </c:pt>
                <c:pt idx="15">
                  <c:v>DK</c:v>
                </c:pt>
                <c:pt idx="16">
                  <c:v>LT</c:v>
                </c:pt>
                <c:pt idx="17">
                  <c:v>SI</c:v>
                </c:pt>
              </c:strCache>
            </c:strRef>
          </c:cat>
          <c:val>
            <c:numRef>
              <c:f>'4.2'!$D$40:$D$57</c:f>
              <c:numCache>
                <c:formatCode>0.0</c:formatCode>
                <c:ptCount val="18"/>
                <c:pt idx="0">
                  <c:v>79.927765110632194</c:v>
                </c:pt>
                <c:pt idx="1">
                  <c:v>86.379720289507205</c:v>
                </c:pt>
                <c:pt idx="2">
                  <c:v>83.93754922175998</c:v>
                </c:pt>
                <c:pt idx="3">
                  <c:v>82.389796955355209</c:v>
                </c:pt>
                <c:pt idx="4">
                  <c:v>90.864614590028708</c:v>
                </c:pt>
                <c:pt idx="5">
                  <c:v>92.831349722587177</c:v>
                </c:pt>
                <c:pt idx="6">
                  <c:v>92.204450132482364</c:v>
                </c:pt>
                <c:pt idx="7">
                  <c:v>95.731538183137872</c:v>
                </c:pt>
                <c:pt idx="8">
                  <c:v>87.923248453548297</c:v>
                </c:pt>
                <c:pt idx="9">
                  <c:v>87.47155126391219</c:v>
                </c:pt>
                <c:pt idx="10">
                  <c:v>94.906318270699018</c:v>
                </c:pt>
                <c:pt idx="11">
                  <c:v>60.107289688059652</c:v>
                </c:pt>
                <c:pt idx="12">
                  <c:v>84.729009308057414</c:v>
                </c:pt>
                <c:pt idx="13">
                  <c:v>90.804045124383748</c:v>
                </c:pt>
                <c:pt idx="14">
                  <c:v>97.722157929097946</c:v>
                </c:pt>
                <c:pt idx="15">
                  <c:v>91.2245836868113</c:v>
                </c:pt>
                <c:pt idx="16">
                  <c:v>84.276310156437546</c:v>
                </c:pt>
                <c:pt idx="17">
                  <c:v>92.966368378736348</c:v>
                </c:pt>
              </c:numCache>
            </c:numRef>
          </c:val>
          <c:smooth val="0"/>
          <c:extLst>
            <c:ext xmlns:c16="http://schemas.microsoft.com/office/drawing/2014/chart" uri="{C3380CC4-5D6E-409C-BE32-E72D297353CC}">
              <c16:uniqueId val="{00000001-0DDA-4FFD-9C50-C796DB40E330}"/>
            </c:ext>
          </c:extLst>
        </c:ser>
        <c:ser>
          <c:idx val="2"/>
          <c:order val="2"/>
          <c:tx>
            <c:strRef>
              <c:f>'4.2'!$E$39</c:f>
              <c:strCache>
                <c:ptCount val="1"/>
                <c:pt idx="0">
                  <c:v>Use of ICT for teaching</c:v>
                </c:pt>
              </c:strCache>
            </c:strRef>
          </c:tx>
          <c:spPr>
            <a:ln w="28575" cap="rnd">
              <a:noFill/>
              <a:round/>
            </a:ln>
            <a:effectLst/>
          </c:spPr>
          <c:marker>
            <c:symbol val="diamond"/>
            <c:size val="5"/>
            <c:spPr>
              <a:solidFill>
                <a:schemeClr val="accent5">
                  <a:lumMod val="60000"/>
                  <a:lumOff val="40000"/>
                </a:schemeClr>
              </a:solidFill>
              <a:ln w="9525">
                <a:solidFill>
                  <a:schemeClr val="bg1"/>
                </a:solidFill>
              </a:ln>
              <a:effectLst/>
            </c:spPr>
          </c:marker>
          <c:cat>
            <c:strRef>
              <c:f>'4.2'!$B$40:$B$57</c:f>
              <c:strCache>
                <c:ptCount val="18"/>
                <c:pt idx="0">
                  <c:v>FR</c:v>
                </c:pt>
                <c:pt idx="1">
                  <c:v>ES</c:v>
                </c:pt>
                <c:pt idx="2">
                  <c:v>CY</c:v>
                </c:pt>
                <c:pt idx="3">
                  <c:v>EE</c:v>
                </c:pt>
                <c:pt idx="4">
                  <c:v>HR</c:v>
                </c:pt>
                <c:pt idx="5">
                  <c:v>RO</c:v>
                </c:pt>
                <c:pt idx="6">
                  <c:v>MT</c:v>
                </c:pt>
                <c:pt idx="7">
                  <c:v>AT</c:v>
                </c:pt>
                <c:pt idx="8">
                  <c:v>SK</c:v>
                </c:pt>
                <c:pt idx="9">
                  <c:v>PT</c:v>
                </c:pt>
                <c:pt idx="10">
                  <c:v>HU</c:v>
                </c:pt>
                <c:pt idx="11">
                  <c:v>CZ</c:v>
                </c:pt>
                <c:pt idx="12">
                  <c:v>LV</c:v>
                </c:pt>
                <c:pt idx="13">
                  <c:v>BE</c:v>
                </c:pt>
                <c:pt idx="14">
                  <c:v>FI</c:v>
                </c:pt>
                <c:pt idx="15">
                  <c:v>DK</c:v>
                </c:pt>
                <c:pt idx="16">
                  <c:v>LT</c:v>
                </c:pt>
                <c:pt idx="17">
                  <c:v>SI</c:v>
                </c:pt>
              </c:strCache>
            </c:strRef>
          </c:cat>
          <c:val>
            <c:numRef>
              <c:f>'4.2'!$E$40:$E$57</c:f>
              <c:numCache>
                <c:formatCode>0.0</c:formatCode>
                <c:ptCount val="18"/>
                <c:pt idx="0">
                  <c:v>80.193487301736809</c:v>
                </c:pt>
                <c:pt idx="1">
                  <c:v>85.768940020845832</c:v>
                </c:pt>
                <c:pt idx="2">
                  <c:v>81.813926233683148</c:v>
                </c:pt>
                <c:pt idx="3">
                  <c:v>83.421226279261646</c:v>
                </c:pt>
                <c:pt idx="4">
                  <c:v>79.081421230300492</c:v>
                </c:pt>
                <c:pt idx="5">
                  <c:v>84.942972754762451</c:v>
                </c:pt>
                <c:pt idx="6">
                  <c:v>90.826504307423477</c:v>
                </c:pt>
                <c:pt idx="7">
                  <c:v>68.268596361285219</c:v>
                </c:pt>
                <c:pt idx="8">
                  <c:v>85.925553515013021</c:v>
                </c:pt>
                <c:pt idx="9">
                  <c:v>71.825084502652047</c:v>
                </c:pt>
                <c:pt idx="10">
                  <c:v>78.737327316602062</c:v>
                </c:pt>
                <c:pt idx="11">
                  <c:v>74.819895468110019</c:v>
                </c:pt>
                <c:pt idx="12">
                  <c:v>79.279395977195549</c:v>
                </c:pt>
                <c:pt idx="13">
                  <c:v>83.451778599527572</c:v>
                </c:pt>
                <c:pt idx="14">
                  <c:v>88.849588402512893</c:v>
                </c:pt>
                <c:pt idx="15">
                  <c:v>74.021359592171294</c:v>
                </c:pt>
                <c:pt idx="16">
                  <c:v>80.87762657861434</c:v>
                </c:pt>
                <c:pt idx="17">
                  <c:v>75.921932114011454</c:v>
                </c:pt>
              </c:numCache>
            </c:numRef>
          </c:val>
          <c:smooth val="0"/>
          <c:extLst>
            <c:ext xmlns:c16="http://schemas.microsoft.com/office/drawing/2014/chart" uri="{C3380CC4-5D6E-409C-BE32-E72D297353CC}">
              <c16:uniqueId val="{00000002-0DDA-4FFD-9C50-C796DB40E330}"/>
            </c:ext>
          </c:extLst>
        </c:ser>
        <c:dLbls>
          <c:showLegendKey val="0"/>
          <c:showVal val="0"/>
          <c:showCatName val="0"/>
          <c:showSerName val="0"/>
          <c:showPercent val="0"/>
          <c:showBubbleSize val="0"/>
        </c:dLbls>
        <c:marker val="1"/>
        <c:smooth val="0"/>
        <c:axId val="470925192"/>
        <c:axId val="470912400"/>
      </c:lineChart>
      <c:catAx>
        <c:axId val="47092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470912400"/>
        <c:crosses val="autoZero"/>
        <c:auto val="1"/>
        <c:lblAlgn val="ctr"/>
        <c:lblOffset val="100"/>
        <c:noMultiLvlLbl val="0"/>
      </c:catAx>
      <c:valAx>
        <c:axId val="470912400"/>
        <c:scaling>
          <c:orientation val="minMax"/>
          <c:max val="100"/>
        </c:scaling>
        <c:delete val="0"/>
        <c:axPos val="l"/>
        <c:majorGridlines>
          <c:spPr>
            <a:ln w="6350" cap="flat" cmpd="sng" algn="ctr">
              <a:solidFill>
                <a:schemeClr val="bg1">
                  <a:lumMod val="75000"/>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470925192"/>
        <c:crosses val="autoZero"/>
        <c:crossBetween val="between"/>
      </c:valAx>
      <c:spPr>
        <a:noFill/>
        <a:ln>
          <a:noFill/>
        </a:ln>
        <a:effectLst/>
      </c:spPr>
    </c:plotArea>
    <c:legend>
      <c:legendPos val="b"/>
      <c:layout>
        <c:manualLayout>
          <c:xMode val="edge"/>
          <c:yMode val="edge"/>
          <c:x val="1.2152928743961353E-2"/>
          <c:y val="0.90926071428571431"/>
          <c:w val="0.98402734033245842"/>
          <c:h val="7.8080555555555556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11920980273449E-2"/>
          <c:y val="3.6666666666666667E-2"/>
          <c:w val="0.90012222781287021"/>
          <c:h val="0.85684068241469802"/>
        </c:manualLayout>
      </c:layout>
      <c:barChart>
        <c:barDir val="bar"/>
        <c:grouping val="clustered"/>
        <c:varyColors val="0"/>
        <c:ser>
          <c:idx val="0"/>
          <c:order val="0"/>
          <c:tx>
            <c:strRef>
              <c:f>'1.3'!$D$4</c:f>
              <c:strCache>
                <c:ptCount val="1"/>
                <c:pt idx="0">
                  <c:v>ISCED 1</c:v>
                </c:pt>
              </c:strCache>
            </c:strRef>
          </c:tx>
          <c:spPr>
            <a:solidFill>
              <a:schemeClr val="accent1">
                <a:lumMod val="40000"/>
                <a:lumOff val="60000"/>
              </a:schemeClr>
            </a:solidFill>
            <a:ln w="6350">
              <a:solidFill>
                <a:schemeClr val="bg1"/>
              </a:solidFill>
            </a:ln>
          </c:spPr>
          <c:invertIfNegative val="0"/>
          <c:cat>
            <c:strRef>
              <c:f>'1.3'!$B$5:$B$25</c:f>
              <c:strCache>
                <c:ptCount val="21"/>
                <c:pt idx="0">
                  <c:v>LU</c:v>
                </c:pt>
                <c:pt idx="1">
                  <c:v>SE</c:v>
                </c:pt>
                <c:pt idx="2">
                  <c:v>FI</c:v>
                </c:pt>
                <c:pt idx="3">
                  <c:v>DE</c:v>
                </c:pt>
                <c:pt idx="4">
                  <c:v>DK</c:v>
                </c:pt>
                <c:pt idx="5">
                  <c:v>AT</c:v>
                </c:pt>
                <c:pt idx="6">
                  <c:v>IT</c:v>
                </c:pt>
                <c:pt idx="7">
                  <c:v>EU-22</c:v>
                </c:pt>
                <c:pt idx="8">
                  <c:v>BE</c:v>
                </c:pt>
                <c:pt idx="9">
                  <c:v>FR</c:v>
                </c:pt>
                <c:pt idx="10">
                  <c:v>SI</c:v>
                </c:pt>
                <c:pt idx="11">
                  <c:v>LT</c:v>
                </c:pt>
                <c:pt idx="12">
                  <c:v>PT</c:v>
                </c:pt>
                <c:pt idx="13">
                  <c:v>PL</c:v>
                </c:pt>
                <c:pt idx="14">
                  <c:v>NL</c:v>
                </c:pt>
                <c:pt idx="15">
                  <c:v>ES</c:v>
                </c:pt>
                <c:pt idx="16">
                  <c:v>HU</c:v>
                </c:pt>
                <c:pt idx="17">
                  <c:v>CZ</c:v>
                </c:pt>
                <c:pt idx="18">
                  <c:v>LV</c:v>
                </c:pt>
                <c:pt idx="19">
                  <c:v>SK</c:v>
                </c:pt>
                <c:pt idx="20">
                  <c:v>EL</c:v>
                </c:pt>
              </c:strCache>
            </c:strRef>
          </c:cat>
          <c:val>
            <c:numRef>
              <c:f>'1.3'!$D$5:$D$25</c:f>
              <c:numCache>
                <c:formatCode>_-* #\ ##0\ _€_-;\-* #\ ##0\ _€_-;_-* "-"??\ _€_-;_-@_-</c:formatCode>
                <c:ptCount val="21"/>
                <c:pt idx="0">
                  <c:v>22203.32</c:v>
                </c:pt>
                <c:pt idx="1">
                  <c:v>13233.52</c:v>
                </c:pt>
                <c:pt idx="2">
                  <c:v>10575.51</c:v>
                </c:pt>
                <c:pt idx="3">
                  <c:v>10621.85</c:v>
                </c:pt>
                <c:pt idx="4">
                  <c:v>12273.18</c:v>
                </c:pt>
                <c:pt idx="5">
                  <c:v>13298.9</c:v>
                </c:pt>
                <c:pt idx="6">
                  <c:v>10569.57</c:v>
                </c:pt>
                <c:pt idx="7">
                  <c:v>10141.153045454546</c:v>
                </c:pt>
                <c:pt idx="8">
                  <c:v>11719.9</c:v>
                </c:pt>
                <c:pt idx="9">
                  <c:v>9311.5210000000006</c:v>
                </c:pt>
                <c:pt idx="10">
                  <c:v>9562.1129999999994</c:v>
                </c:pt>
                <c:pt idx="11">
                  <c:v>7095.3860000000004</c:v>
                </c:pt>
                <c:pt idx="12">
                  <c:v>8991.8320000000003</c:v>
                </c:pt>
                <c:pt idx="13">
                  <c:v>8948.6650000000009</c:v>
                </c:pt>
                <c:pt idx="14">
                  <c:v>10149.94</c:v>
                </c:pt>
                <c:pt idx="15">
                  <c:v>8580.3289999999997</c:v>
                </c:pt>
                <c:pt idx="16">
                  <c:v>8262.1910000000007</c:v>
                </c:pt>
                <c:pt idx="17">
                  <c:v>7520.2780000000002</c:v>
                </c:pt>
                <c:pt idx="18">
                  <c:v>6865.0370000000003</c:v>
                </c:pt>
                <c:pt idx="19">
                  <c:v>7972.15</c:v>
                </c:pt>
                <c:pt idx="20">
                  <c:v>7279.2610000000004</c:v>
                </c:pt>
              </c:numCache>
            </c:numRef>
          </c:val>
          <c:extLst>
            <c:ext xmlns:c16="http://schemas.microsoft.com/office/drawing/2014/chart" uri="{C3380CC4-5D6E-409C-BE32-E72D297353CC}">
              <c16:uniqueId val="{00000000-CE19-4BF9-90FA-AA0A8EC9719E}"/>
            </c:ext>
          </c:extLst>
        </c:ser>
        <c:ser>
          <c:idx val="1"/>
          <c:order val="1"/>
          <c:tx>
            <c:strRef>
              <c:f>'1.3'!$C$4</c:f>
              <c:strCache>
                <c:ptCount val="1"/>
                <c:pt idx="0">
                  <c:v>ISCED 02</c:v>
                </c:pt>
              </c:strCache>
            </c:strRef>
          </c:tx>
          <c:spPr>
            <a:solidFill>
              <a:schemeClr val="accent1"/>
            </a:solidFill>
            <a:ln w="6350">
              <a:solidFill>
                <a:schemeClr val="bg1"/>
              </a:solidFill>
            </a:ln>
          </c:spPr>
          <c:invertIfNegative val="0"/>
          <c:cat>
            <c:strRef>
              <c:f>'1.3'!$B$5:$B$25</c:f>
              <c:strCache>
                <c:ptCount val="21"/>
                <c:pt idx="0">
                  <c:v>LU</c:v>
                </c:pt>
                <c:pt idx="1">
                  <c:v>SE</c:v>
                </c:pt>
                <c:pt idx="2">
                  <c:v>FI</c:v>
                </c:pt>
                <c:pt idx="3">
                  <c:v>DE</c:v>
                </c:pt>
                <c:pt idx="4">
                  <c:v>DK</c:v>
                </c:pt>
                <c:pt idx="5">
                  <c:v>AT</c:v>
                </c:pt>
                <c:pt idx="6">
                  <c:v>IT</c:v>
                </c:pt>
                <c:pt idx="7">
                  <c:v>EU-22</c:v>
                </c:pt>
                <c:pt idx="8">
                  <c:v>BE</c:v>
                </c:pt>
                <c:pt idx="9">
                  <c:v>FR</c:v>
                </c:pt>
                <c:pt idx="10">
                  <c:v>SI</c:v>
                </c:pt>
                <c:pt idx="11">
                  <c:v>LT</c:v>
                </c:pt>
                <c:pt idx="12">
                  <c:v>PT</c:v>
                </c:pt>
                <c:pt idx="13">
                  <c:v>PL</c:v>
                </c:pt>
                <c:pt idx="14">
                  <c:v>NL</c:v>
                </c:pt>
                <c:pt idx="15">
                  <c:v>ES</c:v>
                </c:pt>
                <c:pt idx="16">
                  <c:v>HU</c:v>
                </c:pt>
                <c:pt idx="17">
                  <c:v>CZ</c:v>
                </c:pt>
                <c:pt idx="18">
                  <c:v>LV</c:v>
                </c:pt>
                <c:pt idx="19">
                  <c:v>SK</c:v>
                </c:pt>
                <c:pt idx="20">
                  <c:v>EL</c:v>
                </c:pt>
              </c:strCache>
            </c:strRef>
          </c:cat>
          <c:val>
            <c:numRef>
              <c:f>'1.3'!$C$5:$C$25</c:f>
              <c:numCache>
                <c:formatCode>_-* #\ ##0\ _€_-;\-* #\ ##0\ _€_-;_-* "-"??\ _€_-;_-@_-</c:formatCode>
                <c:ptCount val="21"/>
                <c:pt idx="0">
                  <c:v>21938.25</c:v>
                </c:pt>
                <c:pt idx="1">
                  <c:v>14149.75</c:v>
                </c:pt>
                <c:pt idx="2">
                  <c:v>12717.88</c:v>
                </c:pt>
                <c:pt idx="3">
                  <c:v>11999.67</c:v>
                </c:pt>
                <c:pt idx="4">
                  <c:v>11431.36</c:v>
                </c:pt>
                <c:pt idx="5">
                  <c:v>11142.79</c:v>
                </c:pt>
                <c:pt idx="6">
                  <c:v>10457.57</c:v>
                </c:pt>
                <c:pt idx="7">
                  <c:v>9840.8523000000023</c:v>
                </c:pt>
                <c:pt idx="8">
                  <c:v>9727.9580000000005</c:v>
                </c:pt>
                <c:pt idx="9">
                  <c:v>9554.6880000000001</c:v>
                </c:pt>
                <c:pt idx="10">
                  <c:v>9249.402</c:v>
                </c:pt>
                <c:pt idx="11">
                  <c:v>8338.6270000000004</c:v>
                </c:pt>
                <c:pt idx="12">
                  <c:v>8147.375</c:v>
                </c:pt>
                <c:pt idx="13">
                  <c:v>8003.067</c:v>
                </c:pt>
                <c:pt idx="14">
                  <c:v>7985.4960000000001</c:v>
                </c:pt>
                <c:pt idx="15">
                  <c:v>7827.3819999999996</c:v>
                </c:pt>
                <c:pt idx="16">
                  <c:v>7817.9930000000004</c:v>
                </c:pt>
                <c:pt idx="17">
                  <c:v>6817.86</c:v>
                </c:pt>
                <c:pt idx="18">
                  <c:v>6637.0150000000003</c:v>
                </c:pt>
                <c:pt idx="19">
                  <c:v>6623.21</c:v>
                </c:pt>
                <c:pt idx="20">
                  <c:v>6249.7030000000004</c:v>
                </c:pt>
              </c:numCache>
            </c:numRef>
          </c:val>
          <c:extLst>
            <c:ext xmlns:c16="http://schemas.microsoft.com/office/drawing/2014/chart" uri="{C3380CC4-5D6E-409C-BE32-E72D297353CC}">
              <c16:uniqueId val="{00000001-CE19-4BF9-90FA-AA0A8EC9719E}"/>
            </c:ext>
          </c:extLst>
        </c:ser>
        <c:dLbls>
          <c:showLegendKey val="0"/>
          <c:showVal val="0"/>
          <c:showCatName val="0"/>
          <c:showSerName val="0"/>
          <c:showPercent val="0"/>
          <c:showBubbleSize val="0"/>
        </c:dLbls>
        <c:gapWidth val="75"/>
        <c:axId val="126232064"/>
        <c:axId val="126233600"/>
      </c:barChart>
      <c:catAx>
        <c:axId val="126232064"/>
        <c:scaling>
          <c:orientation val="minMax"/>
        </c:scaling>
        <c:delete val="0"/>
        <c:axPos val="l"/>
        <c:numFmt formatCode="General" sourceLinked="0"/>
        <c:majorTickMark val="out"/>
        <c:minorTickMark val="none"/>
        <c:tickLblPos val="nextTo"/>
        <c:txPr>
          <a:bodyPr/>
          <a:lstStyle/>
          <a:p>
            <a:pPr>
              <a:defRPr b="1"/>
            </a:pPr>
            <a:endParaRPr lang="fr-FR"/>
          </a:p>
        </c:txPr>
        <c:crossAx val="126233600"/>
        <c:crosses val="autoZero"/>
        <c:auto val="1"/>
        <c:lblAlgn val="ctr"/>
        <c:lblOffset val="100"/>
        <c:noMultiLvlLbl val="0"/>
      </c:catAx>
      <c:valAx>
        <c:axId val="126233600"/>
        <c:scaling>
          <c:orientation val="minMax"/>
          <c:max val="25000"/>
        </c:scaling>
        <c:delete val="0"/>
        <c:axPos val="b"/>
        <c:majorGridlines>
          <c:spPr>
            <a:ln w="6350">
              <a:solidFill>
                <a:schemeClr val="bg1">
                  <a:lumMod val="85000"/>
                  <a:alpha val="20000"/>
                </a:schemeClr>
              </a:solidFill>
            </a:ln>
          </c:spPr>
        </c:majorGridlines>
        <c:title>
          <c:tx>
            <c:rich>
              <a:bodyPr/>
              <a:lstStyle/>
              <a:p>
                <a:pPr>
                  <a:defRPr/>
                </a:pPr>
                <a:r>
                  <a:rPr lang="fr-FR"/>
                  <a:t>$US PPP</a:t>
                </a:r>
              </a:p>
            </c:rich>
          </c:tx>
          <c:layout>
            <c:manualLayout>
              <c:xMode val="edge"/>
              <c:yMode val="edge"/>
              <c:x val="0.856315689461286"/>
              <c:y val="0.94180183727034128"/>
            </c:manualLayout>
          </c:layout>
          <c:overlay val="0"/>
        </c:title>
        <c:numFmt formatCode="_-* #\ ##0\ _€_-;\-* #\ ##0\ _€_-;_-* &quot;-&quot;??\ _€_-;_-@_-" sourceLinked="1"/>
        <c:majorTickMark val="out"/>
        <c:minorTickMark val="none"/>
        <c:tickLblPos val="nextTo"/>
        <c:crossAx val="126232064"/>
        <c:crosses val="autoZero"/>
        <c:crossBetween val="between"/>
        <c:majorUnit val="5000"/>
      </c:valAx>
    </c:plotArea>
    <c:legend>
      <c:legendPos val="b"/>
      <c:layout>
        <c:manualLayout>
          <c:xMode val="edge"/>
          <c:yMode val="edge"/>
          <c:x val="0.42287308475144597"/>
          <c:y val="0.95180183727034118"/>
          <c:w val="0.15425364254106794"/>
          <c:h val="4.8198162729658794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ysClr val="windowText" lastClr="000000"/>
                </a:solidFill>
                <a:latin typeface="+mn-lt"/>
                <a:ea typeface="+mn-ea"/>
                <a:cs typeface="+mn-cs"/>
              </a:defRPr>
            </a:pPr>
            <a:r>
              <a:rPr lang="en-US" sz="700"/>
              <a:t>%</a:t>
            </a:r>
          </a:p>
        </c:rich>
      </c:tx>
      <c:layout>
        <c:manualLayout>
          <c:xMode val="edge"/>
          <c:yMode val="edge"/>
          <c:x val="3.262832125603865E-2"/>
          <c:y val="1.8518650793650792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3.3610507246376813E-2"/>
          <c:y val="6.0416666666666674E-2"/>
          <c:w val="0.9509778079710145"/>
          <c:h val="0.79335912698412703"/>
        </c:manualLayout>
      </c:layout>
      <c:barChart>
        <c:barDir val="col"/>
        <c:grouping val="clustered"/>
        <c:varyColors val="0"/>
        <c:ser>
          <c:idx val="0"/>
          <c:order val="0"/>
          <c:tx>
            <c:strRef>
              <c:f>'4.2'!$C$64</c:f>
              <c:strCache>
                <c:ptCount val="1"/>
                <c:pt idx="0">
                  <c:v>Total</c:v>
                </c:pt>
              </c:strCache>
            </c:strRef>
          </c:tx>
          <c:spPr>
            <a:solidFill>
              <a:schemeClr val="accent4"/>
            </a:solidFill>
            <a:ln>
              <a:solidFill>
                <a:schemeClr val="bg1"/>
              </a:solidFill>
            </a:ln>
            <a:effectLst/>
          </c:spPr>
          <c:invertIfNegative val="0"/>
          <c:cat>
            <c:strRef>
              <c:f>'4.2'!$B$65:$B$88</c:f>
              <c:strCache>
                <c:ptCount val="24"/>
                <c:pt idx="0">
                  <c:v>BE fr</c:v>
                </c:pt>
                <c:pt idx="1">
                  <c:v>EE</c:v>
                </c:pt>
                <c:pt idx="2">
                  <c:v>HU</c:v>
                </c:pt>
                <c:pt idx="3">
                  <c:v>PT</c:v>
                </c:pt>
                <c:pt idx="4">
                  <c:v>LV</c:v>
                </c:pt>
                <c:pt idx="5">
                  <c:v>LT</c:v>
                </c:pt>
                <c:pt idx="6">
                  <c:v>ES</c:v>
                </c:pt>
                <c:pt idx="7">
                  <c:v>DK</c:v>
                </c:pt>
                <c:pt idx="8">
                  <c:v>SE</c:v>
                </c:pt>
                <c:pt idx="9">
                  <c:v>FI</c:v>
                </c:pt>
                <c:pt idx="10">
                  <c:v>NL</c:v>
                </c:pt>
                <c:pt idx="11">
                  <c:v>SI</c:v>
                </c:pt>
                <c:pt idx="12">
                  <c:v>BG</c:v>
                </c:pt>
                <c:pt idx="13">
                  <c:v>BE nl</c:v>
                </c:pt>
                <c:pt idx="14">
                  <c:v>AT</c:v>
                </c:pt>
                <c:pt idx="15">
                  <c:v>HR</c:v>
                </c:pt>
                <c:pt idx="16">
                  <c:v>CZ</c:v>
                </c:pt>
                <c:pt idx="17">
                  <c:v>SK</c:v>
                </c:pt>
                <c:pt idx="18">
                  <c:v>EU-23</c:v>
                </c:pt>
                <c:pt idx="19">
                  <c:v>MT</c:v>
                </c:pt>
                <c:pt idx="20">
                  <c:v>IT</c:v>
                </c:pt>
                <c:pt idx="21">
                  <c:v>RO</c:v>
                </c:pt>
                <c:pt idx="22">
                  <c:v>FR</c:v>
                </c:pt>
                <c:pt idx="23">
                  <c:v>CY</c:v>
                </c:pt>
              </c:strCache>
            </c:strRef>
          </c:cat>
          <c:val>
            <c:numRef>
              <c:f>'4.2'!$C$65:$C$88</c:f>
              <c:numCache>
                <c:formatCode>0.0</c:formatCode>
                <c:ptCount val="24"/>
                <c:pt idx="0">
                  <c:v>19.631709030096921</c:v>
                </c:pt>
                <c:pt idx="1">
                  <c:v>21.724692639471904</c:v>
                </c:pt>
                <c:pt idx="2">
                  <c:v>22.33932831913668</c:v>
                </c:pt>
                <c:pt idx="3">
                  <c:v>23.436543098504877</c:v>
                </c:pt>
                <c:pt idx="4">
                  <c:v>24.071463695364102</c:v>
                </c:pt>
                <c:pt idx="5">
                  <c:v>25.876077952161786</c:v>
                </c:pt>
                <c:pt idx="6">
                  <c:v>28.987504056590865</c:v>
                </c:pt>
                <c:pt idx="7">
                  <c:v>29.342084594410867</c:v>
                </c:pt>
                <c:pt idx="8">
                  <c:v>30.050563388978688</c:v>
                </c:pt>
                <c:pt idx="9">
                  <c:v>30.993100780726241</c:v>
                </c:pt>
                <c:pt idx="10">
                  <c:v>31.345308205968916</c:v>
                </c:pt>
                <c:pt idx="11">
                  <c:v>31.668575801789189</c:v>
                </c:pt>
                <c:pt idx="12">
                  <c:v>31.779885940372075</c:v>
                </c:pt>
                <c:pt idx="13">
                  <c:v>33.89625382198399</c:v>
                </c:pt>
                <c:pt idx="14">
                  <c:v>36.150327358674922</c:v>
                </c:pt>
                <c:pt idx="15">
                  <c:v>37.55478284968833</c:v>
                </c:pt>
                <c:pt idx="16">
                  <c:v>40.396104672131379</c:v>
                </c:pt>
                <c:pt idx="17">
                  <c:v>40.632958623233179</c:v>
                </c:pt>
                <c:pt idx="18">
                  <c:v>43.575654073105397</c:v>
                </c:pt>
                <c:pt idx="19">
                  <c:v>45.640979997653062</c:v>
                </c:pt>
                <c:pt idx="20">
                  <c:v>47.673738310371206</c:v>
                </c:pt>
                <c:pt idx="21">
                  <c:v>50.750518559391338</c:v>
                </c:pt>
                <c:pt idx="22">
                  <c:v>53.267206567164273</c:v>
                </c:pt>
                <c:pt idx="23">
                  <c:v>59.643167654627518</c:v>
                </c:pt>
              </c:numCache>
            </c:numRef>
          </c:val>
          <c:extLst>
            <c:ext xmlns:c16="http://schemas.microsoft.com/office/drawing/2014/chart" uri="{C3380CC4-5D6E-409C-BE32-E72D297353CC}">
              <c16:uniqueId val="{00000000-26DB-4D39-957F-7D037814E23B}"/>
            </c:ext>
          </c:extLst>
        </c:ser>
        <c:dLbls>
          <c:showLegendKey val="0"/>
          <c:showVal val="0"/>
          <c:showCatName val="0"/>
          <c:showSerName val="0"/>
          <c:showPercent val="0"/>
          <c:showBubbleSize val="0"/>
        </c:dLbls>
        <c:gapWidth val="150"/>
        <c:axId val="874170824"/>
        <c:axId val="874174432"/>
      </c:barChart>
      <c:lineChart>
        <c:grouping val="standard"/>
        <c:varyColors val="0"/>
        <c:ser>
          <c:idx val="1"/>
          <c:order val="1"/>
          <c:tx>
            <c:strRef>
              <c:f>'4.2'!$D$64</c:f>
              <c:strCache>
                <c:ptCount val="1"/>
                <c:pt idx="0">
                  <c:v>Less than 35</c:v>
                </c:pt>
              </c:strCache>
            </c:strRef>
          </c:tx>
          <c:spPr>
            <a:ln w="28575" cap="rnd">
              <a:noFill/>
              <a:round/>
            </a:ln>
            <a:effectLst/>
          </c:spPr>
          <c:marker>
            <c:symbol val="circle"/>
            <c:size val="5"/>
            <c:spPr>
              <a:solidFill>
                <a:schemeClr val="accent5">
                  <a:lumMod val="60000"/>
                  <a:lumOff val="40000"/>
                </a:schemeClr>
              </a:solidFill>
              <a:ln w="9525">
                <a:solidFill>
                  <a:schemeClr val="bg1"/>
                </a:solidFill>
              </a:ln>
              <a:effectLst/>
            </c:spPr>
          </c:marker>
          <c:dPt>
            <c:idx val="3"/>
            <c:marker>
              <c:symbol val="circle"/>
              <c:size val="5"/>
              <c:spPr>
                <a:noFill/>
                <a:ln w="9525">
                  <a:noFill/>
                </a:ln>
                <a:effectLst/>
              </c:spPr>
            </c:marker>
            <c:bubble3D val="0"/>
            <c:extLst>
              <c:ext xmlns:c16="http://schemas.microsoft.com/office/drawing/2014/chart" uri="{C3380CC4-5D6E-409C-BE32-E72D297353CC}">
                <c16:uniqueId val="{00000001-26DB-4D39-957F-7D037814E23B}"/>
              </c:ext>
            </c:extLst>
          </c:dPt>
          <c:cat>
            <c:strRef>
              <c:f>'4.2'!$B$65:$B$88</c:f>
              <c:strCache>
                <c:ptCount val="24"/>
                <c:pt idx="0">
                  <c:v>BE fr</c:v>
                </c:pt>
                <c:pt idx="1">
                  <c:v>EE</c:v>
                </c:pt>
                <c:pt idx="2">
                  <c:v>HU</c:v>
                </c:pt>
                <c:pt idx="3">
                  <c:v>PT</c:v>
                </c:pt>
                <c:pt idx="4">
                  <c:v>LV</c:v>
                </c:pt>
                <c:pt idx="5">
                  <c:v>LT</c:v>
                </c:pt>
                <c:pt idx="6">
                  <c:v>ES</c:v>
                </c:pt>
                <c:pt idx="7">
                  <c:v>DK</c:v>
                </c:pt>
                <c:pt idx="8">
                  <c:v>SE</c:v>
                </c:pt>
                <c:pt idx="9">
                  <c:v>FI</c:v>
                </c:pt>
                <c:pt idx="10">
                  <c:v>NL</c:v>
                </c:pt>
                <c:pt idx="11">
                  <c:v>SI</c:v>
                </c:pt>
                <c:pt idx="12">
                  <c:v>BG</c:v>
                </c:pt>
                <c:pt idx="13">
                  <c:v>BE nl</c:v>
                </c:pt>
                <c:pt idx="14">
                  <c:v>AT</c:v>
                </c:pt>
                <c:pt idx="15">
                  <c:v>HR</c:v>
                </c:pt>
                <c:pt idx="16">
                  <c:v>CZ</c:v>
                </c:pt>
                <c:pt idx="17">
                  <c:v>SK</c:v>
                </c:pt>
                <c:pt idx="18">
                  <c:v>EU-23</c:v>
                </c:pt>
                <c:pt idx="19">
                  <c:v>MT</c:v>
                </c:pt>
                <c:pt idx="20">
                  <c:v>IT</c:v>
                </c:pt>
                <c:pt idx="21">
                  <c:v>RO</c:v>
                </c:pt>
                <c:pt idx="22">
                  <c:v>FR</c:v>
                </c:pt>
                <c:pt idx="23">
                  <c:v>CY</c:v>
                </c:pt>
              </c:strCache>
            </c:strRef>
          </c:cat>
          <c:val>
            <c:numRef>
              <c:f>'4.2'!$D$65:$D$88</c:f>
              <c:numCache>
                <c:formatCode>0.0</c:formatCode>
                <c:ptCount val="24"/>
                <c:pt idx="0">
                  <c:v>26.097902021957427</c:v>
                </c:pt>
                <c:pt idx="1">
                  <c:v>20.83875166021253</c:v>
                </c:pt>
                <c:pt idx="2">
                  <c:v>17.153605901087264</c:v>
                </c:pt>
                <c:pt idx="4">
                  <c:v>22.725123333603975</c:v>
                </c:pt>
                <c:pt idx="5">
                  <c:v>20.870926791498857</c:v>
                </c:pt>
                <c:pt idx="6">
                  <c:v>21.996328512420288</c:v>
                </c:pt>
                <c:pt idx="7">
                  <c:v>32.157376703529899</c:v>
                </c:pt>
                <c:pt idx="8">
                  <c:v>34.451226408918046</c:v>
                </c:pt>
                <c:pt idx="9">
                  <c:v>30.943420817991981</c:v>
                </c:pt>
                <c:pt idx="10">
                  <c:v>32.711322871033026</c:v>
                </c:pt>
                <c:pt idx="11">
                  <c:v>31.754664479817098</c:v>
                </c:pt>
                <c:pt idx="12">
                  <c:v>33.922135506146859</c:v>
                </c:pt>
                <c:pt idx="13">
                  <c:v>49.101620341471154</c:v>
                </c:pt>
                <c:pt idx="14">
                  <c:v>42.312263471019385</c:v>
                </c:pt>
                <c:pt idx="15">
                  <c:v>37.691732596819151</c:v>
                </c:pt>
                <c:pt idx="16">
                  <c:v>28.675945089842472</c:v>
                </c:pt>
                <c:pt idx="17">
                  <c:v>31.811292382482364</c:v>
                </c:pt>
                <c:pt idx="18">
                  <c:v>45.74262763018563</c:v>
                </c:pt>
                <c:pt idx="19">
                  <c:v>57.227036483714073</c:v>
                </c:pt>
                <c:pt idx="20">
                  <c:v>19.527666333905945</c:v>
                </c:pt>
                <c:pt idx="21">
                  <c:v>44.565016786709393</c:v>
                </c:pt>
                <c:pt idx="22">
                  <c:v>58.141407904523284</c:v>
                </c:pt>
                <c:pt idx="23">
                  <c:v>47.253611387538868</c:v>
                </c:pt>
              </c:numCache>
            </c:numRef>
          </c:val>
          <c:smooth val="0"/>
          <c:extLst>
            <c:ext xmlns:c16="http://schemas.microsoft.com/office/drawing/2014/chart" uri="{C3380CC4-5D6E-409C-BE32-E72D297353CC}">
              <c16:uniqueId val="{00000002-26DB-4D39-957F-7D037814E23B}"/>
            </c:ext>
          </c:extLst>
        </c:ser>
        <c:dLbls>
          <c:showLegendKey val="0"/>
          <c:showVal val="0"/>
          <c:showCatName val="0"/>
          <c:showSerName val="0"/>
          <c:showPercent val="0"/>
          <c:showBubbleSize val="0"/>
        </c:dLbls>
        <c:marker val="1"/>
        <c:smooth val="0"/>
        <c:axId val="874170824"/>
        <c:axId val="874174432"/>
      </c:lineChart>
      <c:catAx>
        <c:axId val="874170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874174432"/>
        <c:crosses val="autoZero"/>
        <c:auto val="1"/>
        <c:lblAlgn val="ctr"/>
        <c:lblOffset val="100"/>
        <c:noMultiLvlLbl val="0"/>
      </c:catAx>
      <c:valAx>
        <c:axId val="874174432"/>
        <c:scaling>
          <c:orientation val="minMax"/>
          <c:max val="70"/>
        </c:scaling>
        <c:delete val="0"/>
        <c:axPos val="l"/>
        <c:majorGridlines>
          <c:spPr>
            <a:ln w="6350" cap="flat" cmpd="sng" algn="ctr">
              <a:solidFill>
                <a:schemeClr val="bg1">
                  <a:lumMod val="75000"/>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874170824"/>
        <c:crosses val="autoZero"/>
        <c:crossBetween val="between"/>
      </c:valAx>
      <c:spPr>
        <a:noFill/>
        <a:ln>
          <a:noFill/>
        </a:ln>
        <a:effectLst/>
      </c:spPr>
    </c:plotArea>
    <c:legend>
      <c:legendPos val="b"/>
      <c:layout>
        <c:manualLayout>
          <c:xMode val="edge"/>
          <c:yMode val="edge"/>
          <c:x val="0.33672200349956255"/>
          <c:y val="0.93638050452026833"/>
          <c:w val="0.35988910761154858"/>
          <c:h val="6.3619495479731697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59381914423827"/>
          <c:y val="4.0158639628752116E-2"/>
          <c:w val="0.84342398733130408"/>
          <c:h val="0.83751937508154117"/>
        </c:manualLayout>
      </c:layout>
      <c:scatterChart>
        <c:scatterStyle val="lineMarker"/>
        <c:varyColors val="0"/>
        <c:ser>
          <c:idx val="0"/>
          <c:order val="0"/>
          <c:tx>
            <c:strRef>
              <c:f>'4.3'!$B$62</c:f>
              <c:strCache>
                <c:ptCount val="1"/>
                <c:pt idx="0">
                  <c:v>AT</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'4.3'!$C$62</c:f>
              <c:numCache>
                <c:formatCode>0</c:formatCode>
                <c:ptCount val="1"/>
                <c:pt idx="0">
                  <c:v>98.736570985103057</c:v>
                </c:pt>
              </c:numCache>
            </c:numRef>
          </c:xVal>
          <c:yVal>
            <c:numRef>
              <c:f>'4.3'!$D$62</c:f>
              <c:numCache>
                <c:formatCode>0</c:formatCode>
                <c:ptCount val="1"/>
                <c:pt idx="0">
                  <c:v>79.596016191951549</c:v>
                </c:pt>
              </c:numCache>
            </c:numRef>
          </c:yVal>
          <c:smooth val="0"/>
          <c:extLst>
            <c:ext xmlns:c16="http://schemas.microsoft.com/office/drawing/2014/chart" uri="{C3380CC4-5D6E-409C-BE32-E72D297353CC}">
              <c16:uniqueId val="{00000000-F5AD-4A93-8240-9A7909F282E4}"/>
            </c:ext>
          </c:extLst>
        </c:ser>
        <c:ser>
          <c:idx val="1"/>
          <c:order val="1"/>
          <c:tx>
            <c:strRef>
              <c:f>'4.3'!$B$63</c:f>
              <c:strCache>
                <c:ptCount val="1"/>
                <c:pt idx="0">
                  <c:v>BE</c:v>
                </c:pt>
              </c:strCache>
            </c:strRef>
          </c:tx>
          <c:marker>
            <c:symbol val="diamond"/>
            <c:size val="6"/>
            <c:spPr>
              <a:solidFill>
                <a:schemeClr val="accent4"/>
              </a:solidFill>
              <a:ln w="6350">
                <a:solidFill>
                  <a:schemeClr val="bg1"/>
                </a:solidFill>
              </a:ln>
            </c:spPr>
          </c:marke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F5AD-4A93-8240-9A7909F282E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'4.3'!$C$63</c:f>
              <c:numCache>
                <c:formatCode>0</c:formatCode>
                <c:ptCount val="1"/>
                <c:pt idx="0">
                  <c:v>94.180738959672453</c:v>
                </c:pt>
              </c:numCache>
            </c:numRef>
          </c:xVal>
          <c:yVal>
            <c:numRef>
              <c:f>'4.3'!$D$63</c:f>
              <c:numCache>
                <c:formatCode>0</c:formatCode>
                <c:ptCount val="1"/>
                <c:pt idx="0">
                  <c:v>69.215084867762329</c:v>
                </c:pt>
              </c:numCache>
            </c:numRef>
          </c:yVal>
          <c:smooth val="0"/>
          <c:extLst>
            <c:ext xmlns:c16="http://schemas.microsoft.com/office/drawing/2014/chart" uri="{C3380CC4-5D6E-409C-BE32-E72D297353CC}">
              <c16:uniqueId val="{00000002-F5AD-4A93-8240-9A7909F282E4}"/>
            </c:ext>
          </c:extLst>
        </c:ser>
        <c:ser>
          <c:idx val="2"/>
          <c:order val="2"/>
          <c:tx>
            <c:strRef>
              <c:f>'4.3'!$B$64</c:f>
              <c:strCache>
                <c:ptCount val="1"/>
                <c:pt idx="0">
                  <c:v>BG</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'4.3'!$C$64</c:f>
              <c:numCache>
                <c:formatCode>0</c:formatCode>
                <c:ptCount val="1"/>
                <c:pt idx="0">
                  <c:v>95.880459762124133</c:v>
                </c:pt>
              </c:numCache>
            </c:numRef>
          </c:xVal>
          <c:yVal>
            <c:numRef>
              <c:f>'4.3'!$D$64</c:f>
              <c:numCache>
                <c:formatCode>0</c:formatCode>
                <c:ptCount val="1"/>
                <c:pt idx="0">
                  <c:v>70.52246541717949</c:v>
                </c:pt>
              </c:numCache>
            </c:numRef>
          </c:yVal>
          <c:smooth val="0"/>
          <c:extLst>
            <c:ext xmlns:c16="http://schemas.microsoft.com/office/drawing/2014/chart" uri="{C3380CC4-5D6E-409C-BE32-E72D297353CC}">
              <c16:uniqueId val="{00000003-F5AD-4A93-8240-9A7909F282E4}"/>
            </c:ext>
          </c:extLst>
        </c:ser>
        <c:ser>
          <c:idx val="3"/>
          <c:order val="3"/>
          <c:tx>
            <c:strRef>
              <c:f>'4.3'!$B$65</c:f>
              <c:strCache>
                <c:ptCount val="1"/>
                <c:pt idx="0">
                  <c:v>HR</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'4.3'!$C$65</c:f>
              <c:numCache>
                <c:formatCode>0</c:formatCode>
                <c:ptCount val="1"/>
                <c:pt idx="0">
                  <c:v>98.14474917902956</c:v>
                </c:pt>
              </c:numCache>
            </c:numRef>
          </c:xVal>
          <c:yVal>
            <c:numRef>
              <c:f>'4.3'!$D$65</c:f>
              <c:numCache>
                <c:formatCode>0</c:formatCode>
                <c:ptCount val="1"/>
                <c:pt idx="0">
                  <c:v>85.613409525579982</c:v>
                </c:pt>
              </c:numCache>
            </c:numRef>
          </c:yVal>
          <c:smooth val="0"/>
          <c:extLst>
            <c:ext xmlns:c16="http://schemas.microsoft.com/office/drawing/2014/chart" uri="{C3380CC4-5D6E-409C-BE32-E72D297353CC}">
              <c16:uniqueId val="{00000004-F5AD-4A93-8240-9A7909F282E4}"/>
            </c:ext>
          </c:extLst>
        </c:ser>
        <c:ser>
          <c:idx val="4"/>
          <c:order val="4"/>
          <c:tx>
            <c:strRef>
              <c:f>'4.3'!$B$66</c:f>
              <c:strCache>
                <c:ptCount val="1"/>
                <c:pt idx="0">
                  <c:v>CY</c:v>
                </c:pt>
              </c:strCache>
            </c:strRef>
          </c:tx>
          <c:spPr>
            <a:ln>
              <a:noFill/>
            </a:ln>
          </c:spPr>
          <c:marker>
            <c:symbol val="diamond"/>
            <c:size val="6"/>
            <c:spPr>
              <a:solidFill>
                <a:schemeClr val="accent4"/>
              </a:solidFill>
              <a:ln w="6350">
                <a:solidFill>
                  <a:schemeClr val="bg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'4.3'!$C$66</c:f>
              <c:numCache>
                <c:formatCode>0</c:formatCode>
                <c:ptCount val="1"/>
                <c:pt idx="0">
                  <c:v>92.205730187785392</c:v>
                </c:pt>
              </c:numCache>
            </c:numRef>
          </c:xVal>
          <c:yVal>
            <c:numRef>
              <c:f>'4.3'!$D$66</c:f>
              <c:numCache>
                <c:formatCode>0</c:formatCode>
                <c:ptCount val="1"/>
                <c:pt idx="0">
                  <c:v>81.035111108149181</c:v>
                </c:pt>
              </c:numCache>
            </c:numRef>
          </c:yVal>
          <c:smooth val="0"/>
          <c:extLst>
            <c:ext xmlns:c16="http://schemas.microsoft.com/office/drawing/2014/chart" uri="{C3380CC4-5D6E-409C-BE32-E72D297353CC}">
              <c16:uniqueId val="{00000005-F5AD-4A93-8240-9A7909F282E4}"/>
            </c:ext>
          </c:extLst>
        </c:ser>
        <c:ser>
          <c:idx val="5"/>
          <c:order val="5"/>
          <c:tx>
            <c:strRef>
              <c:f>'4.3'!$B$67</c:f>
              <c:strCache>
                <c:ptCount val="1"/>
                <c:pt idx="0">
                  <c:v>CZ</c:v>
                </c:pt>
              </c:strCache>
            </c:strRef>
          </c:tx>
          <c:spPr>
            <a:ln>
              <a:noFill/>
            </a:ln>
          </c:spPr>
          <c:marker>
            <c:symbol val="diamond"/>
            <c:size val="6"/>
            <c:spPr>
              <a:solidFill>
                <a:schemeClr val="accent4"/>
              </a:solidFill>
              <a:ln w="6350">
                <a:solidFill>
                  <a:schemeClr val="bg1"/>
                </a:solidFill>
              </a:ln>
            </c:spPr>
          </c:marker>
          <c:dLbls>
            <c:dLbl>
              <c:idx val="0"/>
              <c:layout>
                <c:manualLayout>
                  <c:x val="-1.5024623030499449E-2"/>
                  <c:y val="-4.564727085544994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5AD-4A93-8240-9A7909F282E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'4.3'!$C$67</c:f>
              <c:numCache>
                <c:formatCode>0</c:formatCode>
                <c:ptCount val="1"/>
                <c:pt idx="0">
                  <c:v>97.315690411044699</c:v>
                </c:pt>
              </c:numCache>
            </c:numRef>
          </c:xVal>
          <c:yVal>
            <c:numRef>
              <c:f>'4.3'!$D$67</c:f>
              <c:numCache>
                <c:formatCode>0</c:formatCode>
                <c:ptCount val="1"/>
                <c:pt idx="0">
                  <c:v>78.404348441402007</c:v>
                </c:pt>
              </c:numCache>
            </c:numRef>
          </c:yVal>
          <c:smooth val="0"/>
          <c:extLst>
            <c:ext xmlns:c16="http://schemas.microsoft.com/office/drawing/2014/chart" uri="{C3380CC4-5D6E-409C-BE32-E72D297353CC}">
              <c16:uniqueId val="{00000007-F5AD-4A93-8240-9A7909F282E4}"/>
            </c:ext>
          </c:extLst>
        </c:ser>
        <c:ser>
          <c:idx val="6"/>
          <c:order val="6"/>
          <c:tx>
            <c:strRef>
              <c:f>'4.3'!$B$68</c:f>
              <c:strCache>
                <c:ptCount val="1"/>
                <c:pt idx="0">
                  <c:v>DK</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'4.3'!$C$68</c:f>
              <c:numCache>
                <c:formatCode>0</c:formatCode>
                <c:ptCount val="1"/>
                <c:pt idx="0">
                  <c:v>92.362791611135819</c:v>
                </c:pt>
              </c:numCache>
            </c:numRef>
          </c:xVal>
          <c:yVal>
            <c:numRef>
              <c:f>'4.3'!$D$68</c:f>
              <c:numCache>
                <c:formatCode>0</c:formatCode>
                <c:ptCount val="1"/>
                <c:pt idx="0">
                  <c:v>70.936797456714856</c:v>
                </c:pt>
              </c:numCache>
            </c:numRef>
          </c:yVal>
          <c:smooth val="0"/>
          <c:extLst>
            <c:ext xmlns:c16="http://schemas.microsoft.com/office/drawing/2014/chart" uri="{C3380CC4-5D6E-409C-BE32-E72D297353CC}">
              <c16:uniqueId val="{00000008-F5AD-4A93-8240-9A7909F282E4}"/>
            </c:ext>
          </c:extLst>
        </c:ser>
        <c:ser>
          <c:idx val="8"/>
          <c:order val="7"/>
          <c:tx>
            <c:strRef>
              <c:f>'4.3'!$B$69</c:f>
              <c:strCache>
                <c:ptCount val="1"/>
                <c:pt idx="0">
                  <c:v>EE</c:v>
                </c:pt>
              </c:strCache>
            </c:strRef>
          </c:tx>
          <c:spPr>
            <a:ln w="19050">
              <a:noFill/>
            </a:ln>
          </c:spPr>
          <c:marker>
            <c:symbol val="diamond"/>
            <c:size val="6"/>
            <c:spPr>
              <a:solidFill>
                <a:schemeClr val="accent4"/>
              </a:solidFill>
              <a:ln w="6350">
                <a:solidFill>
                  <a:schemeClr val="bg1"/>
                </a:solidFill>
              </a:ln>
            </c:spPr>
          </c:marker>
          <c:dPt>
            <c:idx val="0"/>
            <c:bubble3D val="0"/>
            <c:spPr/>
            <c:extLst>
              <c:ext xmlns:c16="http://schemas.microsoft.com/office/drawing/2014/chart" uri="{C3380CC4-5D6E-409C-BE32-E72D297353CC}">
                <c16:uniqueId val="{0000000A-F5AD-4A93-8240-9A7909F282E4}"/>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F5AD-4A93-8240-9A7909F282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'4.3'!$C$69</c:f>
              <c:numCache>
                <c:formatCode>0</c:formatCode>
                <c:ptCount val="1"/>
                <c:pt idx="0">
                  <c:v>97.737704511170747</c:v>
                </c:pt>
              </c:numCache>
            </c:numRef>
          </c:xVal>
          <c:yVal>
            <c:numRef>
              <c:f>'4.3'!$D$69</c:f>
              <c:numCache>
                <c:formatCode>0</c:formatCode>
                <c:ptCount val="1"/>
                <c:pt idx="0">
                  <c:v>76.457293869610908</c:v>
                </c:pt>
              </c:numCache>
            </c:numRef>
          </c:yVal>
          <c:smooth val="0"/>
          <c:extLst>
            <c:ext xmlns:c16="http://schemas.microsoft.com/office/drawing/2014/chart" uri="{C3380CC4-5D6E-409C-BE32-E72D297353CC}">
              <c16:uniqueId val="{0000000B-F5AD-4A93-8240-9A7909F282E4}"/>
            </c:ext>
          </c:extLst>
        </c:ser>
        <c:ser>
          <c:idx val="9"/>
          <c:order val="8"/>
          <c:tx>
            <c:strRef>
              <c:f>'4.3'!$B$70</c:f>
              <c:strCache>
                <c:ptCount val="1"/>
                <c:pt idx="0">
                  <c:v>FI</c:v>
                </c:pt>
              </c:strCache>
            </c:strRef>
          </c:tx>
          <c:spPr>
            <a:ln>
              <a:noFill/>
            </a:ln>
          </c:spPr>
          <c:marker>
            <c:symbol val="diamond"/>
            <c:size val="6"/>
            <c:spPr>
              <a:solidFill>
                <a:schemeClr val="accent4"/>
              </a:solidFill>
              <a:ln w="6350">
                <a:solidFill>
                  <a:schemeClr val="bg1"/>
                </a:solidFill>
              </a:ln>
            </c:spPr>
          </c:marker>
          <c:dLbls>
            <c:dLbl>
              <c:idx val="0"/>
              <c:layout>
                <c:manualLayout>
                  <c:x val="0"/>
                  <c:y val="2.608415477454278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F5AD-4A93-8240-9A7909F282E4}"/>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'4.3'!$C$70</c:f>
              <c:numCache>
                <c:formatCode>0</c:formatCode>
                <c:ptCount val="1"/>
                <c:pt idx="0">
                  <c:v>92.663485360256431</c:v>
                </c:pt>
              </c:numCache>
            </c:numRef>
          </c:xVal>
          <c:yVal>
            <c:numRef>
              <c:f>'4.3'!$D$70</c:f>
              <c:numCache>
                <c:formatCode>0</c:formatCode>
                <c:ptCount val="1"/>
                <c:pt idx="0">
                  <c:v>78.61524025619417</c:v>
                </c:pt>
              </c:numCache>
            </c:numRef>
          </c:yVal>
          <c:smooth val="0"/>
          <c:extLst>
            <c:ext xmlns:c16="http://schemas.microsoft.com/office/drawing/2014/chart" uri="{C3380CC4-5D6E-409C-BE32-E72D297353CC}">
              <c16:uniqueId val="{0000000D-F5AD-4A93-8240-9A7909F282E4}"/>
            </c:ext>
          </c:extLst>
        </c:ser>
        <c:ser>
          <c:idx val="10"/>
          <c:order val="9"/>
          <c:tx>
            <c:strRef>
              <c:f>'4.3'!$B$71</c:f>
              <c:strCache>
                <c:ptCount val="1"/>
                <c:pt idx="0">
                  <c:v>FR</c:v>
                </c:pt>
              </c:strCache>
            </c:strRef>
          </c:tx>
          <c:spPr>
            <a:ln>
              <a:solidFill>
                <a:schemeClr val="bg1"/>
              </a:solid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'4.3'!$C$71</c:f>
              <c:numCache>
                <c:formatCode>0</c:formatCode>
                <c:ptCount val="1"/>
                <c:pt idx="0">
                  <c:v>82.577076845319681</c:v>
                </c:pt>
              </c:numCache>
            </c:numRef>
          </c:xVal>
          <c:yVal>
            <c:numRef>
              <c:f>'4.3'!$D$71</c:f>
              <c:numCache>
                <c:formatCode>0</c:formatCode>
                <c:ptCount val="1"/>
                <c:pt idx="0">
                  <c:v>70.570832173321563</c:v>
                </c:pt>
              </c:numCache>
            </c:numRef>
          </c:yVal>
          <c:smooth val="0"/>
          <c:extLst>
            <c:ext xmlns:c16="http://schemas.microsoft.com/office/drawing/2014/chart" uri="{C3380CC4-5D6E-409C-BE32-E72D297353CC}">
              <c16:uniqueId val="{0000000E-F5AD-4A93-8240-9A7909F282E4}"/>
            </c:ext>
          </c:extLst>
        </c:ser>
        <c:ser>
          <c:idx val="11"/>
          <c:order val="10"/>
          <c:tx>
            <c:strRef>
              <c:f>'4.3'!$B$72</c:f>
              <c:strCache>
                <c:ptCount val="1"/>
                <c:pt idx="0">
                  <c:v>IT</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'4.3'!$C$72</c:f>
              <c:numCache>
                <c:formatCode>0</c:formatCode>
                <c:ptCount val="1"/>
                <c:pt idx="0">
                  <c:v>93.219572196620291</c:v>
                </c:pt>
              </c:numCache>
            </c:numRef>
          </c:xVal>
          <c:yVal>
            <c:numRef>
              <c:f>'4.3'!$D$72</c:f>
              <c:numCache>
                <c:formatCode>0</c:formatCode>
                <c:ptCount val="1"/>
                <c:pt idx="0">
                  <c:v>84.327566438841089</c:v>
                </c:pt>
              </c:numCache>
            </c:numRef>
          </c:yVal>
          <c:smooth val="0"/>
          <c:extLst>
            <c:ext xmlns:c16="http://schemas.microsoft.com/office/drawing/2014/chart" uri="{C3380CC4-5D6E-409C-BE32-E72D297353CC}">
              <c16:uniqueId val="{0000000F-F5AD-4A93-8240-9A7909F282E4}"/>
            </c:ext>
          </c:extLst>
        </c:ser>
        <c:ser>
          <c:idx val="12"/>
          <c:order val="11"/>
          <c:tx>
            <c:strRef>
              <c:f>'4.3'!$B$73</c:f>
              <c:strCache>
                <c:ptCount val="1"/>
                <c:pt idx="0">
                  <c:v>LV</c:v>
                </c:pt>
              </c:strCache>
            </c:strRef>
          </c:tx>
          <c:spPr>
            <a:ln>
              <a:noFill/>
            </a:ln>
          </c:spPr>
          <c:marker>
            <c:symbol val="diamond"/>
            <c:size val="6"/>
            <c:spPr>
              <a:solidFill>
                <a:schemeClr val="accent4"/>
              </a:solidFill>
              <a:ln w="6350">
                <a:solidFill>
                  <a:schemeClr val="bg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'4.3'!$C$73</c:f>
              <c:numCache>
                <c:formatCode>0</c:formatCode>
                <c:ptCount val="1"/>
                <c:pt idx="0">
                  <c:v>98.567998786866156</c:v>
                </c:pt>
              </c:numCache>
            </c:numRef>
          </c:xVal>
          <c:yVal>
            <c:numRef>
              <c:f>'4.3'!$D$73</c:f>
              <c:numCache>
                <c:formatCode>0</c:formatCode>
                <c:ptCount val="1"/>
                <c:pt idx="0">
                  <c:v>88.584734593475005</c:v>
                </c:pt>
              </c:numCache>
            </c:numRef>
          </c:yVal>
          <c:smooth val="0"/>
          <c:extLst>
            <c:ext xmlns:c16="http://schemas.microsoft.com/office/drawing/2014/chart" uri="{C3380CC4-5D6E-409C-BE32-E72D297353CC}">
              <c16:uniqueId val="{00000010-F5AD-4A93-8240-9A7909F282E4}"/>
            </c:ext>
          </c:extLst>
        </c:ser>
        <c:ser>
          <c:idx val="13"/>
          <c:order val="12"/>
          <c:tx>
            <c:strRef>
              <c:f>'4.3'!$B$74</c:f>
              <c:strCache>
                <c:ptCount val="1"/>
                <c:pt idx="0">
                  <c:v>LT</c:v>
                </c:pt>
              </c:strCache>
            </c:strRef>
          </c:tx>
          <c:spPr>
            <a:ln>
              <a:noFill/>
            </a:ln>
          </c:spPr>
          <c:marker>
            <c:symbol val="diamond"/>
            <c:size val="6"/>
            <c:spPr>
              <a:solidFill>
                <a:schemeClr val="accent4"/>
              </a:solidFill>
              <a:ln w="6350">
                <a:solidFill>
                  <a:schemeClr val="bg1"/>
                </a:solidFill>
              </a:ln>
            </c:spPr>
          </c:marke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'4.3'!$C$74</c:f>
              <c:numCache>
                <c:formatCode>0</c:formatCode>
                <c:ptCount val="1"/>
                <c:pt idx="0">
                  <c:v>99.410920605826277</c:v>
                </c:pt>
              </c:numCache>
            </c:numRef>
          </c:xVal>
          <c:yVal>
            <c:numRef>
              <c:f>'4.3'!$D$74</c:f>
              <c:numCache>
                <c:formatCode>0</c:formatCode>
                <c:ptCount val="1"/>
                <c:pt idx="0">
                  <c:v>89.01642488584524</c:v>
                </c:pt>
              </c:numCache>
            </c:numRef>
          </c:yVal>
          <c:smooth val="0"/>
          <c:extLst>
            <c:ext xmlns:c16="http://schemas.microsoft.com/office/drawing/2014/chart" uri="{C3380CC4-5D6E-409C-BE32-E72D297353CC}">
              <c16:uniqueId val="{00000011-F5AD-4A93-8240-9A7909F282E4}"/>
            </c:ext>
          </c:extLst>
        </c:ser>
        <c:ser>
          <c:idx val="14"/>
          <c:order val="13"/>
          <c:tx>
            <c:strRef>
              <c:f>'4.3'!$B$75</c:f>
              <c:strCache>
                <c:ptCount val="1"/>
                <c:pt idx="0">
                  <c:v>MT</c:v>
                </c:pt>
              </c:strCache>
            </c:strRef>
          </c:tx>
          <c:spPr>
            <a:ln>
              <a:noFill/>
            </a:ln>
          </c:spPr>
          <c:marker>
            <c:symbol val="diamond"/>
            <c:size val="6"/>
            <c:spPr>
              <a:solidFill>
                <a:schemeClr val="accent4"/>
              </a:solidFill>
              <a:ln w="6350">
                <a:solidFill>
                  <a:schemeClr val="bg1"/>
                </a:solid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'4.3'!$C$75</c:f>
              <c:numCache>
                <c:formatCode>0</c:formatCode>
                <c:ptCount val="1"/>
                <c:pt idx="0">
                  <c:v>91.296934458694807</c:v>
                </c:pt>
              </c:numCache>
            </c:numRef>
          </c:xVal>
          <c:yVal>
            <c:numRef>
              <c:f>'4.3'!$D$75</c:f>
              <c:numCache>
                <c:formatCode>0</c:formatCode>
                <c:ptCount val="1"/>
                <c:pt idx="0">
                  <c:v>70.880504473156677</c:v>
                </c:pt>
              </c:numCache>
            </c:numRef>
          </c:yVal>
          <c:smooth val="0"/>
          <c:extLst>
            <c:ext xmlns:c16="http://schemas.microsoft.com/office/drawing/2014/chart" uri="{C3380CC4-5D6E-409C-BE32-E72D297353CC}">
              <c16:uniqueId val="{00000012-F5AD-4A93-8240-9A7909F282E4}"/>
            </c:ext>
          </c:extLst>
        </c:ser>
        <c:ser>
          <c:idx val="15"/>
          <c:order val="14"/>
          <c:tx>
            <c:strRef>
              <c:f>'4.3'!$B$76</c:f>
              <c:strCache>
                <c:ptCount val="1"/>
                <c:pt idx="0">
                  <c:v>NL</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'4.3'!$C$76</c:f>
              <c:numCache>
                <c:formatCode>0</c:formatCode>
                <c:ptCount val="1"/>
                <c:pt idx="0">
                  <c:v>98.212368737770092</c:v>
                </c:pt>
              </c:numCache>
            </c:numRef>
          </c:xVal>
          <c:yVal>
            <c:numRef>
              <c:f>'4.3'!$D$76</c:f>
              <c:numCache>
                <c:formatCode>0</c:formatCode>
                <c:ptCount val="1"/>
                <c:pt idx="0">
                  <c:v>82.30921176949559</c:v>
                </c:pt>
              </c:numCache>
            </c:numRef>
          </c:yVal>
          <c:smooth val="0"/>
          <c:extLst>
            <c:ext xmlns:c16="http://schemas.microsoft.com/office/drawing/2014/chart" uri="{C3380CC4-5D6E-409C-BE32-E72D297353CC}">
              <c16:uniqueId val="{00000013-F5AD-4A93-8240-9A7909F282E4}"/>
            </c:ext>
          </c:extLst>
        </c:ser>
        <c:ser>
          <c:idx val="16"/>
          <c:order val="15"/>
          <c:tx>
            <c:strRef>
              <c:f>'4.3'!$B$77</c:f>
              <c:strCache>
                <c:ptCount val="1"/>
                <c:pt idx="0">
                  <c:v>PT</c:v>
                </c:pt>
              </c:strCache>
            </c:strRef>
          </c:tx>
          <c:spPr>
            <a:ln>
              <a:noFill/>
            </a:ln>
          </c:spPr>
          <c:marker>
            <c:symbol val="diamond"/>
            <c:size val="6"/>
            <c:spPr>
              <a:solidFill>
                <a:schemeClr val="accent4"/>
              </a:solidFill>
              <a:ln w="6350">
                <a:solidFill>
                  <a:schemeClr val="bg1"/>
                </a:solid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'4.3'!$C$77</c:f>
              <c:numCache>
                <c:formatCode>0</c:formatCode>
                <c:ptCount val="1"/>
                <c:pt idx="0">
                  <c:v>87.974451474626974</c:v>
                </c:pt>
              </c:numCache>
            </c:numRef>
          </c:xVal>
          <c:yVal>
            <c:numRef>
              <c:f>'4.3'!$D$77</c:f>
              <c:numCache>
                <c:formatCode>0</c:formatCode>
                <c:ptCount val="1"/>
                <c:pt idx="0">
                  <c:v>81.932446916010932</c:v>
                </c:pt>
              </c:numCache>
            </c:numRef>
          </c:yVal>
          <c:smooth val="0"/>
          <c:extLst>
            <c:ext xmlns:c16="http://schemas.microsoft.com/office/drawing/2014/chart" uri="{C3380CC4-5D6E-409C-BE32-E72D297353CC}">
              <c16:uniqueId val="{00000014-F5AD-4A93-8240-9A7909F282E4}"/>
            </c:ext>
          </c:extLst>
        </c:ser>
        <c:ser>
          <c:idx val="17"/>
          <c:order val="16"/>
          <c:tx>
            <c:strRef>
              <c:f>'4.3'!$B$78</c:f>
              <c:strCache>
                <c:ptCount val="1"/>
                <c:pt idx="0">
                  <c:v>RO</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'4.3'!$C$78</c:f>
              <c:numCache>
                <c:formatCode>0</c:formatCode>
                <c:ptCount val="1"/>
                <c:pt idx="0">
                  <c:v>89.02324943815502</c:v>
                </c:pt>
              </c:numCache>
            </c:numRef>
          </c:xVal>
          <c:yVal>
            <c:numRef>
              <c:f>'4.3'!$D$78</c:f>
              <c:numCache>
                <c:formatCode>0</c:formatCode>
                <c:ptCount val="1"/>
                <c:pt idx="0">
                  <c:v>81.167968286061353</c:v>
                </c:pt>
              </c:numCache>
            </c:numRef>
          </c:yVal>
          <c:smooth val="0"/>
          <c:extLst>
            <c:ext xmlns:c16="http://schemas.microsoft.com/office/drawing/2014/chart" uri="{C3380CC4-5D6E-409C-BE32-E72D297353CC}">
              <c16:uniqueId val="{00000015-F5AD-4A93-8240-9A7909F282E4}"/>
            </c:ext>
          </c:extLst>
        </c:ser>
        <c:ser>
          <c:idx val="18"/>
          <c:order val="17"/>
          <c:tx>
            <c:strRef>
              <c:f>'4.3'!$B$79</c:f>
              <c:strCache>
                <c:ptCount val="1"/>
                <c:pt idx="0">
                  <c:v>SK</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'4.3'!$C$79</c:f>
              <c:numCache>
                <c:formatCode>0</c:formatCode>
                <c:ptCount val="1"/>
                <c:pt idx="0">
                  <c:v>92.166099313131468</c:v>
                </c:pt>
              </c:numCache>
            </c:numRef>
          </c:xVal>
          <c:yVal>
            <c:numRef>
              <c:f>'4.3'!$D$79</c:f>
              <c:numCache>
                <c:formatCode>0</c:formatCode>
                <c:ptCount val="1"/>
                <c:pt idx="0">
                  <c:v>80.428905968195778</c:v>
                </c:pt>
              </c:numCache>
            </c:numRef>
          </c:yVal>
          <c:smooth val="0"/>
          <c:extLst>
            <c:ext xmlns:c16="http://schemas.microsoft.com/office/drawing/2014/chart" uri="{C3380CC4-5D6E-409C-BE32-E72D297353CC}">
              <c16:uniqueId val="{00000016-F5AD-4A93-8240-9A7909F282E4}"/>
            </c:ext>
          </c:extLst>
        </c:ser>
        <c:ser>
          <c:idx val="19"/>
          <c:order val="18"/>
          <c:tx>
            <c:strRef>
              <c:f>'4.3'!$B$80</c:f>
              <c:strCache>
                <c:ptCount val="1"/>
                <c:pt idx="0">
                  <c:v>SI</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'4.3'!$C$80</c:f>
              <c:numCache>
                <c:formatCode>0</c:formatCode>
                <c:ptCount val="1"/>
                <c:pt idx="0">
                  <c:v>98.314544123250812</c:v>
                </c:pt>
              </c:numCache>
            </c:numRef>
          </c:xVal>
          <c:yVal>
            <c:numRef>
              <c:f>'4.3'!$D$80</c:f>
              <c:numCache>
                <c:formatCode>0</c:formatCode>
                <c:ptCount val="1"/>
                <c:pt idx="0">
                  <c:v>87.177912522455031</c:v>
                </c:pt>
              </c:numCache>
            </c:numRef>
          </c:yVal>
          <c:smooth val="0"/>
          <c:extLst>
            <c:ext xmlns:c16="http://schemas.microsoft.com/office/drawing/2014/chart" uri="{C3380CC4-5D6E-409C-BE32-E72D297353CC}">
              <c16:uniqueId val="{00000017-F5AD-4A93-8240-9A7909F282E4}"/>
            </c:ext>
          </c:extLst>
        </c:ser>
        <c:ser>
          <c:idx val="20"/>
          <c:order val="19"/>
          <c:tx>
            <c:strRef>
              <c:f>'4.3'!$B$81</c:f>
              <c:strCache>
                <c:ptCount val="1"/>
                <c:pt idx="0">
                  <c:v>ES</c:v>
                </c:pt>
              </c:strCache>
            </c:strRef>
          </c:tx>
          <c:spPr>
            <a:ln>
              <a:noFill/>
            </a:ln>
          </c:spPr>
          <c:marker>
            <c:symbol val="diamond"/>
            <c:size val="6"/>
            <c:spPr>
              <a:solidFill>
                <a:schemeClr val="accent4"/>
              </a:solidFill>
              <a:ln w="6350">
                <a:solidFill>
                  <a:schemeClr val="bg1"/>
                </a:solidFill>
              </a:ln>
            </c:spPr>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'4.3'!$C$81</c:f>
              <c:numCache>
                <c:formatCode>0</c:formatCode>
                <c:ptCount val="1"/>
                <c:pt idx="0">
                  <c:v>91.754277596711447</c:v>
                </c:pt>
              </c:numCache>
            </c:numRef>
          </c:xVal>
          <c:yVal>
            <c:numRef>
              <c:f>'4.3'!$D$81</c:f>
              <c:numCache>
                <c:formatCode>0</c:formatCode>
                <c:ptCount val="1"/>
                <c:pt idx="0">
                  <c:v>78.813620694542109</c:v>
                </c:pt>
              </c:numCache>
            </c:numRef>
          </c:yVal>
          <c:smooth val="0"/>
          <c:extLst>
            <c:ext xmlns:c16="http://schemas.microsoft.com/office/drawing/2014/chart" uri="{C3380CC4-5D6E-409C-BE32-E72D297353CC}">
              <c16:uniqueId val="{00000018-F5AD-4A93-8240-9A7909F282E4}"/>
            </c:ext>
          </c:extLst>
        </c:ser>
        <c:ser>
          <c:idx val="21"/>
          <c:order val="20"/>
          <c:tx>
            <c:strRef>
              <c:f>'4.3'!$B$82</c:f>
              <c:strCache>
                <c:ptCount val="1"/>
                <c:pt idx="0">
                  <c:v>SE</c:v>
                </c:pt>
              </c:strCache>
            </c:strRef>
          </c:tx>
          <c:spPr>
            <a:ln>
              <a:noFill/>
            </a:ln>
          </c:spPr>
          <c:marker>
            <c:symbol val="diamond"/>
            <c:size val="6"/>
            <c:spPr>
              <a:solidFill>
                <a:schemeClr val="accent4"/>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'4.3'!$C$82</c:f>
              <c:numCache>
                <c:formatCode>0</c:formatCode>
                <c:ptCount val="1"/>
                <c:pt idx="0">
                  <c:v>95.387499269845264</c:v>
                </c:pt>
              </c:numCache>
            </c:numRef>
          </c:xVal>
          <c:yVal>
            <c:numRef>
              <c:f>'4.3'!$D$82</c:f>
              <c:numCache>
                <c:formatCode>0</c:formatCode>
                <c:ptCount val="1"/>
                <c:pt idx="0">
                  <c:v>72.508200844889245</c:v>
                </c:pt>
              </c:numCache>
            </c:numRef>
          </c:yVal>
          <c:smooth val="0"/>
          <c:extLst>
            <c:ext xmlns:c16="http://schemas.microsoft.com/office/drawing/2014/chart" uri="{C3380CC4-5D6E-409C-BE32-E72D297353CC}">
              <c16:uniqueId val="{00000019-F5AD-4A93-8240-9A7909F282E4}"/>
            </c:ext>
          </c:extLst>
        </c:ser>
        <c:ser>
          <c:idx val="22"/>
          <c:order val="21"/>
          <c:spPr>
            <a:ln w="19050">
              <a:noFill/>
            </a:ln>
          </c:spPr>
          <c:xVal>
            <c:numRef>
              <c:f>'4.3'!#REF!</c:f>
            </c:numRef>
          </c:xVal>
          <c:yVal>
            <c:numRef>
              <c:f>'4.3'!#REF!</c:f>
              <c:numCache>
                <c:formatCode>General</c:formatCode>
                <c:ptCount val="1"/>
                <c:pt idx="0">
                  <c:v>1</c:v>
                </c:pt>
              </c:numCache>
            </c:numRef>
          </c:yVal>
          <c:smooth val="0"/>
          <c:extLst>
            <c:ext xmlns:c16="http://schemas.microsoft.com/office/drawing/2014/chart" uri="{C3380CC4-5D6E-409C-BE32-E72D297353CC}">
              <c16:uniqueId val="{0000001A-F5AD-4A93-8240-9A7909F282E4}"/>
            </c:ext>
          </c:extLst>
        </c:ser>
        <c:ser>
          <c:idx val="23"/>
          <c:order val="22"/>
          <c:spPr>
            <a:ln w="19050">
              <a:noFill/>
            </a:ln>
          </c:spPr>
          <c:xVal>
            <c:numRef>
              <c:f>'4.3'!#REF!</c:f>
            </c:numRef>
          </c:xVal>
          <c:yVal>
            <c:numRef>
              <c:f>'4.3'!#REF!</c:f>
              <c:numCache>
                <c:formatCode>General</c:formatCode>
                <c:ptCount val="1"/>
                <c:pt idx="0">
                  <c:v>1</c:v>
                </c:pt>
              </c:numCache>
            </c:numRef>
          </c:yVal>
          <c:smooth val="0"/>
          <c:extLst>
            <c:ext xmlns:c16="http://schemas.microsoft.com/office/drawing/2014/chart" uri="{C3380CC4-5D6E-409C-BE32-E72D297353CC}">
              <c16:uniqueId val="{0000001B-F5AD-4A93-8240-9A7909F282E4}"/>
            </c:ext>
          </c:extLst>
        </c:ser>
        <c:dLbls>
          <c:showLegendKey val="0"/>
          <c:showVal val="0"/>
          <c:showCatName val="0"/>
          <c:showSerName val="0"/>
          <c:showPercent val="0"/>
          <c:showBubbleSize val="0"/>
        </c:dLbls>
        <c:axId val="138244480"/>
        <c:axId val="138246400"/>
      </c:scatterChart>
      <c:valAx>
        <c:axId val="138244480"/>
        <c:scaling>
          <c:orientation val="minMax"/>
          <c:max val="100"/>
          <c:min val="80"/>
        </c:scaling>
        <c:delete val="0"/>
        <c:axPos val="b"/>
        <c:title>
          <c:tx>
            <c:rich>
              <a:bodyPr/>
              <a:lstStyle/>
              <a:p>
                <a:pPr>
                  <a:defRPr/>
                </a:pPr>
                <a:r>
                  <a:rPr lang="fr-FR"/>
                  <a:t>Proportion of teachers who participated in at least one professional development activity in the 12 months preceding the survey (%)</a:t>
                </a:r>
              </a:p>
            </c:rich>
          </c:tx>
          <c:layout>
            <c:manualLayout>
              <c:xMode val="edge"/>
              <c:yMode val="edge"/>
              <c:x val="0.1582782583012137"/>
              <c:y val="0.9692523703400342"/>
            </c:manualLayout>
          </c:layout>
          <c:overlay val="0"/>
        </c:title>
        <c:numFmt formatCode="0" sourceLinked="0"/>
        <c:majorTickMark val="none"/>
        <c:minorTickMark val="none"/>
        <c:tickLblPos val="low"/>
        <c:spPr>
          <a:ln w="25400">
            <a:solidFill>
              <a:schemeClr val="tx2"/>
            </a:solidFill>
          </a:ln>
        </c:spPr>
        <c:crossAx val="138246400"/>
        <c:crossesAt val="78.965415954589787"/>
        <c:crossBetween val="midCat"/>
      </c:valAx>
      <c:valAx>
        <c:axId val="138246400"/>
        <c:scaling>
          <c:orientation val="minMax"/>
          <c:max val="100"/>
          <c:min val="60"/>
        </c:scaling>
        <c:delete val="0"/>
        <c:axPos val="l"/>
        <c:title>
          <c:tx>
            <c:rich>
              <a:bodyPr/>
              <a:lstStyle/>
              <a:p>
                <a:pPr>
                  <a:defRPr/>
                </a:pPr>
                <a:r>
                  <a:rPr lang="en-US"/>
                  <a:t>Proportion of teachers who have undertaken at least one professional development activity in the last 12 months and report that this training has had a positive impact on their teaching practices (%)</a:t>
                </a:r>
              </a:p>
            </c:rich>
          </c:tx>
          <c:layout>
            <c:manualLayout>
              <c:xMode val="edge"/>
              <c:yMode val="edge"/>
              <c:x val="4.4653354583263212E-4"/>
              <c:y val="8.3730518656613295E-2"/>
            </c:manualLayout>
          </c:layout>
          <c:overlay val="0"/>
        </c:title>
        <c:numFmt formatCode="0" sourceLinked="0"/>
        <c:majorTickMark val="none"/>
        <c:minorTickMark val="none"/>
        <c:tickLblPos val="low"/>
        <c:spPr>
          <a:ln w="25400">
            <a:solidFill>
              <a:schemeClr val="tx2"/>
            </a:solidFill>
          </a:ln>
        </c:spPr>
        <c:crossAx val="138244480"/>
        <c:crossesAt val="92.465820312499986"/>
        <c:crossBetween val="midCat"/>
      </c:valAx>
    </c:plotArea>
    <c:plotVisOnly val="1"/>
    <c:dispBlanksAs val="gap"/>
    <c:showDLblsOverMax val="0"/>
  </c:chart>
  <c:spPr>
    <a:ln>
      <a:solidFill>
        <a:schemeClr val="bg1">
          <a:lumMod val="75000"/>
        </a:schemeClr>
      </a:solidFill>
    </a:ln>
  </c:spPr>
  <c:txPr>
    <a:bodyPr/>
    <a:lstStyle/>
    <a:p>
      <a:pPr>
        <a:defRPr sz="700" b="1"/>
      </a:pPr>
      <a:endParaRPr lang="fr-FR"/>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ysClr val="windowText" lastClr="000000"/>
                </a:solidFill>
                <a:latin typeface="+mn-lt"/>
                <a:ea typeface="+mn-ea"/>
                <a:cs typeface="+mn-cs"/>
              </a:defRPr>
            </a:pPr>
            <a:r>
              <a:rPr lang="en-US" b="0"/>
              <a:t>%</a:t>
            </a:r>
          </a:p>
        </c:rich>
      </c:tx>
      <c:layout>
        <c:manualLayout>
          <c:xMode val="edge"/>
          <c:yMode val="edge"/>
          <c:x val="4.5918629227053143E-2"/>
          <c:y val="4.3881944444444454E-3"/>
        </c:manualLayout>
      </c:layout>
      <c:overlay val="0"/>
      <c:spPr>
        <a:noFill/>
        <a:ln>
          <a:noFill/>
        </a:ln>
        <a:effectLst/>
      </c:spPr>
      <c:txPr>
        <a:bodyPr rot="0" spcFirstLastPara="1" vertOverflow="ellipsis" vert="horz" wrap="square" anchor="ctr" anchorCtr="1"/>
        <a:lstStyle/>
        <a:p>
          <a:pPr>
            <a:defRPr sz="84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4.7627379910844481E-2"/>
          <c:y val="6.0372441540523798E-2"/>
          <c:w val="0.92165305289526755"/>
          <c:h val="0.84701284722222225"/>
        </c:manualLayout>
      </c:layout>
      <c:barChart>
        <c:barDir val="col"/>
        <c:grouping val="clustered"/>
        <c:varyColors val="0"/>
        <c:ser>
          <c:idx val="1"/>
          <c:order val="1"/>
          <c:tx>
            <c:strRef>
              <c:f>'4.3'!$D$32</c:f>
              <c:strCache>
                <c:ptCount val="1"/>
                <c:pt idx="0">
                  <c:v>Participation (%)</c:v>
                </c:pt>
              </c:strCache>
            </c:strRef>
          </c:tx>
          <c:spPr>
            <a:solidFill>
              <a:schemeClr val="accent4">
                <a:lumMod val="60000"/>
                <a:lumOff val="40000"/>
              </a:schemeClr>
            </a:solidFill>
            <a:ln w="6350">
              <a:solidFill>
                <a:schemeClr val="bg1"/>
              </a:solidFill>
            </a:ln>
            <a:effectLst/>
          </c:spPr>
          <c:invertIfNegative val="0"/>
          <c:cat>
            <c:strRef>
              <c:f>'4.3'!$B$33:$B$55</c:f>
              <c:strCache>
                <c:ptCount val="23"/>
                <c:pt idx="0">
                  <c:v>FR</c:v>
                </c:pt>
                <c:pt idx="1">
                  <c:v>PT</c:v>
                </c:pt>
                <c:pt idx="2">
                  <c:v>MT</c:v>
                </c:pt>
                <c:pt idx="3">
                  <c:v>BE</c:v>
                </c:pt>
                <c:pt idx="4">
                  <c:v>DK</c:v>
                </c:pt>
                <c:pt idx="5">
                  <c:v>IT</c:v>
                </c:pt>
                <c:pt idx="6">
                  <c:v>ES</c:v>
                </c:pt>
                <c:pt idx="7">
                  <c:v>SK</c:v>
                </c:pt>
                <c:pt idx="8">
                  <c:v>FI</c:v>
                </c:pt>
                <c:pt idx="9">
                  <c:v>CY</c:v>
                </c:pt>
                <c:pt idx="10">
                  <c:v>EU-23</c:v>
                </c:pt>
                <c:pt idx="11">
                  <c:v>CZ</c:v>
                </c:pt>
                <c:pt idx="12">
                  <c:v>AT</c:v>
                </c:pt>
                <c:pt idx="13">
                  <c:v>SE</c:v>
                </c:pt>
                <c:pt idx="14">
                  <c:v>BG</c:v>
                </c:pt>
                <c:pt idx="15">
                  <c:v>HU</c:v>
                </c:pt>
                <c:pt idx="16">
                  <c:v>RO</c:v>
                </c:pt>
                <c:pt idx="17">
                  <c:v>NL</c:v>
                </c:pt>
                <c:pt idx="18">
                  <c:v>HR</c:v>
                </c:pt>
                <c:pt idx="19">
                  <c:v>SI</c:v>
                </c:pt>
                <c:pt idx="20">
                  <c:v>EE</c:v>
                </c:pt>
                <c:pt idx="21">
                  <c:v>LV</c:v>
                </c:pt>
                <c:pt idx="22">
                  <c:v>LT</c:v>
                </c:pt>
              </c:strCache>
            </c:strRef>
          </c:cat>
          <c:val>
            <c:numRef>
              <c:f>'4.3'!$D$33:$D$55</c:f>
              <c:numCache>
                <c:formatCode>0</c:formatCode>
                <c:ptCount val="23"/>
                <c:pt idx="0">
                  <c:v>82.577076845319667</c:v>
                </c:pt>
                <c:pt idx="1">
                  <c:v>87.974451474627045</c:v>
                </c:pt>
                <c:pt idx="2">
                  <c:v>91.296934458694849</c:v>
                </c:pt>
                <c:pt idx="3">
                  <c:v>94.180738959672496</c:v>
                </c:pt>
                <c:pt idx="4">
                  <c:v>92.362791611135819</c:v>
                </c:pt>
                <c:pt idx="5">
                  <c:v>93.219572196620391</c:v>
                </c:pt>
                <c:pt idx="6">
                  <c:v>91.754277596711546</c:v>
                </c:pt>
                <c:pt idx="7">
                  <c:v>92.166099313131525</c:v>
                </c:pt>
                <c:pt idx="8">
                  <c:v>92.663485360256402</c:v>
                </c:pt>
                <c:pt idx="9">
                  <c:v>92.205730187785392</c:v>
                </c:pt>
                <c:pt idx="10">
                  <c:v>92.451792095300846</c:v>
                </c:pt>
                <c:pt idx="11">
                  <c:v>97.315690411044741</c:v>
                </c:pt>
                <c:pt idx="12">
                  <c:v>98.736570985103072</c:v>
                </c:pt>
                <c:pt idx="13">
                  <c:v>95.387499269845293</c:v>
                </c:pt>
                <c:pt idx="14">
                  <c:v>95.880459762124119</c:v>
                </c:pt>
                <c:pt idx="15">
                  <c:v>94.513625189182235</c:v>
                </c:pt>
                <c:pt idx="16">
                  <c:v>89.023249438155048</c:v>
                </c:pt>
                <c:pt idx="17">
                  <c:v>98.212368737770092</c:v>
                </c:pt>
                <c:pt idx="18">
                  <c:v>98.14474917902956</c:v>
                </c:pt>
                <c:pt idx="19">
                  <c:v>98.314544123250855</c:v>
                </c:pt>
                <c:pt idx="20">
                  <c:v>97.737704511170733</c:v>
                </c:pt>
                <c:pt idx="21">
                  <c:v>98.567998786866156</c:v>
                </c:pt>
                <c:pt idx="22">
                  <c:v>99.410920605826277</c:v>
                </c:pt>
              </c:numCache>
            </c:numRef>
          </c:val>
          <c:extLst>
            <c:ext xmlns:c16="http://schemas.microsoft.com/office/drawing/2014/chart" uri="{C3380CC4-5D6E-409C-BE32-E72D297353CC}">
              <c16:uniqueId val="{00000000-944B-4DD0-9A46-CC81E97EA05F}"/>
            </c:ext>
          </c:extLst>
        </c:ser>
        <c:dLbls>
          <c:showLegendKey val="0"/>
          <c:showVal val="0"/>
          <c:showCatName val="0"/>
          <c:showSerName val="0"/>
          <c:showPercent val="0"/>
          <c:showBubbleSize val="0"/>
        </c:dLbls>
        <c:gapWidth val="120"/>
        <c:axId val="699905208"/>
        <c:axId val="699906520"/>
      </c:barChart>
      <c:lineChart>
        <c:grouping val="standard"/>
        <c:varyColors val="0"/>
        <c:ser>
          <c:idx val="0"/>
          <c:order val="0"/>
          <c:tx>
            <c:strRef>
              <c:f>'4.3'!$C$32</c:f>
              <c:strCache>
                <c:ptCount val="1"/>
                <c:pt idx="0">
                  <c:v>Number of activities</c:v>
                </c:pt>
              </c:strCache>
            </c:strRef>
          </c:tx>
          <c:spPr>
            <a:ln w="28575" cap="rnd">
              <a:noFill/>
              <a:round/>
            </a:ln>
            <a:effectLst/>
          </c:spPr>
          <c:marker>
            <c:symbol val="circle"/>
            <c:size val="5"/>
            <c:spPr>
              <a:solidFill>
                <a:schemeClr val="accent2"/>
              </a:solidFill>
              <a:ln w="6350">
                <a:solidFill>
                  <a:schemeClr val="bg1"/>
                </a:solidFill>
              </a:ln>
              <a:effectLst/>
            </c:spPr>
          </c:marker>
          <c:cat>
            <c:strRef>
              <c:f>'4.3'!$B$33:$B$55</c:f>
              <c:strCache>
                <c:ptCount val="23"/>
                <c:pt idx="0">
                  <c:v>FR</c:v>
                </c:pt>
                <c:pt idx="1">
                  <c:v>PT</c:v>
                </c:pt>
                <c:pt idx="2">
                  <c:v>MT</c:v>
                </c:pt>
                <c:pt idx="3">
                  <c:v>BE</c:v>
                </c:pt>
                <c:pt idx="4">
                  <c:v>DK</c:v>
                </c:pt>
                <c:pt idx="5">
                  <c:v>IT</c:v>
                </c:pt>
                <c:pt idx="6">
                  <c:v>ES</c:v>
                </c:pt>
                <c:pt idx="7">
                  <c:v>SK</c:v>
                </c:pt>
                <c:pt idx="8">
                  <c:v>FI</c:v>
                </c:pt>
                <c:pt idx="9">
                  <c:v>CY</c:v>
                </c:pt>
                <c:pt idx="10">
                  <c:v>EU-23</c:v>
                </c:pt>
                <c:pt idx="11">
                  <c:v>CZ</c:v>
                </c:pt>
                <c:pt idx="12">
                  <c:v>AT</c:v>
                </c:pt>
                <c:pt idx="13">
                  <c:v>SE</c:v>
                </c:pt>
                <c:pt idx="14">
                  <c:v>BG</c:v>
                </c:pt>
                <c:pt idx="15">
                  <c:v>HU</c:v>
                </c:pt>
                <c:pt idx="16">
                  <c:v>RO</c:v>
                </c:pt>
                <c:pt idx="17">
                  <c:v>NL</c:v>
                </c:pt>
                <c:pt idx="18">
                  <c:v>HR</c:v>
                </c:pt>
                <c:pt idx="19">
                  <c:v>SI</c:v>
                </c:pt>
                <c:pt idx="20">
                  <c:v>EE</c:v>
                </c:pt>
                <c:pt idx="21">
                  <c:v>LV</c:v>
                </c:pt>
                <c:pt idx="22">
                  <c:v>LT</c:v>
                </c:pt>
              </c:strCache>
            </c:strRef>
          </c:cat>
          <c:val>
            <c:numRef>
              <c:f>'4.3'!$C$33:$C$55</c:f>
              <c:numCache>
                <c:formatCode>0</c:formatCode>
                <c:ptCount val="23"/>
                <c:pt idx="0">
                  <c:v>2.4183039720975592</c:v>
                </c:pt>
                <c:pt idx="1">
                  <c:v>2.9368500192831992</c:v>
                </c:pt>
                <c:pt idx="2">
                  <c:v>3.0886379585053638</c:v>
                </c:pt>
                <c:pt idx="3">
                  <c:v>3.1033827044062501</c:v>
                </c:pt>
                <c:pt idx="4">
                  <c:v>3.2023051531633002</c:v>
                </c:pt>
                <c:pt idx="5">
                  <c:v>3.3052280857373</c:v>
                </c:pt>
                <c:pt idx="6">
                  <c:v>3.324113368930274</c:v>
                </c:pt>
                <c:pt idx="7">
                  <c:v>3.3895703210325161</c:v>
                </c:pt>
                <c:pt idx="8">
                  <c:v>3.4185279715521024</c:v>
                </c:pt>
                <c:pt idx="9">
                  <c:v>3.4472774073717409</c:v>
                </c:pt>
                <c:pt idx="10">
                  <c:v>3.5352637958239352</c:v>
                </c:pt>
                <c:pt idx="11">
                  <c:v>3.8276447443531936</c:v>
                </c:pt>
                <c:pt idx="12">
                  <c:v>3.8698712380567111</c:v>
                </c:pt>
                <c:pt idx="13">
                  <c:v>3.8807514396298441</c:v>
                </c:pt>
                <c:pt idx="14">
                  <c:v>3.9115160247874408</c:v>
                </c:pt>
                <c:pt idx="15">
                  <c:v>3.9747573795138305</c:v>
                </c:pt>
                <c:pt idx="16">
                  <c:v>4.2178121737427778</c:v>
                </c:pt>
                <c:pt idx="17">
                  <c:v>4.2596326613333044</c:v>
                </c:pt>
                <c:pt idx="18">
                  <c:v>4.6505674406256956</c:v>
                </c:pt>
                <c:pt idx="19">
                  <c:v>4.7484639835092626</c:v>
                </c:pt>
                <c:pt idx="20">
                  <c:v>4.9547179157573211</c:v>
                </c:pt>
                <c:pt idx="21">
                  <c:v>5.1528082918339777</c:v>
                </c:pt>
                <c:pt idx="22">
                  <c:v>6.0751280698143821</c:v>
                </c:pt>
              </c:numCache>
            </c:numRef>
          </c:val>
          <c:smooth val="0"/>
          <c:extLst>
            <c:ext xmlns:c16="http://schemas.microsoft.com/office/drawing/2014/chart" uri="{C3380CC4-5D6E-409C-BE32-E72D297353CC}">
              <c16:uniqueId val="{00000001-944B-4DD0-9A46-CC81E97EA05F}"/>
            </c:ext>
          </c:extLst>
        </c:ser>
        <c:dLbls>
          <c:showLegendKey val="0"/>
          <c:showVal val="0"/>
          <c:showCatName val="0"/>
          <c:showSerName val="0"/>
          <c:showPercent val="0"/>
          <c:showBubbleSize val="0"/>
        </c:dLbls>
        <c:marker val="1"/>
        <c:smooth val="0"/>
        <c:axId val="706660000"/>
        <c:axId val="706658032"/>
      </c:lineChart>
      <c:catAx>
        <c:axId val="699905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699906520"/>
        <c:crosses val="autoZero"/>
        <c:auto val="1"/>
        <c:lblAlgn val="ctr"/>
        <c:lblOffset val="100"/>
        <c:noMultiLvlLbl val="0"/>
      </c:catAx>
      <c:valAx>
        <c:axId val="699906520"/>
        <c:scaling>
          <c:orientation val="minMax"/>
          <c:max val="1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699905208"/>
        <c:crosses val="autoZero"/>
        <c:crossBetween val="between"/>
      </c:valAx>
      <c:valAx>
        <c:axId val="706658032"/>
        <c:scaling>
          <c:orientation val="minMax"/>
          <c:max val="10"/>
        </c:scaling>
        <c:delete val="0"/>
        <c:axPos val="r"/>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en-US"/>
                  <a:t>Number of activities</a:t>
                </a:r>
              </a:p>
            </c:rich>
          </c:tx>
          <c:layout>
            <c:manualLayout>
              <c:xMode val="edge"/>
              <c:yMode val="edge"/>
              <c:x val="0.93823468687700773"/>
              <c:y val="3.9332272452907106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706660000"/>
        <c:crosses val="max"/>
        <c:crossBetween val="between"/>
      </c:valAx>
      <c:catAx>
        <c:axId val="706660000"/>
        <c:scaling>
          <c:orientation val="minMax"/>
        </c:scaling>
        <c:delete val="1"/>
        <c:axPos val="b"/>
        <c:numFmt formatCode="General" sourceLinked="1"/>
        <c:majorTickMark val="out"/>
        <c:minorTickMark val="none"/>
        <c:tickLblPos val="nextTo"/>
        <c:crossAx val="706658032"/>
        <c:crosses val="autoZero"/>
        <c:auto val="1"/>
        <c:lblAlgn val="ctr"/>
        <c:lblOffset val="100"/>
        <c:noMultiLvlLbl val="0"/>
      </c:catAx>
      <c:spPr>
        <a:noFill/>
        <a:ln>
          <a:noFill/>
        </a:ln>
        <a:effectLst/>
      </c:spPr>
    </c:plotArea>
    <c:legend>
      <c:legendPos val="b"/>
      <c:layout>
        <c:manualLayout>
          <c:xMode val="edge"/>
          <c:yMode val="edge"/>
          <c:x val="0.20696678743961353"/>
          <c:y val="0.95724771100676509"/>
          <c:w val="0.58388043478260865"/>
          <c:h val="4.2752288993234924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5492660341956E-2"/>
          <c:y val="4.8506944444444443E-2"/>
          <c:w val="0.86945467287171974"/>
          <c:h val="0.83882395833333334"/>
        </c:manualLayout>
      </c:layout>
      <c:barChart>
        <c:barDir val="bar"/>
        <c:grouping val="clustered"/>
        <c:varyColors val="0"/>
        <c:ser>
          <c:idx val="0"/>
          <c:order val="0"/>
          <c:tx>
            <c:strRef>
              <c:f>'4.4'!$D$62</c:f>
              <c:strCache>
                <c:ptCount val="1"/>
                <c:pt idx="0">
                  <c:v>ISCED 1</c:v>
                </c:pt>
              </c:strCache>
            </c:strRef>
          </c:tx>
          <c:spPr>
            <a:solidFill>
              <a:schemeClr val="accent4"/>
            </a:solidFill>
            <a:ln w="6350">
              <a:solidFill>
                <a:schemeClr val="bg1"/>
              </a:solidFill>
            </a:ln>
            <a:effectLst/>
          </c:spPr>
          <c:invertIfNegative val="0"/>
          <c:cat>
            <c:strRef>
              <c:f>'4.4'!$B$63:$B$89</c:f>
              <c:strCache>
                <c:ptCount val="27"/>
                <c:pt idx="0">
                  <c:v>RO</c:v>
                </c:pt>
                <c:pt idx="1">
                  <c:v>FR</c:v>
                </c:pt>
                <c:pt idx="2">
                  <c:v>CZ</c:v>
                </c:pt>
                <c:pt idx="3">
                  <c:v>SK</c:v>
                </c:pt>
                <c:pt idx="4">
                  <c:v>NL</c:v>
                </c:pt>
                <c:pt idx="5">
                  <c:v>DE</c:v>
                </c:pt>
                <c:pt idx="6">
                  <c:v>LT</c:v>
                </c:pt>
                <c:pt idx="7">
                  <c:v>EU-27</c:v>
                </c:pt>
                <c:pt idx="8">
                  <c:v>ES</c:v>
                </c:pt>
                <c:pt idx="9">
                  <c:v>FI</c:v>
                </c:pt>
                <c:pt idx="10">
                  <c:v>SE</c:v>
                </c:pt>
                <c:pt idx="11">
                  <c:v>HR</c:v>
                </c:pt>
                <c:pt idx="12">
                  <c:v>MT</c:v>
                </c:pt>
                <c:pt idx="13">
                  <c:v>BE</c:v>
                </c:pt>
                <c:pt idx="14">
                  <c:v>EE</c:v>
                </c:pt>
                <c:pt idx="15">
                  <c:v>CY</c:v>
                </c:pt>
                <c:pt idx="16">
                  <c:v>AT</c:v>
                </c:pt>
                <c:pt idx="17">
                  <c:v>DK</c:v>
                </c:pt>
                <c:pt idx="18">
                  <c:v>LV</c:v>
                </c:pt>
                <c:pt idx="19">
                  <c:v>PT</c:v>
                </c:pt>
                <c:pt idx="20">
                  <c:v>BG</c:v>
                </c:pt>
                <c:pt idx="21">
                  <c:v>IT</c:v>
                </c:pt>
                <c:pt idx="22">
                  <c:v>SI</c:v>
                </c:pt>
                <c:pt idx="23">
                  <c:v>PL</c:v>
                </c:pt>
                <c:pt idx="24">
                  <c:v>HU</c:v>
                </c:pt>
                <c:pt idx="25">
                  <c:v>LU</c:v>
                </c:pt>
                <c:pt idx="26">
                  <c:v>EL</c:v>
                </c:pt>
              </c:strCache>
            </c:strRef>
          </c:cat>
          <c:val>
            <c:numRef>
              <c:f>'4.4'!$D$63:$D$89</c:f>
              <c:numCache>
                <c:formatCode>0.0</c:formatCode>
                <c:ptCount val="27"/>
                <c:pt idx="0">
                  <c:v>19.2</c:v>
                </c:pt>
                <c:pt idx="1">
                  <c:v>18.399999999999999</c:v>
                </c:pt>
                <c:pt idx="2">
                  <c:v>18</c:v>
                </c:pt>
                <c:pt idx="3">
                  <c:v>17.5</c:v>
                </c:pt>
                <c:pt idx="4">
                  <c:v>16.3</c:v>
                </c:pt>
                <c:pt idx="5">
                  <c:v>14.9</c:v>
                </c:pt>
                <c:pt idx="6">
                  <c:v>14.2</c:v>
                </c:pt>
                <c:pt idx="7">
                  <c:v>13.6</c:v>
                </c:pt>
                <c:pt idx="8">
                  <c:v>13.3</c:v>
                </c:pt>
                <c:pt idx="9">
                  <c:v>13.1</c:v>
                </c:pt>
                <c:pt idx="10">
                  <c:v>13.1</c:v>
                </c:pt>
                <c:pt idx="11">
                  <c:v>13</c:v>
                </c:pt>
                <c:pt idx="12">
                  <c:v>12.6</c:v>
                </c:pt>
                <c:pt idx="13">
                  <c:v>12.5</c:v>
                </c:pt>
                <c:pt idx="14" formatCode="General">
                  <c:v>12.5</c:v>
                </c:pt>
                <c:pt idx="15">
                  <c:v>12.3</c:v>
                </c:pt>
                <c:pt idx="16">
                  <c:v>12.2</c:v>
                </c:pt>
                <c:pt idx="17">
                  <c:v>12.1</c:v>
                </c:pt>
                <c:pt idx="18">
                  <c:v>12.1</c:v>
                </c:pt>
                <c:pt idx="19">
                  <c:v>12.1</c:v>
                </c:pt>
                <c:pt idx="20">
                  <c:v>11.2</c:v>
                </c:pt>
                <c:pt idx="21">
                  <c:v>11.2</c:v>
                </c:pt>
                <c:pt idx="22" formatCode="General">
                  <c:v>10.3</c:v>
                </c:pt>
                <c:pt idx="23">
                  <c:v>10.199999999999999</c:v>
                </c:pt>
                <c:pt idx="24">
                  <c:v>10</c:v>
                </c:pt>
                <c:pt idx="25">
                  <c:v>8.9</c:v>
                </c:pt>
                <c:pt idx="26">
                  <c:v>8.4</c:v>
                </c:pt>
              </c:numCache>
            </c:numRef>
          </c:val>
          <c:extLst>
            <c:ext xmlns:c16="http://schemas.microsoft.com/office/drawing/2014/chart" uri="{C3380CC4-5D6E-409C-BE32-E72D297353CC}">
              <c16:uniqueId val="{00000000-0CF9-42F5-B9C3-7472022D4046}"/>
            </c:ext>
          </c:extLst>
        </c:ser>
        <c:ser>
          <c:idx val="1"/>
          <c:order val="1"/>
          <c:tx>
            <c:strRef>
              <c:f>'4.4'!$C$62</c:f>
              <c:strCache>
                <c:ptCount val="1"/>
                <c:pt idx="0">
                  <c:v>ISCED 02</c:v>
                </c:pt>
              </c:strCache>
            </c:strRef>
          </c:tx>
          <c:spPr>
            <a:solidFill>
              <a:schemeClr val="accent4">
                <a:lumMod val="60000"/>
                <a:lumOff val="40000"/>
              </a:schemeClr>
            </a:solidFill>
            <a:ln w="6350">
              <a:solidFill>
                <a:schemeClr val="bg1"/>
              </a:solidFill>
            </a:ln>
            <a:effectLst/>
          </c:spPr>
          <c:invertIfNegative val="0"/>
          <c:cat>
            <c:strRef>
              <c:f>'4.4'!$B$63:$B$89</c:f>
              <c:strCache>
                <c:ptCount val="27"/>
                <c:pt idx="0">
                  <c:v>RO</c:v>
                </c:pt>
                <c:pt idx="1">
                  <c:v>FR</c:v>
                </c:pt>
                <c:pt idx="2">
                  <c:v>CZ</c:v>
                </c:pt>
                <c:pt idx="3">
                  <c:v>SK</c:v>
                </c:pt>
                <c:pt idx="4">
                  <c:v>NL</c:v>
                </c:pt>
                <c:pt idx="5">
                  <c:v>DE</c:v>
                </c:pt>
                <c:pt idx="6">
                  <c:v>LT</c:v>
                </c:pt>
                <c:pt idx="7">
                  <c:v>EU-27</c:v>
                </c:pt>
                <c:pt idx="8">
                  <c:v>ES</c:v>
                </c:pt>
                <c:pt idx="9">
                  <c:v>FI</c:v>
                </c:pt>
                <c:pt idx="10">
                  <c:v>SE</c:v>
                </c:pt>
                <c:pt idx="11">
                  <c:v>HR</c:v>
                </c:pt>
                <c:pt idx="12">
                  <c:v>MT</c:v>
                </c:pt>
                <c:pt idx="13">
                  <c:v>BE</c:v>
                </c:pt>
                <c:pt idx="14">
                  <c:v>EE</c:v>
                </c:pt>
                <c:pt idx="15">
                  <c:v>CY</c:v>
                </c:pt>
                <c:pt idx="16">
                  <c:v>AT</c:v>
                </c:pt>
                <c:pt idx="17">
                  <c:v>DK</c:v>
                </c:pt>
                <c:pt idx="18">
                  <c:v>LV</c:v>
                </c:pt>
                <c:pt idx="19">
                  <c:v>PT</c:v>
                </c:pt>
                <c:pt idx="20">
                  <c:v>BG</c:v>
                </c:pt>
                <c:pt idx="21">
                  <c:v>IT</c:v>
                </c:pt>
                <c:pt idx="22">
                  <c:v>SI</c:v>
                </c:pt>
                <c:pt idx="23">
                  <c:v>PL</c:v>
                </c:pt>
                <c:pt idx="24">
                  <c:v>HU</c:v>
                </c:pt>
                <c:pt idx="25">
                  <c:v>LU</c:v>
                </c:pt>
                <c:pt idx="26">
                  <c:v>EL</c:v>
                </c:pt>
              </c:strCache>
            </c:strRef>
          </c:cat>
          <c:val>
            <c:numRef>
              <c:f>'4.4'!$C$63:$C$89</c:f>
              <c:numCache>
                <c:formatCode>0.0</c:formatCode>
                <c:ptCount val="27"/>
                <c:pt idx="0">
                  <c:v>15.1</c:v>
                </c:pt>
                <c:pt idx="1">
                  <c:v>23.2</c:v>
                </c:pt>
                <c:pt idx="2">
                  <c:v>12.3</c:v>
                </c:pt>
                <c:pt idx="3">
                  <c:v>11.5</c:v>
                </c:pt>
                <c:pt idx="4">
                  <c:v>15.8</c:v>
                </c:pt>
                <c:pt idx="5">
                  <c:v>9.1999999999999993</c:v>
                </c:pt>
                <c:pt idx="6">
                  <c:v>9.6</c:v>
                </c:pt>
                <c:pt idx="7">
                  <c:v>12.8</c:v>
                </c:pt>
                <c:pt idx="8">
                  <c:v>13.8</c:v>
                </c:pt>
                <c:pt idx="9">
                  <c:v>8.6999999999999993</c:v>
                </c:pt>
                <c:pt idx="10">
                  <c:v>14</c:v>
                </c:pt>
                <c:pt idx="11">
                  <c:v>10.6</c:v>
                </c:pt>
                <c:pt idx="12">
                  <c:v>11.1</c:v>
                </c:pt>
                <c:pt idx="13">
                  <c:v>13.8</c:v>
                </c:pt>
                <c:pt idx="15">
                  <c:v>13.4</c:v>
                </c:pt>
                <c:pt idx="16">
                  <c:v>13</c:v>
                </c:pt>
                <c:pt idx="17">
                  <c:v>10.3</c:v>
                </c:pt>
                <c:pt idx="18">
                  <c:v>11.2</c:v>
                </c:pt>
                <c:pt idx="19">
                  <c:v>15.9</c:v>
                </c:pt>
                <c:pt idx="20">
                  <c:v>11.6</c:v>
                </c:pt>
                <c:pt idx="21">
                  <c:v>11.8</c:v>
                </c:pt>
                <c:pt idx="22" formatCode="General">
                  <c:v>19.5</c:v>
                </c:pt>
                <c:pt idx="23">
                  <c:v>12.6</c:v>
                </c:pt>
                <c:pt idx="24">
                  <c:v>13</c:v>
                </c:pt>
                <c:pt idx="25">
                  <c:v>8.5</c:v>
                </c:pt>
                <c:pt idx="26">
                  <c:v>9.9</c:v>
                </c:pt>
              </c:numCache>
            </c:numRef>
          </c:val>
          <c:extLst>
            <c:ext xmlns:c16="http://schemas.microsoft.com/office/drawing/2014/chart" uri="{C3380CC4-5D6E-409C-BE32-E72D297353CC}">
              <c16:uniqueId val="{00000001-0CF9-42F5-B9C3-7472022D4046}"/>
            </c:ext>
          </c:extLst>
        </c:ser>
        <c:dLbls>
          <c:showLegendKey val="0"/>
          <c:showVal val="0"/>
          <c:showCatName val="0"/>
          <c:showSerName val="0"/>
          <c:showPercent val="0"/>
          <c:showBubbleSize val="0"/>
        </c:dLbls>
        <c:gapWidth val="125"/>
        <c:axId val="476730992"/>
        <c:axId val="476730008"/>
      </c:barChart>
      <c:catAx>
        <c:axId val="476730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fr-FR"/>
          </a:p>
        </c:txPr>
        <c:crossAx val="476730008"/>
        <c:crosses val="autoZero"/>
        <c:auto val="1"/>
        <c:lblAlgn val="ctr"/>
        <c:lblOffset val="100"/>
        <c:noMultiLvlLbl val="0"/>
      </c:catAx>
      <c:valAx>
        <c:axId val="476730008"/>
        <c:scaling>
          <c:orientation val="minMax"/>
        </c:scaling>
        <c:delete val="0"/>
        <c:axPos val="b"/>
        <c:majorGridlines>
          <c:spPr>
            <a:ln w="6350" cap="flat" cmpd="sng" algn="ctr">
              <a:solidFill>
                <a:schemeClr val="bg1">
                  <a:lumMod val="85000"/>
                  <a:alpha val="20000"/>
                </a:schemeClr>
              </a:solidFill>
              <a:round/>
            </a:ln>
            <a:effectLst/>
          </c:spPr>
        </c:majorGridlines>
        <c:title>
          <c:tx>
            <c:rich>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r>
                  <a:rPr lang="fr-FR"/>
                  <a:t>Elèves</a:t>
                </a:r>
              </a:p>
            </c:rich>
          </c:tx>
          <c:layout>
            <c:manualLayout>
              <c:xMode val="edge"/>
              <c:yMode val="edge"/>
              <c:x val="0.89270493796682615"/>
              <c:y val="0.9516257851955288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476730992"/>
        <c:crosses val="autoZero"/>
        <c:crossBetween val="between"/>
      </c:valAx>
      <c:spPr>
        <a:noFill/>
        <a:ln>
          <a:noFill/>
        </a:ln>
        <a:effectLst/>
      </c:spPr>
    </c:plotArea>
    <c:legend>
      <c:legendPos val="b"/>
      <c:layout>
        <c:manualLayout>
          <c:xMode val="edge"/>
          <c:yMode val="edge"/>
          <c:x val="0.34522405372405374"/>
          <c:y val="0.9394024305555555"/>
          <c:w val="0.28629181929181929"/>
          <c:h val="6.059756944444444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6350" cap="flat" cmpd="sng" algn="ctr">
      <a:solidFill>
        <a:schemeClr val="bg1">
          <a:lumMod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64337918972575E-2"/>
          <c:y val="2.0175694444444444E-2"/>
          <c:w val="0.86945467287171974"/>
          <c:h val="0.87600451388888889"/>
        </c:manualLayout>
      </c:layout>
      <c:barChart>
        <c:barDir val="bar"/>
        <c:grouping val="clustered"/>
        <c:varyColors val="0"/>
        <c:ser>
          <c:idx val="1"/>
          <c:order val="0"/>
          <c:tx>
            <c:strRef>
              <c:f>'4.4'!$H$62</c:f>
              <c:strCache>
                <c:ptCount val="1"/>
                <c:pt idx="0">
                  <c:v>ISCED 3</c:v>
                </c:pt>
              </c:strCache>
            </c:strRef>
          </c:tx>
          <c:spPr>
            <a:solidFill>
              <a:schemeClr val="accent4">
                <a:lumMod val="60000"/>
                <a:lumOff val="40000"/>
              </a:schemeClr>
            </a:solidFill>
            <a:ln w="6350">
              <a:solidFill>
                <a:schemeClr val="bg1"/>
              </a:solidFill>
            </a:ln>
            <a:effectLst/>
          </c:spPr>
          <c:invertIfNegative val="0"/>
          <c:cat>
            <c:strRef>
              <c:f>'4.4'!$F$63:$F$89</c:f>
              <c:strCache>
                <c:ptCount val="27"/>
                <c:pt idx="0">
                  <c:v>NL</c:v>
                </c:pt>
                <c:pt idx="1">
                  <c:v>FR</c:v>
                </c:pt>
                <c:pt idx="2">
                  <c:v>DE</c:v>
                </c:pt>
                <c:pt idx="3">
                  <c:v>SK</c:v>
                </c:pt>
                <c:pt idx="4">
                  <c:v>CZ</c:v>
                </c:pt>
                <c:pt idx="5">
                  <c:v>EU-27</c:v>
                </c:pt>
                <c:pt idx="6">
                  <c:v>ES</c:v>
                </c:pt>
                <c:pt idx="7">
                  <c:v>HU</c:v>
                </c:pt>
                <c:pt idx="8">
                  <c:v>RO</c:v>
                </c:pt>
                <c:pt idx="9">
                  <c:v>SE</c:v>
                </c:pt>
                <c:pt idx="10">
                  <c:v>DK</c:v>
                </c:pt>
                <c:pt idx="11">
                  <c:v>PL</c:v>
                </c:pt>
                <c:pt idx="12">
                  <c:v>IT</c:v>
                </c:pt>
                <c:pt idx="13">
                  <c:v>BG</c:v>
                </c:pt>
                <c:pt idx="14">
                  <c:v>LT</c:v>
                </c:pt>
                <c:pt idx="15">
                  <c:v>EE</c:v>
                </c:pt>
                <c:pt idx="16">
                  <c:v>LU</c:v>
                </c:pt>
                <c:pt idx="17">
                  <c:v>LV</c:v>
                </c:pt>
                <c:pt idx="18">
                  <c:v>CY</c:v>
                </c:pt>
                <c:pt idx="19">
                  <c:v>PT</c:v>
                </c:pt>
                <c:pt idx="20">
                  <c:v>BE</c:v>
                </c:pt>
                <c:pt idx="21">
                  <c:v>AT</c:v>
                </c:pt>
                <c:pt idx="22">
                  <c:v>FI</c:v>
                </c:pt>
                <c:pt idx="23">
                  <c:v>HR</c:v>
                </c:pt>
                <c:pt idx="24">
                  <c:v>EL</c:v>
                </c:pt>
                <c:pt idx="25">
                  <c:v>MT</c:v>
                </c:pt>
                <c:pt idx="26">
                  <c:v>SI</c:v>
                </c:pt>
              </c:strCache>
            </c:strRef>
          </c:cat>
          <c:val>
            <c:numRef>
              <c:f>'4.4'!$H$63:$H$89</c:f>
              <c:numCache>
                <c:formatCode>0.0</c:formatCode>
                <c:ptCount val="27"/>
                <c:pt idx="0">
                  <c:v>17.5</c:v>
                </c:pt>
                <c:pt idx="1">
                  <c:v>11.3</c:v>
                </c:pt>
                <c:pt idx="2">
                  <c:v>12.2</c:v>
                </c:pt>
                <c:pt idx="3">
                  <c:v>13.4</c:v>
                </c:pt>
                <c:pt idx="4">
                  <c:v>10.3</c:v>
                </c:pt>
                <c:pt idx="5">
                  <c:v>11.2</c:v>
                </c:pt>
                <c:pt idx="6">
                  <c:v>10.4</c:v>
                </c:pt>
                <c:pt idx="7">
                  <c:v>11.5</c:v>
                </c:pt>
                <c:pt idx="8">
                  <c:v>13.5</c:v>
                </c:pt>
                <c:pt idx="9">
                  <c:v>13.1</c:v>
                </c:pt>
                <c:pt idx="10">
                  <c:v>12.4</c:v>
                </c:pt>
                <c:pt idx="11">
                  <c:v>11.5</c:v>
                </c:pt>
                <c:pt idx="12">
                  <c:v>10.1</c:v>
                </c:pt>
                <c:pt idx="13">
                  <c:v>12.1</c:v>
                </c:pt>
                <c:pt idx="14">
                  <c:v>9.1999999999999993</c:v>
                </c:pt>
                <c:pt idx="15" formatCode="General">
                  <c:v>15.4</c:v>
                </c:pt>
                <c:pt idx="16">
                  <c:v>4.7</c:v>
                </c:pt>
                <c:pt idx="17">
                  <c:v>11.5</c:v>
                </c:pt>
                <c:pt idx="18">
                  <c:v>8.5</c:v>
                </c:pt>
                <c:pt idx="19">
                  <c:v>8.9</c:v>
                </c:pt>
                <c:pt idx="20">
                  <c:v>9.3000000000000007</c:v>
                </c:pt>
                <c:pt idx="21">
                  <c:v>9.9</c:v>
                </c:pt>
                <c:pt idx="22">
                  <c:v>17.3</c:v>
                </c:pt>
                <c:pt idx="23">
                  <c:v>8</c:v>
                </c:pt>
                <c:pt idx="24">
                  <c:v>9.1999999999999993</c:v>
                </c:pt>
                <c:pt idx="25">
                  <c:v>7</c:v>
                </c:pt>
                <c:pt idx="26">
                  <c:v>13.6</c:v>
                </c:pt>
              </c:numCache>
            </c:numRef>
          </c:val>
          <c:extLst>
            <c:ext xmlns:c16="http://schemas.microsoft.com/office/drawing/2014/chart" uri="{C3380CC4-5D6E-409C-BE32-E72D297353CC}">
              <c16:uniqueId val="{00000000-37BD-4E37-8D7C-ACD0220C3740}"/>
            </c:ext>
          </c:extLst>
        </c:ser>
        <c:ser>
          <c:idx val="0"/>
          <c:order val="1"/>
          <c:tx>
            <c:strRef>
              <c:f>'4.4'!$G$62</c:f>
              <c:strCache>
                <c:ptCount val="1"/>
                <c:pt idx="0">
                  <c:v>ISCED 2</c:v>
                </c:pt>
              </c:strCache>
            </c:strRef>
          </c:tx>
          <c:spPr>
            <a:solidFill>
              <a:schemeClr val="accent4"/>
            </a:solidFill>
            <a:ln w="6350">
              <a:solidFill>
                <a:schemeClr val="bg1"/>
              </a:solidFill>
            </a:ln>
            <a:effectLst/>
          </c:spPr>
          <c:invertIfNegative val="0"/>
          <c:cat>
            <c:strRef>
              <c:f>'4.4'!$F$63:$F$89</c:f>
              <c:strCache>
                <c:ptCount val="27"/>
                <c:pt idx="0">
                  <c:v>NL</c:v>
                </c:pt>
                <c:pt idx="1">
                  <c:v>FR</c:v>
                </c:pt>
                <c:pt idx="2">
                  <c:v>DE</c:v>
                </c:pt>
                <c:pt idx="3">
                  <c:v>SK</c:v>
                </c:pt>
                <c:pt idx="4">
                  <c:v>CZ</c:v>
                </c:pt>
                <c:pt idx="5">
                  <c:v>EU-27</c:v>
                </c:pt>
                <c:pt idx="6">
                  <c:v>ES</c:v>
                </c:pt>
                <c:pt idx="7">
                  <c:v>HU</c:v>
                </c:pt>
                <c:pt idx="8">
                  <c:v>RO</c:v>
                </c:pt>
                <c:pt idx="9">
                  <c:v>SE</c:v>
                </c:pt>
                <c:pt idx="10">
                  <c:v>DK</c:v>
                </c:pt>
                <c:pt idx="11">
                  <c:v>PL</c:v>
                </c:pt>
                <c:pt idx="12">
                  <c:v>IT</c:v>
                </c:pt>
                <c:pt idx="13">
                  <c:v>BG</c:v>
                </c:pt>
                <c:pt idx="14">
                  <c:v>LT</c:v>
                </c:pt>
                <c:pt idx="15">
                  <c:v>EE</c:v>
                </c:pt>
                <c:pt idx="16">
                  <c:v>LU</c:v>
                </c:pt>
                <c:pt idx="17">
                  <c:v>LV</c:v>
                </c:pt>
                <c:pt idx="18">
                  <c:v>CY</c:v>
                </c:pt>
                <c:pt idx="19">
                  <c:v>PT</c:v>
                </c:pt>
                <c:pt idx="20">
                  <c:v>BE</c:v>
                </c:pt>
                <c:pt idx="21">
                  <c:v>AT</c:v>
                </c:pt>
                <c:pt idx="22">
                  <c:v>FI</c:v>
                </c:pt>
                <c:pt idx="23">
                  <c:v>HR</c:v>
                </c:pt>
                <c:pt idx="24">
                  <c:v>EL</c:v>
                </c:pt>
                <c:pt idx="25">
                  <c:v>MT</c:v>
                </c:pt>
                <c:pt idx="26">
                  <c:v>SI</c:v>
                </c:pt>
              </c:strCache>
            </c:strRef>
          </c:cat>
          <c:val>
            <c:numRef>
              <c:f>'4.4'!$G$63:$G$89</c:f>
              <c:numCache>
                <c:formatCode>0.0</c:formatCode>
                <c:ptCount val="27"/>
                <c:pt idx="0">
                  <c:v>15.9</c:v>
                </c:pt>
                <c:pt idx="1">
                  <c:v>14.6</c:v>
                </c:pt>
                <c:pt idx="2">
                  <c:v>12.8</c:v>
                </c:pt>
                <c:pt idx="3">
                  <c:v>12.8</c:v>
                </c:pt>
                <c:pt idx="4">
                  <c:v>12.6</c:v>
                </c:pt>
                <c:pt idx="5">
                  <c:v>11.8</c:v>
                </c:pt>
                <c:pt idx="6">
                  <c:v>11.5</c:v>
                </c:pt>
                <c:pt idx="7">
                  <c:v>11.4</c:v>
                </c:pt>
                <c:pt idx="8">
                  <c:v>11.4</c:v>
                </c:pt>
                <c:pt idx="9">
                  <c:v>11.3</c:v>
                </c:pt>
                <c:pt idx="10">
                  <c:v>11</c:v>
                </c:pt>
                <c:pt idx="11">
                  <c:v>10.8</c:v>
                </c:pt>
                <c:pt idx="12">
                  <c:v>10.8</c:v>
                </c:pt>
                <c:pt idx="13">
                  <c:v>10.8</c:v>
                </c:pt>
                <c:pt idx="14">
                  <c:v>10</c:v>
                </c:pt>
                <c:pt idx="15" formatCode="General">
                  <c:v>10</c:v>
                </c:pt>
                <c:pt idx="16">
                  <c:v>9.6999999999999993</c:v>
                </c:pt>
                <c:pt idx="17">
                  <c:v>9.4</c:v>
                </c:pt>
                <c:pt idx="18">
                  <c:v>9.4</c:v>
                </c:pt>
                <c:pt idx="19">
                  <c:v>8.8000000000000007</c:v>
                </c:pt>
                <c:pt idx="20">
                  <c:v>8.8000000000000007</c:v>
                </c:pt>
                <c:pt idx="21">
                  <c:v>8.6</c:v>
                </c:pt>
                <c:pt idx="22">
                  <c:v>8.6</c:v>
                </c:pt>
                <c:pt idx="23">
                  <c:v>8.1999999999999993</c:v>
                </c:pt>
                <c:pt idx="24">
                  <c:v>8</c:v>
                </c:pt>
                <c:pt idx="25">
                  <c:v>6.8</c:v>
                </c:pt>
              </c:numCache>
            </c:numRef>
          </c:val>
          <c:extLst>
            <c:ext xmlns:c16="http://schemas.microsoft.com/office/drawing/2014/chart" uri="{C3380CC4-5D6E-409C-BE32-E72D297353CC}">
              <c16:uniqueId val="{00000001-37BD-4E37-8D7C-ACD0220C3740}"/>
            </c:ext>
          </c:extLst>
        </c:ser>
        <c:dLbls>
          <c:showLegendKey val="0"/>
          <c:showVal val="0"/>
          <c:showCatName val="0"/>
          <c:showSerName val="0"/>
          <c:showPercent val="0"/>
          <c:showBubbleSize val="0"/>
        </c:dLbls>
        <c:gapWidth val="125"/>
        <c:axId val="476730992"/>
        <c:axId val="476730008"/>
      </c:barChart>
      <c:catAx>
        <c:axId val="476730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fr-FR"/>
          </a:p>
        </c:txPr>
        <c:crossAx val="476730008"/>
        <c:crosses val="autoZero"/>
        <c:auto val="1"/>
        <c:lblAlgn val="ctr"/>
        <c:lblOffset val="100"/>
        <c:noMultiLvlLbl val="0"/>
      </c:catAx>
      <c:valAx>
        <c:axId val="476730008"/>
        <c:scaling>
          <c:orientation val="minMax"/>
        </c:scaling>
        <c:delete val="0"/>
        <c:axPos val="b"/>
        <c:majorGridlines>
          <c:spPr>
            <a:ln w="6350" cap="flat" cmpd="sng" algn="ctr">
              <a:solidFill>
                <a:schemeClr val="bg1">
                  <a:lumMod val="85000"/>
                  <a:alpha val="20000"/>
                </a:schemeClr>
              </a:solidFill>
              <a:round/>
            </a:ln>
            <a:effectLst/>
          </c:spPr>
        </c:majorGridlines>
        <c:title>
          <c:tx>
            <c:rich>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r>
                  <a:rPr lang="fr-FR"/>
                  <a:t>Elèves</a:t>
                </a:r>
              </a:p>
            </c:rich>
          </c:tx>
          <c:layout>
            <c:manualLayout>
              <c:xMode val="edge"/>
              <c:yMode val="edge"/>
              <c:x val="0.89270493796682615"/>
              <c:y val="0.9516257851955288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476730992"/>
        <c:crosses val="autoZero"/>
        <c:crossBetween val="between"/>
      </c:valAx>
      <c:spPr>
        <a:noFill/>
        <a:ln>
          <a:noFill/>
        </a:ln>
        <a:effectLst/>
      </c:spPr>
    </c:plotArea>
    <c:legend>
      <c:legendPos val="b"/>
      <c:layout>
        <c:manualLayout>
          <c:xMode val="edge"/>
          <c:yMode val="edge"/>
          <c:x val="0.35685409035409038"/>
          <c:y val="0.9394024305555555"/>
          <c:w val="0.28629181929181929"/>
          <c:h val="6.059756944444444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6350" cap="flat" cmpd="sng" algn="ctr">
      <a:solidFill>
        <a:schemeClr val="bg1">
          <a:lumMod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r>
              <a:rPr lang="en-US" sz="700" b="1"/>
              <a:t>ISCED 02</a:t>
            </a:r>
          </a:p>
        </c:rich>
      </c:tx>
      <c:layout>
        <c:manualLayout>
          <c:xMode val="edge"/>
          <c:yMode val="edge"/>
          <c:x val="0.42498311725859766"/>
          <c:y val="5.5069537836754544E-4"/>
        </c:manualLayout>
      </c:layout>
      <c:overlay val="0"/>
      <c:spPr>
        <a:noFill/>
        <a:ln>
          <a:noFill/>
        </a:ln>
        <a:effectLst/>
      </c:spPr>
      <c:txPr>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6.1246097660005071E-2"/>
          <c:y val="7.505446562910334E-2"/>
          <c:w val="0.93498218831641233"/>
          <c:h val="0.85632528733727065"/>
        </c:manualLayout>
      </c:layout>
      <c:barChart>
        <c:barDir val="col"/>
        <c:grouping val="stacked"/>
        <c:varyColors val="0"/>
        <c:ser>
          <c:idx val="0"/>
          <c:order val="0"/>
          <c:tx>
            <c:strRef>
              <c:f>'4.4'!$C$5</c:f>
              <c:strCache>
                <c:ptCount val="1"/>
                <c:pt idx="0">
                  <c:v>Statutory teaching time</c:v>
                </c:pt>
              </c:strCache>
            </c:strRef>
          </c:tx>
          <c:spPr>
            <a:solidFill>
              <a:schemeClr val="accent4"/>
            </a:solidFill>
            <a:ln w="6350">
              <a:solidFill>
                <a:schemeClr val="bg1"/>
              </a:solidFill>
            </a:ln>
            <a:effectLst/>
          </c:spPr>
          <c:invertIfNegative val="0"/>
          <c:cat>
            <c:strRef>
              <c:f>'4.4'!$B$6:$B$26</c:f>
              <c:strCache>
                <c:ptCount val="21"/>
                <c:pt idx="0">
                  <c:v>SE</c:v>
                </c:pt>
                <c:pt idx="1">
                  <c:v>DK</c:v>
                </c:pt>
                <c:pt idx="2">
                  <c:v>LT</c:v>
                </c:pt>
                <c:pt idx="3">
                  <c:v>BE nl</c:v>
                </c:pt>
                <c:pt idx="4">
                  <c:v>EL</c:v>
                </c:pt>
                <c:pt idx="5">
                  <c:v>BE fr</c:v>
                </c:pt>
                <c:pt idx="6">
                  <c:v>ES</c:v>
                </c:pt>
                <c:pt idx="7">
                  <c:v>LU</c:v>
                </c:pt>
                <c:pt idx="8">
                  <c:v>FR</c:v>
                </c:pt>
                <c:pt idx="9">
                  <c:v>NL</c:v>
                </c:pt>
                <c:pt idx="10">
                  <c:v>IT</c:v>
                </c:pt>
                <c:pt idx="11">
                  <c:v>PT</c:v>
                </c:pt>
                <c:pt idx="12">
                  <c:v>EU-22</c:v>
                </c:pt>
                <c:pt idx="13">
                  <c:v>PL</c:v>
                </c:pt>
                <c:pt idx="14">
                  <c:v>SK</c:v>
                </c:pt>
                <c:pt idx="15">
                  <c:v>CZ</c:v>
                </c:pt>
                <c:pt idx="16">
                  <c:v>HU</c:v>
                </c:pt>
                <c:pt idx="17">
                  <c:v>EE</c:v>
                </c:pt>
                <c:pt idx="18">
                  <c:v>SL</c:v>
                </c:pt>
                <c:pt idx="19">
                  <c:v>LV</c:v>
                </c:pt>
                <c:pt idx="20">
                  <c:v>DE</c:v>
                </c:pt>
              </c:strCache>
            </c:strRef>
          </c:cat>
          <c:val>
            <c:numRef>
              <c:f>'4.4'!$C$6:$C$26</c:f>
              <c:numCache>
                <c:formatCode>General</c:formatCode>
                <c:ptCount val="21"/>
                <c:pt idx="2">
                  <c:v>640</c:v>
                </c:pt>
                <c:pt idx="3" formatCode="0">
                  <c:v>668.88888999999995</c:v>
                </c:pt>
                <c:pt idx="4">
                  <c:v>675</c:v>
                </c:pt>
                <c:pt idx="5" formatCode="0">
                  <c:v>736.1</c:v>
                </c:pt>
                <c:pt idx="6" formatCode="0">
                  <c:v>871.31421</c:v>
                </c:pt>
                <c:pt idx="7">
                  <c:v>880</c:v>
                </c:pt>
                <c:pt idx="8">
                  <c:v>900</c:v>
                </c:pt>
                <c:pt idx="9">
                  <c:v>940</c:v>
                </c:pt>
                <c:pt idx="10">
                  <c:v>945</c:v>
                </c:pt>
                <c:pt idx="11">
                  <c:v>965</c:v>
                </c:pt>
                <c:pt idx="12" formatCode="0">
                  <c:v>1070.58286</c:v>
                </c:pt>
                <c:pt idx="13">
                  <c:v>1095</c:v>
                </c:pt>
                <c:pt idx="14" formatCode="0">
                  <c:v>1160.5</c:v>
                </c:pt>
                <c:pt idx="15" formatCode="0">
                  <c:v>1308.2</c:v>
                </c:pt>
                <c:pt idx="16" formatCode="0">
                  <c:v>1318.4</c:v>
                </c:pt>
                <c:pt idx="17">
                  <c:v>1332</c:v>
                </c:pt>
                <c:pt idx="18">
                  <c:v>1344</c:v>
                </c:pt>
                <c:pt idx="19">
                  <c:v>1368</c:v>
                </c:pt>
                <c:pt idx="20">
                  <c:v>1755</c:v>
                </c:pt>
              </c:numCache>
            </c:numRef>
          </c:val>
          <c:extLst>
            <c:ext xmlns:c16="http://schemas.microsoft.com/office/drawing/2014/chart" uri="{C3380CC4-5D6E-409C-BE32-E72D297353CC}">
              <c16:uniqueId val="{00000000-0E5E-45E6-9ED1-2303A4DAB225}"/>
            </c:ext>
          </c:extLst>
        </c:ser>
        <c:ser>
          <c:idx val="1"/>
          <c:order val="1"/>
          <c:tx>
            <c:strRef>
              <c:f>'4.4'!$D$5</c:f>
              <c:strCache>
                <c:ptCount val="1"/>
                <c:pt idx="0">
                  <c:v>Working time required at school (in addition to teaching time)</c:v>
                </c:pt>
              </c:strCache>
            </c:strRef>
          </c:tx>
          <c:spPr>
            <a:solidFill>
              <a:schemeClr val="accent2"/>
            </a:solidFill>
            <a:ln w="6350">
              <a:solidFill>
                <a:schemeClr val="bg1"/>
              </a:solidFill>
            </a:ln>
            <a:effectLst/>
          </c:spPr>
          <c:invertIfNegative val="0"/>
          <c:cat>
            <c:strRef>
              <c:f>'4.4'!$B$6:$B$26</c:f>
              <c:strCache>
                <c:ptCount val="21"/>
                <c:pt idx="0">
                  <c:v>SE</c:v>
                </c:pt>
                <c:pt idx="1">
                  <c:v>DK</c:v>
                </c:pt>
                <c:pt idx="2">
                  <c:v>LT</c:v>
                </c:pt>
                <c:pt idx="3">
                  <c:v>BE nl</c:v>
                </c:pt>
                <c:pt idx="4">
                  <c:v>EL</c:v>
                </c:pt>
                <c:pt idx="5">
                  <c:v>BE fr</c:v>
                </c:pt>
                <c:pt idx="6">
                  <c:v>ES</c:v>
                </c:pt>
                <c:pt idx="7">
                  <c:v>LU</c:v>
                </c:pt>
                <c:pt idx="8">
                  <c:v>FR</c:v>
                </c:pt>
                <c:pt idx="9">
                  <c:v>NL</c:v>
                </c:pt>
                <c:pt idx="10">
                  <c:v>IT</c:v>
                </c:pt>
                <c:pt idx="11">
                  <c:v>PT</c:v>
                </c:pt>
                <c:pt idx="12">
                  <c:v>EU-22</c:v>
                </c:pt>
                <c:pt idx="13">
                  <c:v>PL</c:v>
                </c:pt>
                <c:pt idx="14">
                  <c:v>SK</c:v>
                </c:pt>
                <c:pt idx="15">
                  <c:v>CZ</c:v>
                </c:pt>
                <c:pt idx="16">
                  <c:v>HU</c:v>
                </c:pt>
                <c:pt idx="17">
                  <c:v>EE</c:v>
                </c:pt>
                <c:pt idx="18">
                  <c:v>SL</c:v>
                </c:pt>
                <c:pt idx="19">
                  <c:v>LV</c:v>
                </c:pt>
                <c:pt idx="20">
                  <c:v>DE</c:v>
                </c:pt>
              </c:strCache>
            </c:strRef>
          </c:cat>
          <c:val>
            <c:numRef>
              <c:f>'4.4'!$D$6:$D$26</c:f>
              <c:numCache>
                <c:formatCode>General</c:formatCode>
                <c:ptCount val="21"/>
                <c:pt idx="0">
                  <c:v>1792</c:v>
                </c:pt>
                <c:pt idx="1">
                  <c:v>1628</c:v>
                </c:pt>
                <c:pt idx="3" formatCode="0">
                  <c:v>200.66667000000007</c:v>
                </c:pt>
                <c:pt idx="4">
                  <c:v>489</c:v>
                </c:pt>
                <c:pt idx="6" formatCode="0">
                  <c:v>268.68579</c:v>
                </c:pt>
                <c:pt idx="7">
                  <c:v>180</c:v>
                </c:pt>
                <c:pt idx="8">
                  <c:v>54</c:v>
                </c:pt>
                <c:pt idx="11" formatCode="0">
                  <c:v>136.33332999999993</c:v>
                </c:pt>
                <c:pt idx="16" formatCode="0">
                  <c:v>157.59999999999991</c:v>
                </c:pt>
                <c:pt idx="17">
                  <c:v>278</c:v>
                </c:pt>
                <c:pt idx="19">
                  <c:v>192</c:v>
                </c:pt>
              </c:numCache>
            </c:numRef>
          </c:val>
          <c:extLst>
            <c:ext xmlns:c16="http://schemas.microsoft.com/office/drawing/2014/chart" uri="{C3380CC4-5D6E-409C-BE32-E72D297353CC}">
              <c16:uniqueId val="{00000001-0E5E-45E6-9ED1-2303A4DAB225}"/>
            </c:ext>
          </c:extLst>
        </c:ser>
        <c:dLbls>
          <c:showLegendKey val="0"/>
          <c:showVal val="0"/>
          <c:showCatName val="0"/>
          <c:showSerName val="0"/>
          <c:showPercent val="0"/>
          <c:showBubbleSize val="0"/>
        </c:dLbls>
        <c:gapWidth val="120"/>
        <c:overlap val="100"/>
        <c:axId val="580185736"/>
        <c:axId val="580182456"/>
      </c:barChart>
      <c:catAx>
        <c:axId val="580185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300" b="1" i="0" u="none" strike="noStrike" kern="1200" baseline="0">
                <a:solidFill>
                  <a:sysClr val="windowText" lastClr="000000"/>
                </a:solidFill>
                <a:latin typeface="+mn-lt"/>
                <a:ea typeface="+mn-ea"/>
                <a:cs typeface="+mn-cs"/>
              </a:defRPr>
            </a:pPr>
            <a:endParaRPr lang="fr-FR"/>
          </a:p>
        </c:txPr>
        <c:crossAx val="580182456"/>
        <c:crosses val="autoZero"/>
        <c:auto val="1"/>
        <c:lblAlgn val="ctr"/>
        <c:lblOffset val="100"/>
        <c:noMultiLvlLbl val="0"/>
      </c:catAx>
      <c:valAx>
        <c:axId val="580182456"/>
        <c:scaling>
          <c:orientation val="minMax"/>
        </c:scaling>
        <c:delete val="0"/>
        <c:axPos val="l"/>
        <c:majorGridlines>
          <c:spPr>
            <a:ln w="6350" cap="flat" cmpd="sng" algn="ctr">
              <a:solidFill>
                <a:schemeClr val="bg1">
                  <a:lumMod val="85000"/>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580185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ysClr val="windowText" lastClr="000000"/>
                </a:solidFill>
                <a:latin typeface="+mn-lt"/>
                <a:ea typeface="+mn-ea"/>
                <a:cs typeface="+mn-cs"/>
              </a:defRPr>
            </a:pPr>
            <a:r>
              <a:rPr lang="en-US" sz="700" b="1"/>
              <a:t>ISCED 1</a:t>
            </a:r>
          </a:p>
        </c:rich>
      </c:tx>
      <c:layout>
        <c:manualLayout>
          <c:xMode val="edge"/>
          <c:yMode val="edge"/>
          <c:x val="0.42972496947496946"/>
          <c:y val="3.5555555555555241E-5"/>
        </c:manualLayout>
      </c:layout>
      <c:overlay val="0"/>
      <c:spPr>
        <a:noFill/>
        <a:ln>
          <a:noFill/>
        </a:ln>
        <a:effectLst/>
      </c:spPr>
      <c:txPr>
        <a:bodyPr rot="0" spcFirstLastPara="1" vertOverflow="ellipsis" vert="horz" wrap="square" anchor="ctr" anchorCtr="1"/>
        <a:lstStyle/>
        <a:p>
          <a:pPr>
            <a:defRPr sz="84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0922329057147946"/>
          <c:y val="8.2608015057007045E-2"/>
          <c:w val="0.84802301660508139"/>
          <c:h val="0.85478938422071338"/>
        </c:manualLayout>
      </c:layout>
      <c:barChart>
        <c:barDir val="col"/>
        <c:grouping val="stacked"/>
        <c:varyColors val="0"/>
        <c:ser>
          <c:idx val="0"/>
          <c:order val="0"/>
          <c:tx>
            <c:strRef>
              <c:f>'4.4'!$H$5</c:f>
              <c:strCache>
                <c:ptCount val="1"/>
                <c:pt idx="0">
                  <c:v>Statutory teaching time</c:v>
                </c:pt>
              </c:strCache>
            </c:strRef>
          </c:tx>
          <c:spPr>
            <a:solidFill>
              <a:schemeClr val="accent4"/>
            </a:solidFill>
            <a:ln w="6350">
              <a:solidFill>
                <a:schemeClr val="bg1"/>
              </a:solidFill>
            </a:ln>
            <a:effectLst/>
          </c:spPr>
          <c:invertIfNegative val="0"/>
          <c:cat>
            <c:strRef>
              <c:f>'4.4'!$G$6:$G$29</c:f>
              <c:strCache>
                <c:ptCount val="24"/>
                <c:pt idx="0">
                  <c:v>SE</c:v>
                </c:pt>
                <c:pt idx="1">
                  <c:v>EE</c:v>
                </c:pt>
                <c:pt idx="2">
                  <c:v>PL</c:v>
                </c:pt>
                <c:pt idx="3">
                  <c:v>SL</c:v>
                </c:pt>
                <c:pt idx="4">
                  <c:v>LV</c:v>
                </c:pt>
                <c:pt idx="5">
                  <c:v>CZ</c:v>
                </c:pt>
                <c:pt idx="6">
                  <c:v>HU</c:v>
                </c:pt>
                <c:pt idx="7">
                  <c:v>BE nl</c:v>
                </c:pt>
                <c:pt idx="8">
                  <c:v>EL</c:v>
                </c:pt>
                <c:pt idx="9">
                  <c:v>BE fr</c:v>
                </c:pt>
                <c:pt idx="10">
                  <c:v>FI</c:v>
                </c:pt>
                <c:pt idx="11">
                  <c:v>DE</c:v>
                </c:pt>
                <c:pt idx="12">
                  <c:v>DK</c:v>
                </c:pt>
                <c:pt idx="13">
                  <c:v>SK</c:v>
                </c:pt>
                <c:pt idx="14">
                  <c:v>EU-22</c:v>
                </c:pt>
                <c:pt idx="15">
                  <c:v>IT</c:v>
                </c:pt>
                <c:pt idx="16">
                  <c:v>AT</c:v>
                </c:pt>
                <c:pt idx="17">
                  <c:v>LU</c:v>
                </c:pt>
                <c:pt idx="18">
                  <c:v>LT</c:v>
                </c:pt>
                <c:pt idx="19">
                  <c:v>PT</c:v>
                </c:pt>
                <c:pt idx="20">
                  <c:v>ES</c:v>
                </c:pt>
                <c:pt idx="21">
                  <c:v>IE</c:v>
                </c:pt>
                <c:pt idx="22">
                  <c:v>FR</c:v>
                </c:pt>
                <c:pt idx="23">
                  <c:v>NL</c:v>
                </c:pt>
              </c:strCache>
            </c:strRef>
          </c:cat>
          <c:val>
            <c:numRef>
              <c:f>'4.4'!$H$6:$H$29</c:f>
              <c:numCache>
                <c:formatCode>0</c:formatCode>
                <c:ptCount val="24"/>
                <c:pt idx="1">
                  <c:v>591.6</c:v>
                </c:pt>
                <c:pt idx="2">
                  <c:v>610.875</c:v>
                </c:pt>
                <c:pt idx="3">
                  <c:v>627</c:v>
                </c:pt>
                <c:pt idx="4">
                  <c:v>630</c:v>
                </c:pt>
                <c:pt idx="5">
                  <c:v>630.29999999999995</c:v>
                </c:pt>
                <c:pt idx="6">
                  <c:v>644.4</c:v>
                </c:pt>
                <c:pt idx="7">
                  <c:v>668.88888999999995</c:v>
                </c:pt>
                <c:pt idx="8">
                  <c:v>675</c:v>
                </c:pt>
                <c:pt idx="9">
                  <c:v>680</c:v>
                </c:pt>
                <c:pt idx="10">
                  <c:v>680.4</c:v>
                </c:pt>
                <c:pt idx="11">
                  <c:v>691.16237000000001</c:v>
                </c:pt>
                <c:pt idx="12">
                  <c:v>699</c:v>
                </c:pt>
                <c:pt idx="13">
                  <c:v>729.3</c:v>
                </c:pt>
                <c:pt idx="14">
                  <c:v>740.15695000000005</c:v>
                </c:pt>
                <c:pt idx="15">
                  <c:v>743.6</c:v>
                </c:pt>
                <c:pt idx="16">
                  <c:v>796.4</c:v>
                </c:pt>
                <c:pt idx="17">
                  <c:v>809.6</c:v>
                </c:pt>
                <c:pt idx="18">
                  <c:v>830.4</c:v>
                </c:pt>
                <c:pt idx="19">
                  <c:v>868.5</c:v>
                </c:pt>
                <c:pt idx="20">
                  <c:v>871.31421</c:v>
                </c:pt>
                <c:pt idx="21">
                  <c:v>900</c:v>
                </c:pt>
                <c:pt idx="22">
                  <c:v>900</c:v>
                </c:pt>
                <c:pt idx="23">
                  <c:v>940</c:v>
                </c:pt>
              </c:numCache>
            </c:numRef>
          </c:val>
          <c:extLst>
            <c:ext xmlns:c16="http://schemas.microsoft.com/office/drawing/2014/chart" uri="{C3380CC4-5D6E-409C-BE32-E72D297353CC}">
              <c16:uniqueId val="{00000000-7799-44F8-B916-4E5DC9F66CAB}"/>
            </c:ext>
          </c:extLst>
        </c:ser>
        <c:ser>
          <c:idx val="1"/>
          <c:order val="1"/>
          <c:tx>
            <c:strRef>
              <c:f>'4.4'!$I$5</c:f>
              <c:strCache>
                <c:ptCount val="1"/>
                <c:pt idx="0">
                  <c:v>Working time required at school (in addition to teaching time)</c:v>
                </c:pt>
              </c:strCache>
            </c:strRef>
          </c:tx>
          <c:spPr>
            <a:solidFill>
              <a:schemeClr val="accent2"/>
            </a:solidFill>
            <a:ln w="6350">
              <a:solidFill>
                <a:schemeClr val="bg1"/>
              </a:solidFill>
            </a:ln>
            <a:effectLst/>
          </c:spPr>
          <c:invertIfNegative val="0"/>
          <c:cat>
            <c:strRef>
              <c:f>'4.4'!$G$6:$G$29</c:f>
              <c:strCache>
                <c:ptCount val="24"/>
                <c:pt idx="0">
                  <c:v>SE</c:v>
                </c:pt>
                <c:pt idx="1">
                  <c:v>EE</c:v>
                </c:pt>
                <c:pt idx="2">
                  <c:v>PL</c:v>
                </c:pt>
                <c:pt idx="3">
                  <c:v>SL</c:v>
                </c:pt>
                <c:pt idx="4">
                  <c:v>LV</c:v>
                </c:pt>
                <c:pt idx="5">
                  <c:v>CZ</c:v>
                </c:pt>
                <c:pt idx="6">
                  <c:v>HU</c:v>
                </c:pt>
                <c:pt idx="7">
                  <c:v>BE nl</c:v>
                </c:pt>
                <c:pt idx="8">
                  <c:v>EL</c:v>
                </c:pt>
                <c:pt idx="9">
                  <c:v>BE fr</c:v>
                </c:pt>
                <c:pt idx="10">
                  <c:v>FI</c:v>
                </c:pt>
                <c:pt idx="11">
                  <c:v>DE</c:v>
                </c:pt>
                <c:pt idx="12">
                  <c:v>DK</c:v>
                </c:pt>
                <c:pt idx="13">
                  <c:v>SK</c:v>
                </c:pt>
                <c:pt idx="14">
                  <c:v>EU-22</c:v>
                </c:pt>
                <c:pt idx="15">
                  <c:v>IT</c:v>
                </c:pt>
                <c:pt idx="16">
                  <c:v>AT</c:v>
                </c:pt>
                <c:pt idx="17">
                  <c:v>LU</c:v>
                </c:pt>
                <c:pt idx="18">
                  <c:v>LT</c:v>
                </c:pt>
                <c:pt idx="19">
                  <c:v>PT</c:v>
                </c:pt>
                <c:pt idx="20">
                  <c:v>ES</c:v>
                </c:pt>
                <c:pt idx="21">
                  <c:v>IE</c:v>
                </c:pt>
                <c:pt idx="22">
                  <c:v>FR</c:v>
                </c:pt>
                <c:pt idx="23">
                  <c:v>NL</c:v>
                </c:pt>
              </c:strCache>
            </c:strRef>
          </c:cat>
          <c:val>
            <c:numRef>
              <c:f>'4.4'!$I$6:$I$29</c:f>
              <c:numCache>
                <c:formatCode>0</c:formatCode>
                <c:ptCount val="24"/>
                <c:pt idx="0" formatCode="General">
                  <c:v>1360</c:v>
                </c:pt>
                <c:pt idx="4">
                  <c:v>420</c:v>
                </c:pt>
                <c:pt idx="6">
                  <c:v>501.19999999999993</c:v>
                </c:pt>
                <c:pt idx="7">
                  <c:v>200.66667000000007</c:v>
                </c:pt>
                <c:pt idx="8">
                  <c:v>489</c:v>
                </c:pt>
                <c:pt idx="10">
                  <c:v>138</c:v>
                </c:pt>
                <c:pt idx="17">
                  <c:v>180</c:v>
                </c:pt>
                <c:pt idx="18">
                  <c:v>681.6</c:v>
                </c:pt>
                <c:pt idx="19">
                  <c:v>136.33333000000005</c:v>
                </c:pt>
                <c:pt idx="20">
                  <c:v>268.68579</c:v>
                </c:pt>
                <c:pt idx="21">
                  <c:v>158</c:v>
                </c:pt>
                <c:pt idx="22">
                  <c:v>54</c:v>
                </c:pt>
              </c:numCache>
            </c:numRef>
          </c:val>
          <c:extLst>
            <c:ext xmlns:c16="http://schemas.microsoft.com/office/drawing/2014/chart" uri="{C3380CC4-5D6E-409C-BE32-E72D297353CC}">
              <c16:uniqueId val="{00000001-7799-44F8-B916-4E5DC9F66CAB}"/>
            </c:ext>
          </c:extLst>
        </c:ser>
        <c:dLbls>
          <c:showLegendKey val="0"/>
          <c:showVal val="0"/>
          <c:showCatName val="0"/>
          <c:showSerName val="0"/>
          <c:showPercent val="0"/>
          <c:showBubbleSize val="0"/>
        </c:dLbls>
        <c:gapWidth val="120"/>
        <c:overlap val="100"/>
        <c:axId val="590516472"/>
        <c:axId val="590506960"/>
      </c:barChart>
      <c:catAx>
        <c:axId val="590516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300" b="1" i="0" u="none" strike="noStrike" kern="1200" baseline="0">
                <a:solidFill>
                  <a:sysClr val="windowText" lastClr="000000"/>
                </a:solidFill>
                <a:latin typeface="+mn-lt"/>
                <a:ea typeface="+mn-ea"/>
                <a:cs typeface="+mn-cs"/>
              </a:defRPr>
            </a:pPr>
            <a:endParaRPr lang="fr-FR"/>
          </a:p>
        </c:txPr>
        <c:crossAx val="590506960"/>
        <c:crosses val="autoZero"/>
        <c:auto val="1"/>
        <c:lblAlgn val="ctr"/>
        <c:lblOffset val="100"/>
        <c:noMultiLvlLbl val="0"/>
      </c:catAx>
      <c:valAx>
        <c:axId val="590506960"/>
        <c:scaling>
          <c:orientation val="minMax"/>
          <c:max val="2000"/>
        </c:scaling>
        <c:delete val="0"/>
        <c:axPos val="l"/>
        <c:majorGridlines>
          <c:spPr>
            <a:ln w="6350" cap="flat" cmpd="sng" algn="ctr">
              <a:solidFill>
                <a:schemeClr val="bg1">
                  <a:lumMod val="85000"/>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590516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r>
              <a:rPr lang="en-US" sz="700" b="1"/>
              <a:t>ISCED 2</a:t>
            </a:r>
          </a:p>
        </c:rich>
      </c:tx>
      <c:layout>
        <c:manualLayout>
          <c:xMode val="edge"/>
          <c:yMode val="edge"/>
          <c:x val="0.44005872119782397"/>
          <c:y val="4.2960191452305332E-3"/>
        </c:manualLayout>
      </c:layout>
      <c:overlay val="0"/>
      <c:spPr>
        <a:noFill/>
        <a:ln>
          <a:noFill/>
        </a:ln>
        <a:effectLst/>
      </c:spPr>
      <c:txPr>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0575253894212128"/>
          <c:y val="7.3370620836559805E-2"/>
          <c:w val="0.85132494464931041"/>
          <c:h val="0.86305825652823365"/>
        </c:manualLayout>
      </c:layout>
      <c:barChart>
        <c:barDir val="col"/>
        <c:grouping val="stacked"/>
        <c:varyColors val="0"/>
        <c:ser>
          <c:idx val="0"/>
          <c:order val="0"/>
          <c:tx>
            <c:strRef>
              <c:f>'4.4'!$C$32</c:f>
              <c:strCache>
                <c:ptCount val="1"/>
                <c:pt idx="0">
                  <c:v>Statutory teaching time</c:v>
                </c:pt>
              </c:strCache>
            </c:strRef>
          </c:tx>
          <c:spPr>
            <a:solidFill>
              <a:schemeClr val="accent4"/>
            </a:solidFill>
            <a:ln w="6350">
              <a:solidFill>
                <a:schemeClr val="bg1"/>
              </a:solidFill>
            </a:ln>
            <a:effectLst/>
          </c:spPr>
          <c:invertIfNegative val="0"/>
          <c:cat>
            <c:strRef>
              <c:f>'4.4'!$B$33:$B$56</c:f>
              <c:strCache>
                <c:ptCount val="24"/>
                <c:pt idx="0">
                  <c:v>SE</c:v>
                </c:pt>
                <c:pt idx="1">
                  <c:v>PL</c:v>
                </c:pt>
                <c:pt idx="2">
                  <c:v>EL</c:v>
                </c:pt>
                <c:pt idx="3">
                  <c:v>FI</c:v>
                </c:pt>
                <c:pt idx="4">
                  <c:v>IT</c:v>
                </c:pt>
                <c:pt idx="5">
                  <c:v>EE</c:v>
                </c:pt>
                <c:pt idx="6">
                  <c:v>BE nl</c:v>
                </c:pt>
                <c:pt idx="7">
                  <c:v>BE fr</c:v>
                </c:pt>
                <c:pt idx="8">
                  <c:v>AT</c:v>
                </c:pt>
                <c:pt idx="9">
                  <c:v>SL</c:v>
                </c:pt>
                <c:pt idx="10">
                  <c:v>CZ</c:v>
                </c:pt>
                <c:pt idx="11">
                  <c:v>HU</c:v>
                </c:pt>
                <c:pt idx="12">
                  <c:v>DK</c:v>
                </c:pt>
                <c:pt idx="13">
                  <c:v>DE</c:v>
                </c:pt>
                <c:pt idx="14">
                  <c:v>SK</c:v>
                </c:pt>
                <c:pt idx="15">
                  <c:v>EU-22</c:v>
                </c:pt>
                <c:pt idx="16">
                  <c:v>ES</c:v>
                </c:pt>
                <c:pt idx="17">
                  <c:v>PT</c:v>
                </c:pt>
                <c:pt idx="18">
                  <c:v>IE</c:v>
                </c:pt>
                <c:pt idx="19">
                  <c:v>FR</c:v>
                </c:pt>
                <c:pt idx="20">
                  <c:v>NL</c:v>
                </c:pt>
                <c:pt idx="21">
                  <c:v>LU</c:v>
                </c:pt>
                <c:pt idx="22">
                  <c:v>LV</c:v>
                </c:pt>
                <c:pt idx="23">
                  <c:v>LT</c:v>
                </c:pt>
              </c:strCache>
            </c:strRef>
          </c:cat>
          <c:val>
            <c:numRef>
              <c:f>'4.4'!$C$33:$C$56</c:f>
              <c:numCache>
                <c:formatCode>0</c:formatCode>
                <c:ptCount val="24"/>
                <c:pt idx="1">
                  <c:v>488.7</c:v>
                </c:pt>
                <c:pt idx="2">
                  <c:v>589.95000000000005</c:v>
                </c:pt>
                <c:pt idx="3">
                  <c:v>595.35</c:v>
                </c:pt>
                <c:pt idx="4">
                  <c:v>608.4</c:v>
                </c:pt>
                <c:pt idx="5">
                  <c:v>609</c:v>
                </c:pt>
                <c:pt idx="6">
                  <c:v>616.16296</c:v>
                </c:pt>
                <c:pt idx="7">
                  <c:v>620.5</c:v>
                </c:pt>
                <c:pt idx="8">
                  <c:v>622.64</c:v>
                </c:pt>
                <c:pt idx="9">
                  <c:v>627</c:v>
                </c:pt>
                <c:pt idx="10">
                  <c:v>630.29999999999995</c:v>
                </c:pt>
                <c:pt idx="11">
                  <c:v>644.4</c:v>
                </c:pt>
                <c:pt idx="12">
                  <c:v>690</c:v>
                </c:pt>
                <c:pt idx="13">
                  <c:v>640.65898000000004</c:v>
                </c:pt>
                <c:pt idx="14">
                  <c:v>645.15</c:v>
                </c:pt>
                <c:pt idx="15">
                  <c:v>659.22127999999998</c:v>
                </c:pt>
                <c:pt idx="16">
                  <c:v>665.09975999999995</c:v>
                </c:pt>
                <c:pt idx="17">
                  <c:v>667.33333000000005</c:v>
                </c:pt>
                <c:pt idx="18">
                  <c:v>699.73333000000002</c:v>
                </c:pt>
                <c:pt idx="19">
                  <c:v>720</c:v>
                </c:pt>
                <c:pt idx="20">
                  <c:v>720</c:v>
                </c:pt>
                <c:pt idx="21">
                  <c:v>739.2</c:v>
                </c:pt>
                <c:pt idx="22">
                  <c:v>768</c:v>
                </c:pt>
                <c:pt idx="23">
                  <c:v>854.4</c:v>
                </c:pt>
              </c:numCache>
            </c:numRef>
          </c:val>
          <c:extLst>
            <c:ext xmlns:c16="http://schemas.microsoft.com/office/drawing/2014/chart" uri="{C3380CC4-5D6E-409C-BE32-E72D297353CC}">
              <c16:uniqueId val="{00000000-A8C7-4EFD-9DF6-4DDF51A59554}"/>
            </c:ext>
          </c:extLst>
        </c:ser>
        <c:ser>
          <c:idx val="1"/>
          <c:order val="1"/>
          <c:tx>
            <c:strRef>
              <c:f>'4.4'!$D$32</c:f>
              <c:strCache>
                <c:ptCount val="1"/>
                <c:pt idx="0">
                  <c:v>Working time required at school (in addition to teaching time)</c:v>
                </c:pt>
              </c:strCache>
            </c:strRef>
          </c:tx>
          <c:spPr>
            <a:solidFill>
              <a:schemeClr val="accent2"/>
            </a:solidFill>
            <a:ln w="6350">
              <a:solidFill>
                <a:schemeClr val="bg1"/>
              </a:solidFill>
            </a:ln>
            <a:effectLst/>
          </c:spPr>
          <c:invertIfNegative val="0"/>
          <c:cat>
            <c:strRef>
              <c:f>'4.4'!$B$33:$B$56</c:f>
              <c:strCache>
                <c:ptCount val="24"/>
                <c:pt idx="0">
                  <c:v>SE</c:v>
                </c:pt>
                <c:pt idx="1">
                  <c:v>PL</c:v>
                </c:pt>
                <c:pt idx="2">
                  <c:v>EL</c:v>
                </c:pt>
                <c:pt idx="3">
                  <c:v>FI</c:v>
                </c:pt>
                <c:pt idx="4">
                  <c:v>IT</c:v>
                </c:pt>
                <c:pt idx="5">
                  <c:v>EE</c:v>
                </c:pt>
                <c:pt idx="6">
                  <c:v>BE nl</c:v>
                </c:pt>
                <c:pt idx="7">
                  <c:v>BE fr</c:v>
                </c:pt>
                <c:pt idx="8">
                  <c:v>AT</c:v>
                </c:pt>
                <c:pt idx="9">
                  <c:v>SL</c:v>
                </c:pt>
                <c:pt idx="10">
                  <c:v>CZ</c:v>
                </c:pt>
                <c:pt idx="11">
                  <c:v>HU</c:v>
                </c:pt>
                <c:pt idx="12">
                  <c:v>DK</c:v>
                </c:pt>
                <c:pt idx="13">
                  <c:v>DE</c:v>
                </c:pt>
                <c:pt idx="14">
                  <c:v>SK</c:v>
                </c:pt>
                <c:pt idx="15">
                  <c:v>EU-22</c:v>
                </c:pt>
                <c:pt idx="16">
                  <c:v>ES</c:v>
                </c:pt>
                <c:pt idx="17">
                  <c:v>PT</c:v>
                </c:pt>
                <c:pt idx="18">
                  <c:v>IE</c:v>
                </c:pt>
                <c:pt idx="19">
                  <c:v>FR</c:v>
                </c:pt>
                <c:pt idx="20">
                  <c:v>NL</c:v>
                </c:pt>
                <c:pt idx="21">
                  <c:v>LU</c:v>
                </c:pt>
                <c:pt idx="22">
                  <c:v>LV</c:v>
                </c:pt>
                <c:pt idx="23">
                  <c:v>LT</c:v>
                </c:pt>
              </c:strCache>
            </c:strRef>
          </c:cat>
          <c:val>
            <c:numRef>
              <c:f>'4.4'!$D$33:$D$56</c:f>
              <c:numCache>
                <c:formatCode>0</c:formatCode>
                <c:ptCount val="24"/>
                <c:pt idx="0" formatCode="General">
                  <c:v>1360</c:v>
                </c:pt>
                <c:pt idx="2">
                  <c:v>586.04999999999995</c:v>
                </c:pt>
                <c:pt idx="3">
                  <c:v>138.04999999999995</c:v>
                </c:pt>
                <c:pt idx="6">
                  <c:v>157.01036999999997</c:v>
                </c:pt>
                <c:pt idx="11">
                  <c:v>501.19999999999993</c:v>
                </c:pt>
                <c:pt idx="16">
                  <c:v>474.90024000000005</c:v>
                </c:pt>
                <c:pt idx="17">
                  <c:v>185</c:v>
                </c:pt>
                <c:pt idx="18">
                  <c:v>97.866669999999999</c:v>
                </c:pt>
                <c:pt idx="21">
                  <c:v>120</c:v>
                </c:pt>
                <c:pt idx="22">
                  <c:v>282</c:v>
                </c:pt>
                <c:pt idx="23">
                  <c:v>657.6</c:v>
                </c:pt>
              </c:numCache>
            </c:numRef>
          </c:val>
          <c:extLst>
            <c:ext xmlns:c16="http://schemas.microsoft.com/office/drawing/2014/chart" uri="{C3380CC4-5D6E-409C-BE32-E72D297353CC}">
              <c16:uniqueId val="{00000001-A8C7-4EFD-9DF6-4DDF51A59554}"/>
            </c:ext>
          </c:extLst>
        </c:ser>
        <c:dLbls>
          <c:showLegendKey val="0"/>
          <c:showVal val="0"/>
          <c:showCatName val="0"/>
          <c:showSerName val="0"/>
          <c:showPercent val="0"/>
          <c:showBubbleSize val="0"/>
        </c:dLbls>
        <c:gapWidth val="120"/>
        <c:overlap val="100"/>
        <c:axId val="444783688"/>
        <c:axId val="444791888"/>
      </c:barChart>
      <c:catAx>
        <c:axId val="444783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00" b="1" i="0" u="none" strike="noStrike" kern="1200" baseline="0">
                <a:solidFill>
                  <a:sysClr val="windowText" lastClr="000000"/>
                </a:solidFill>
                <a:latin typeface="+mn-lt"/>
                <a:ea typeface="+mn-ea"/>
                <a:cs typeface="+mn-cs"/>
              </a:defRPr>
            </a:pPr>
            <a:endParaRPr lang="fr-FR"/>
          </a:p>
        </c:txPr>
        <c:crossAx val="444791888"/>
        <c:crosses val="autoZero"/>
        <c:auto val="1"/>
        <c:lblAlgn val="ctr"/>
        <c:lblOffset val="100"/>
        <c:noMultiLvlLbl val="0"/>
      </c:catAx>
      <c:valAx>
        <c:axId val="444791888"/>
        <c:scaling>
          <c:orientation val="minMax"/>
          <c:max val="2000"/>
        </c:scaling>
        <c:delete val="0"/>
        <c:axPos val="l"/>
        <c:majorGridlines>
          <c:spPr>
            <a:ln w="6350" cap="flat" cmpd="sng" algn="ctr">
              <a:solidFill>
                <a:schemeClr val="bg1">
                  <a:lumMod val="85000"/>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444783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r>
              <a:rPr lang="en-US" sz="700" b="1"/>
              <a:t>ISCED 34</a:t>
            </a:r>
          </a:p>
        </c:rich>
      </c:tx>
      <c:layout>
        <c:manualLayout>
          <c:xMode val="edge"/>
          <c:yMode val="edge"/>
          <c:x val="0.41592094017094017"/>
          <c:y val="3.9629629629629624E-3"/>
        </c:manualLayout>
      </c:layout>
      <c:overlay val="0"/>
      <c:spPr>
        <a:noFill/>
        <a:ln>
          <a:noFill/>
        </a:ln>
        <a:effectLst/>
      </c:spPr>
      <c:txPr>
        <a:bodyPr rot="0" spcFirstLastPara="1" vertOverflow="ellipsis" vert="horz" wrap="square" anchor="ctr" anchorCtr="1"/>
        <a:lstStyle/>
        <a:p>
          <a:pPr>
            <a:defRPr sz="7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8.9558302808302806E-2"/>
          <c:y val="6.1383333333333345E-2"/>
          <c:w val="0.87167490842490847"/>
          <c:h val="0.87949851851851857"/>
        </c:manualLayout>
      </c:layout>
      <c:barChart>
        <c:barDir val="col"/>
        <c:grouping val="stacked"/>
        <c:varyColors val="0"/>
        <c:ser>
          <c:idx val="0"/>
          <c:order val="0"/>
          <c:tx>
            <c:strRef>
              <c:f>'4.4'!$H$32</c:f>
              <c:strCache>
                <c:ptCount val="1"/>
                <c:pt idx="0">
                  <c:v>Statutory teaching time</c:v>
                </c:pt>
              </c:strCache>
            </c:strRef>
          </c:tx>
          <c:spPr>
            <a:solidFill>
              <a:schemeClr val="accent4"/>
            </a:solidFill>
            <a:ln w="6350">
              <a:solidFill>
                <a:schemeClr val="bg1"/>
              </a:solidFill>
            </a:ln>
            <a:effectLst/>
          </c:spPr>
          <c:invertIfNegative val="0"/>
          <c:cat>
            <c:strRef>
              <c:f>'4.4'!$G$33:$G$55</c:f>
              <c:strCache>
                <c:ptCount val="23"/>
                <c:pt idx="0">
                  <c:v>SE</c:v>
                </c:pt>
                <c:pt idx="1">
                  <c:v>PL</c:v>
                </c:pt>
                <c:pt idx="2">
                  <c:v>SK</c:v>
                </c:pt>
                <c:pt idx="3">
                  <c:v>FI</c:v>
                </c:pt>
                <c:pt idx="4">
                  <c:v>SL</c:v>
                </c:pt>
                <c:pt idx="5">
                  <c:v>CZ</c:v>
                </c:pt>
                <c:pt idx="6">
                  <c:v>EE</c:v>
                </c:pt>
                <c:pt idx="7">
                  <c:v>BE nl</c:v>
                </c:pt>
                <c:pt idx="8">
                  <c:v>BE fr</c:v>
                </c:pt>
                <c:pt idx="9">
                  <c:v>EL</c:v>
                </c:pt>
                <c:pt idx="10">
                  <c:v>AT</c:v>
                </c:pt>
                <c:pt idx="11">
                  <c:v>IT</c:v>
                </c:pt>
                <c:pt idx="12">
                  <c:v>DE</c:v>
                </c:pt>
                <c:pt idx="13">
                  <c:v>HU</c:v>
                </c:pt>
                <c:pt idx="14">
                  <c:v>EU-22</c:v>
                </c:pt>
                <c:pt idx="15">
                  <c:v>ES</c:v>
                </c:pt>
                <c:pt idx="16">
                  <c:v>PT</c:v>
                </c:pt>
                <c:pt idx="17">
                  <c:v>IE</c:v>
                </c:pt>
                <c:pt idx="18">
                  <c:v>FR</c:v>
                </c:pt>
                <c:pt idx="19">
                  <c:v>NL</c:v>
                </c:pt>
                <c:pt idx="20">
                  <c:v>LU</c:v>
                </c:pt>
                <c:pt idx="21">
                  <c:v>LV</c:v>
                </c:pt>
                <c:pt idx="22">
                  <c:v>LT</c:v>
                </c:pt>
              </c:strCache>
            </c:strRef>
          </c:cat>
          <c:val>
            <c:numRef>
              <c:f>'4.4'!$H$33:$H$55</c:f>
              <c:numCache>
                <c:formatCode>0</c:formatCode>
                <c:ptCount val="23"/>
                <c:pt idx="1">
                  <c:v>483.3</c:v>
                </c:pt>
                <c:pt idx="2">
                  <c:v>561</c:v>
                </c:pt>
                <c:pt idx="3">
                  <c:v>567</c:v>
                </c:pt>
                <c:pt idx="4">
                  <c:v>570</c:v>
                </c:pt>
                <c:pt idx="5">
                  <c:v>573</c:v>
                </c:pt>
                <c:pt idx="6">
                  <c:v>574.20000000000005</c:v>
                </c:pt>
                <c:pt idx="7">
                  <c:v>574.50369999999998</c:v>
                </c:pt>
                <c:pt idx="8">
                  <c:v>588.20000000000005</c:v>
                </c:pt>
                <c:pt idx="9">
                  <c:v>589.95000000000005</c:v>
                </c:pt>
                <c:pt idx="10">
                  <c:v>591.87</c:v>
                </c:pt>
                <c:pt idx="11">
                  <c:v>608.4</c:v>
                </c:pt>
                <c:pt idx="12">
                  <c:v>610.36478999999997</c:v>
                </c:pt>
                <c:pt idx="13">
                  <c:v>640.79999999999995</c:v>
                </c:pt>
                <c:pt idx="14">
                  <c:v>642.45015000000001</c:v>
                </c:pt>
                <c:pt idx="15">
                  <c:v>665.09975999999995</c:v>
                </c:pt>
                <c:pt idx="16">
                  <c:v>667.33333000000005</c:v>
                </c:pt>
                <c:pt idx="17">
                  <c:v>699.73333000000002</c:v>
                </c:pt>
                <c:pt idx="18">
                  <c:v>720</c:v>
                </c:pt>
                <c:pt idx="19">
                  <c:v>720</c:v>
                </c:pt>
                <c:pt idx="20">
                  <c:v>739.2</c:v>
                </c:pt>
                <c:pt idx="21">
                  <c:v>832</c:v>
                </c:pt>
                <c:pt idx="22">
                  <c:v>854.4</c:v>
                </c:pt>
              </c:numCache>
            </c:numRef>
          </c:val>
          <c:extLst>
            <c:ext xmlns:c16="http://schemas.microsoft.com/office/drawing/2014/chart" uri="{C3380CC4-5D6E-409C-BE32-E72D297353CC}">
              <c16:uniqueId val="{00000000-FAC0-4E8C-823E-45965D11364D}"/>
            </c:ext>
          </c:extLst>
        </c:ser>
        <c:ser>
          <c:idx val="1"/>
          <c:order val="1"/>
          <c:tx>
            <c:strRef>
              <c:f>'4.4'!$I$32</c:f>
              <c:strCache>
                <c:ptCount val="1"/>
                <c:pt idx="0">
                  <c:v>Working time required at school (in addition to teaching time)</c:v>
                </c:pt>
              </c:strCache>
            </c:strRef>
          </c:tx>
          <c:spPr>
            <a:solidFill>
              <a:schemeClr val="accent2"/>
            </a:solidFill>
            <a:ln w="6350">
              <a:solidFill>
                <a:schemeClr val="bg1"/>
              </a:solidFill>
            </a:ln>
            <a:effectLst/>
          </c:spPr>
          <c:invertIfNegative val="0"/>
          <c:cat>
            <c:strRef>
              <c:f>'4.4'!$G$33:$G$55</c:f>
              <c:strCache>
                <c:ptCount val="23"/>
                <c:pt idx="0">
                  <c:v>SE</c:v>
                </c:pt>
                <c:pt idx="1">
                  <c:v>PL</c:v>
                </c:pt>
                <c:pt idx="2">
                  <c:v>SK</c:v>
                </c:pt>
                <c:pt idx="3">
                  <c:v>FI</c:v>
                </c:pt>
                <c:pt idx="4">
                  <c:v>SL</c:v>
                </c:pt>
                <c:pt idx="5">
                  <c:v>CZ</c:v>
                </c:pt>
                <c:pt idx="6">
                  <c:v>EE</c:v>
                </c:pt>
                <c:pt idx="7">
                  <c:v>BE nl</c:v>
                </c:pt>
                <c:pt idx="8">
                  <c:v>BE fr</c:v>
                </c:pt>
                <c:pt idx="9">
                  <c:v>EL</c:v>
                </c:pt>
                <c:pt idx="10">
                  <c:v>AT</c:v>
                </c:pt>
                <c:pt idx="11">
                  <c:v>IT</c:v>
                </c:pt>
                <c:pt idx="12">
                  <c:v>DE</c:v>
                </c:pt>
                <c:pt idx="13">
                  <c:v>HU</c:v>
                </c:pt>
                <c:pt idx="14">
                  <c:v>EU-22</c:v>
                </c:pt>
                <c:pt idx="15">
                  <c:v>ES</c:v>
                </c:pt>
                <c:pt idx="16">
                  <c:v>PT</c:v>
                </c:pt>
                <c:pt idx="17">
                  <c:v>IE</c:v>
                </c:pt>
                <c:pt idx="18">
                  <c:v>FR</c:v>
                </c:pt>
                <c:pt idx="19">
                  <c:v>NL</c:v>
                </c:pt>
                <c:pt idx="20">
                  <c:v>LU</c:v>
                </c:pt>
                <c:pt idx="21">
                  <c:v>LV</c:v>
                </c:pt>
                <c:pt idx="22">
                  <c:v>LT</c:v>
                </c:pt>
              </c:strCache>
            </c:strRef>
          </c:cat>
          <c:val>
            <c:numRef>
              <c:f>'4.4'!$I$33:$I$55</c:f>
              <c:numCache>
                <c:formatCode>0</c:formatCode>
                <c:ptCount val="23"/>
                <c:pt idx="0" formatCode="General">
                  <c:v>1360</c:v>
                </c:pt>
                <c:pt idx="3">
                  <c:v>119</c:v>
                </c:pt>
                <c:pt idx="7">
                  <c:v>148.67852000000005</c:v>
                </c:pt>
                <c:pt idx="9">
                  <c:v>586.04999999999995</c:v>
                </c:pt>
                <c:pt idx="13">
                  <c:v>498.40000000000009</c:v>
                </c:pt>
                <c:pt idx="15">
                  <c:v>474.90024000000005</c:v>
                </c:pt>
                <c:pt idx="16">
                  <c:v>185</c:v>
                </c:pt>
                <c:pt idx="17">
                  <c:v>97.866669999999999</c:v>
                </c:pt>
                <c:pt idx="20">
                  <c:v>120</c:v>
                </c:pt>
                <c:pt idx="21">
                  <c:v>218</c:v>
                </c:pt>
                <c:pt idx="22">
                  <c:v>657.6</c:v>
                </c:pt>
              </c:numCache>
            </c:numRef>
          </c:val>
          <c:extLst>
            <c:ext xmlns:c16="http://schemas.microsoft.com/office/drawing/2014/chart" uri="{C3380CC4-5D6E-409C-BE32-E72D297353CC}">
              <c16:uniqueId val="{00000001-FAC0-4E8C-823E-45965D11364D}"/>
            </c:ext>
          </c:extLst>
        </c:ser>
        <c:dLbls>
          <c:showLegendKey val="0"/>
          <c:showVal val="0"/>
          <c:showCatName val="0"/>
          <c:showSerName val="0"/>
          <c:showPercent val="0"/>
          <c:showBubbleSize val="0"/>
        </c:dLbls>
        <c:gapWidth val="120"/>
        <c:overlap val="100"/>
        <c:axId val="583590416"/>
        <c:axId val="583592384"/>
      </c:barChart>
      <c:catAx>
        <c:axId val="58359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00" b="1" i="0" u="none" strike="noStrike" kern="1200" baseline="0">
                <a:solidFill>
                  <a:sysClr val="windowText" lastClr="000000"/>
                </a:solidFill>
                <a:latin typeface="+mn-lt"/>
                <a:ea typeface="+mn-ea"/>
                <a:cs typeface="+mn-cs"/>
              </a:defRPr>
            </a:pPr>
            <a:endParaRPr lang="fr-FR"/>
          </a:p>
        </c:txPr>
        <c:crossAx val="583592384"/>
        <c:crosses val="autoZero"/>
        <c:auto val="1"/>
        <c:lblAlgn val="ctr"/>
        <c:lblOffset val="100"/>
        <c:noMultiLvlLbl val="0"/>
      </c:catAx>
      <c:valAx>
        <c:axId val="583592384"/>
        <c:scaling>
          <c:orientation val="minMax"/>
          <c:max val="2000"/>
        </c:scaling>
        <c:delete val="0"/>
        <c:axPos val="l"/>
        <c:majorGridlines>
          <c:spPr>
            <a:ln w="6350" cap="flat" cmpd="sng" algn="ctr">
              <a:solidFill>
                <a:schemeClr val="bg1">
                  <a:lumMod val="85000"/>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58359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ISCED 1</a:t>
            </a:r>
          </a:p>
        </c:rich>
      </c:tx>
      <c:layout>
        <c:manualLayout>
          <c:xMode val="edge"/>
          <c:yMode val="edge"/>
          <c:x val="0.40574300087489057"/>
          <c:y val="0"/>
        </c:manualLayout>
      </c:layout>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7391951006124231E-2"/>
          <c:y val="8.666666666666667E-2"/>
          <c:w val="0.88683289588801395"/>
          <c:h val="0.66223352289297166"/>
        </c:manualLayout>
      </c:layout>
      <c:lineChart>
        <c:grouping val="standard"/>
        <c:varyColors val="0"/>
        <c:ser>
          <c:idx val="0"/>
          <c:order val="0"/>
          <c:tx>
            <c:strRef>
              <c:f>'4.5'!$C$4</c:f>
              <c:strCache>
                <c:ptCount val="1"/>
                <c:pt idx="0">
                  <c:v>Starting salary</c:v>
                </c:pt>
              </c:strCache>
            </c:strRef>
          </c:tx>
          <c:spPr>
            <a:ln w="25400" cap="rnd">
              <a:noFill/>
              <a:round/>
            </a:ln>
            <a:effectLst/>
          </c:spPr>
          <c:marker>
            <c:symbol val="square"/>
            <c:size val="5"/>
            <c:spPr>
              <a:solidFill>
                <a:schemeClr val="accent4">
                  <a:lumMod val="75000"/>
                </a:schemeClr>
              </a:solidFill>
              <a:ln w="6350">
                <a:solidFill>
                  <a:schemeClr val="bg1"/>
                </a:solidFill>
              </a:ln>
              <a:effectLst/>
            </c:spPr>
          </c:marker>
          <c:dPt>
            <c:idx val="1"/>
            <c:marker>
              <c:symbol val="squar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0-4324-4F3D-9EB4-0C7A87504B21}"/>
              </c:ext>
            </c:extLst>
          </c:dPt>
          <c:dPt>
            <c:idx val="4"/>
            <c:marker>
              <c:symbol val="squar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1-4324-4F3D-9EB4-0C7A87504B21}"/>
              </c:ext>
            </c:extLst>
          </c:dPt>
          <c:cat>
            <c:strRef>
              <c:f>'4.5'!$B$5:$B$13</c:f>
              <c:strCache>
                <c:ptCount val="9"/>
                <c:pt idx="0">
                  <c:v>PL</c:v>
                </c:pt>
                <c:pt idx="1">
                  <c:v>FR</c:v>
                </c:pt>
                <c:pt idx="2">
                  <c:v>IT</c:v>
                </c:pt>
                <c:pt idx="3">
                  <c:v>PT</c:v>
                </c:pt>
                <c:pt idx="4">
                  <c:v>EU-22</c:v>
                </c:pt>
                <c:pt idx="5">
                  <c:v>FI</c:v>
                </c:pt>
                <c:pt idx="6">
                  <c:v>ES</c:v>
                </c:pt>
                <c:pt idx="7">
                  <c:v>AT</c:v>
                </c:pt>
                <c:pt idx="8">
                  <c:v>DE</c:v>
                </c:pt>
              </c:strCache>
            </c:strRef>
          </c:cat>
          <c:val>
            <c:numRef>
              <c:f>'4.5'!$C$5:$C$13</c:f>
              <c:numCache>
                <c:formatCode>###\ ##0</c:formatCode>
                <c:ptCount val="9"/>
                <c:pt idx="0">
                  <c:v>19621.958844620833</c:v>
                </c:pt>
                <c:pt idx="1">
                  <c:v>32618.997786954911</c:v>
                </c:pt>
                <c:pt idx="2">
                  <c:v>32963.494608849331</c:v>
                </c:pt>
                <c:pt idx="3">
                  <c:v>34400.364081961488</c:v>
                </c:pt>
                <c:pt idx="4">
                  <c:v>36053.185626154132</c:v>
                </c:pt>
                <c:pt idx="5">
                  <c:v>37072.951920668937</c:v>
                </c:pt>
                <c:pt idx="6">
                  <c:v>43684.140659260484</c:v>
                </c:pt>
                <c:pt idx="7">
                  <c:v>47995.253524263491</c:v>
                </c:pt>
                <c:pt idx="8">
                  <c:v>69599.17060920145</c:v>
                </c:pt>
              </c:numCache>
            </c:numRef>
          </c:val>
          <c:smooth val="0"/>
          <c:extLst>
            <c:ext xmlns:c16="http://schemas.microsoft.com/office/drawing/2014/chart" uri="{C3380CC4-5D6E-409C-BE32-E72D297353CC}">
              <c16:uniqueId val="{00000002-4324-4F3D-9EB4-0C7A87504B21}"/>
            </c:ext>
          </c:extLst>
        </c:ser>
        <c:ser>
          <c:idx val="1"/>
          <c:order val="1"/>
          <c:tx>
            <c:strRef>
              <c:f>'4.5'!$D$4</c:f>
              <c:strCache>
                <c:ptCount val="1"/>
                <c:pt idx="0">
                  <c:v>Salary after 15 years of experience</c:v>
                </c:pt>
              </c:strCache>
            </c:strRef>
          </c:tx>
          <c:spPr>
            <a:ln w="25400" cap="rnd">
              <a:noFill/>
              <a:round/>
            </a:ln>
            <a:effectLst/>
          </c:spPr>
          <c:marker>
            <c:symbol val="circle"/>
            <c:size val="5"/>
            <c:spPr>
              <a:solidFill>
                <a:schemeClr val="accent4">
                  <a:lumMod val="75000"/>
                </a:schemeClr>
              </a:solidFill>
              <a:ln w="6350">
                <a:solidFill>
                  <a:schemeClr val="bg1"/>
                </a:solidFill>
              </a:ln>
              <a:effectLst/>
            </c:spPr>
          </c:marker>
          <c:dPt>
            <c:idx val="1"/>
            <c:marker>
              <c:symbol val="circl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3-4324-4F3D-9EB4-0C7A87504B21}"/>
              </c:ext>
            </c:extLst>
          </c:dPt>
          <c:dPt>
            <c:idx val="4"/>
            <c:marker>
              <c:symbol val="circl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4-4324-4F3D-9EB4-0C7A87504B21}"/>
              </c:ext>
            </c:extLst>
          </c:dPt>
          <c:cat>
            <c:strRef>
              <c:f>'4.5'!$B$5:$B$13</c:f>
              <c:strCache>
                <c:ptCount val="9"/>
                <c:pt idx="0">
                  <c:v>PL</c:v>
                </c:pt>
                <c:pt idx="1">
                  <c:v>FR</c:v>
                </c:pt>
                <c:pt idx="2">
                  <c:v>IT</c:v>
                </c:pt>
                <c:pt idx="3">
                  <c:v>PT</c:v>
                </c:pt>
                <c:pt idx="4">
                  <c:v>EU-22</c:v>
                </c:pt>
                <c:pt idx="5">
                  <c:v>FI</c:v>
                </c:pt>
                <c:pt idx="6">
                  <c:v>ES</c:v>
                </c:pt>
                <c:pt idx="7">
                  <c:v>AT</c:v>
                </c:pt>
                <c:pt idx="8">
                  <c:v>DE</c:v>
                </c:pt>
              </c:strCache>
            </c:strRef>
          </c:cat>
          <c:val>
            <c:numRef>
              <c:f>'4.5'!$D$5:$D$13</c:f>
              <c:numCache>
                <c:formatCode>###\ ##0</c:formatCode>
                <c:ptCount val="9"/>
                <c:pt idx="0">
                  <c:v>32039.735229486567</c:v>
                </c:pt>
                <c:pt idx="1">
                  <c:v>40042.831134953289</c:v>
                </c:pt>
                <c:pt idx="2">
                  <c:v>39562.851696664737</c:v>
                </c:pt>
                <c:pt idx="3">
                  <c:v>44412.925524636266</c:v>
                </c:pt>
                <c:pt idx="4">
                  <c:v>49021.926690607099</c:v>
                </c:pt>
                <c:pt idx="5">
                  <c:v>45771.798446891837</c:v>
                </c:pt>
                <c:pt idx="6">
                  <c:v>50547.704706677505</c:v>
                </c:pt>
                <c:pt idx="7">
                  <c:v>57637.637629193327</c:v>
                </c:pt>
                <c:pt idx="8">
                  <c:v>85048.84848969875</c:v>
                </c:pt>
              </c:numCache>
            </c:numRef>
          </c:val>
          <c:smooth val="0"/>
          <c:extLst>
            <c:ext xmlns:c16="http://schemas.microsoft.com/office/drawing/2014/chart" uri="{C3380CC4-5D6E-409C-BE32-E72D297353CC}">
              <c16:uniqueId val="{00000005-4324-4F3D-9EB4-0C7A87504B21}"/>
            </c:ext>
          </c:extLst>
        </c:ser>
        <c:ser>
          <c:idx val="2"/>
          <c:order val="2"/>
          <c:tx>
            <c:strRef>
              <c:f>'4.5'!$E$4</c:f>
              <c:strCache>
                <c:ptCount val="1"/>
                <c:pt idx="0">
                  <c:v>Salary at top of scale</c:v>
                </c:pt>
              </c:strCache>
            </c:strRef>
          </c:tx>
          <c:spPr>
            <a:ln w="25400" cap="rnd">
              <a:noFill/>
              <a:round/>
            </a:ln>
            <a:effectLst/>
          </c:spPr>
          <c:marker>
            <c:symbol val="triangle"/>
            <c:size val="5"/>
            <c:spPr>
              <a:solidFill>
                <a:schemeClr val="accent4">
                  <a:lumMod val="75000"/>
                </a:schemeClr>
              </a:solidFill>
              <a:ln w="6350">
                <a:solidFill>
                  <a:schemeClr val="bg1"/>
                </a:solidFill>
              </a:ln>
              <a:effectLst/>
            </c:spPr>
          </c:marker>
          <c:dPt>
            <c:idx val="1"/>
            <c:marker>
              <c:symbol val="triangl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6-4324-4F3D-9EB4-0C7A87504B21}"/>
              </c:ext>
            </c:extLst>
          </c:dPt>
          <c:dPt>
            <c:idx val="4"/>
            <c:marker>
              <c:symbol val="triangl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7-4324-4F3D-9EB4-0C7A87504B21}"/>
              </c:ext>
            </c:extLst>
          </c:dPt>
          <c:cat>
            <c:strRef>
              <c:f>'4.5'!$B$5:$B$13</c:f>
              <c:strCache>
                <c:ptCount val="9"/>
                <c:pt idx="0">
                  <c:v>PL</c:v>
                </c:pt>
                <c:pt idx="1">
                  <c:v>FR</c:v>
                </c:pt>
                <c:pt idx="2">
                  <c:v>IT</c:v>
                </c:pt>
                <c:pt idx="3">
                  <c:v>PT</c:v>
                </c:pt>
                <c:pt idx="4">
                  <c:v>EU-22</c:v>
                </c:pt>
                <c:pt idx="5">
                  <c:v>FI</c:v>
                </c:pt>
                <c:pt idx="6">
                  <c:v>ES</c:v>
                </c:pt>
                <c:pt idx="7">
                  <c:v>AT</c:v>
                </c:pt>
                <c:pt idx="8">
                  <c:v>DE</c:v>
                </c:pt>
              </c:strCache>
            </c:strRef>
          </c:cat>
          <c:val>
            <c:numRef>
              <c:f>'4.5'!$E$5:$E$13</c:f>
              <c:numCache>
                <c:formatCode>###\ ##0</c:formatCode>
                <c:ptCount val="9"/>
                <c:pt idx="0">
                  <c:v>33397.824471361433</c:v>
                </c:pt>
                <c:pt idx="1">
                  <c:v>57884.782849184136</c:v>
                </c:pt>
                <c:pt idx="2">
                  <c:v>47989.673053381499</c:v>
                </c:pt>
                <c:pt idx="3">
                  <c:v>74254.731297364866</c:v>
                </c:pt>
                <c:pt idx="4">
                  <c:v>59782.967854895527</c:v>
                </c:pt>
                <c:pt idx="5">
                  <c:v>48518.106353705349</c:v>
                </c:pt>
                <c:pt idx="6">
                  <c:v>62368.37104291538</c:v>
                </c:pt>
                <c:pt idx="7">
                  <c:v>83891.659422126526</c:v>
                </c:pt>
                <c:pt idx="8">
                  <c:v>90969.78929091779</c:v>
                </c:pt>
              </c:numCache>
            </c:numRef>
          </c:val>
          <c:smooth val="0"/>
          <c:extLst>
            <c:ext xmlns:c16="http://schemas.microsoft.com/office/drawing/2014/chart" uri="{C3380CC4-5D6E-409C-BE32-E72D297353CC}">
              <c16:uniqueId val="{00000008-4324-4F3D-9EB4-0C7A87504B2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530980272"/>
        <c:axId val="530980600"/>
      </c:lineChart>
      <c:catAx>
        <c:axId val="53098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0980600"/>
        <c:crosses val="autoZero"/>
        <c:auto val="1"/>
        <c:lblAlgn val="ctr"/>
        <c:lblOffset val="100"/>
        <c:noMultiLvlLbl val="0"/>
      </c:catAx>
      <c:valAx>
        <c:axId val="530980600"/>
        <c:scaling>
          <c:orientation val="minMax"/>
          <c:max val="120000"/>
          <c:min val="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$US PPP</a:t>
                </a:r>
              </a:p>
            </c:rich>
          </c:tx>
          <c:layout>
            <c:manualLayout>
              <c:xMode val="edge"/>
              <c:yMode val="edge"/>
              <c:x val="9.166666666666666E-2"/>
              <c:y val="3.7441673957422004E-3"/>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0980272"/>
        <c:crosses val="autoZero"/>
        <c:crossBetween val="between"/>
        <c:majorUnit val="12000"/>
      </c:valAx>
      <c:spPr>
        <a:noFill/>
        <a:ln>
          <a:noFill/>
        </a:ln>
        <a:effectLst/>
      </c:spPr>
    </c:plotArea>
    <c:legend>
      <c:legendPos val="b"/>
      <c:layout>
        <c:manualLayout>
          <c:xMode val="edge"/>
          <c:yMode val="edge"/>
          <c:x val="2.651574803149607E-3"/>
          <c:y val="0.92013779527559059"/>
          <c:w val="0.99734842519685041"/>
          <c:h val="7.98622047244094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29896268941035E-2"/>
          <c:y val="3.6666666666666667E-2"/>
          <c:w val="0.89773518610373326"/>
          <c:h val="0.86350734908136473"/>
        </c:manualLayout>
      </c:layout>
      <c:barChart>
        <c:barDir val="bar"/>
        <c:grouping val="clustered"/>
        <c:varyColors val="0"/>
        <c:ser>
          <c:idx val="0"/>
          <c:order val="0"/>
          <c:tx>
            <c:strRef>
              <c:f>'1.3'!$H$4</c:f>
              <c:strCache>
                <c:ptCount val="1"/>
                <c:pt idx="0">
                  <c:v>ISCED 3</c:v>
                </c:pt>
              </c:strCache>
            </c:strRef>
          </c:tx>
          <c:spPr>
            <a:solidFill>
              <a:schemeClr val="accent1">
                <a:lumMod val="40000"/>
                <a:lumOff val="60000"/>
              </a:schemeClr>
            </a:solidFill>
            <a:ln w="6350">
              <a:solidFill>
                <a:schemeClr val="bg1"/>
              </a:solidFill>
            </a:ln>
          </c:spPr>
          <c:invertIfNegative val="0"/>
          <c:cat>
            <c:strRef>
              <c:f>'1.3'!$F$5:$F$25</c:f>
              <c:strCache>
                <c:ptCount val="21"/>
                <c:pt idx="0">
                  <c:v>LU</c:v>
                </c:pt>
                <c:pt idx="1">
                  <c:v>FI</c:v>
                </c:pt>
                <c:pt idx="2">
                  <c:v>AT</c:v>
                </c:pt>
                <c:pt idx="3">
                  <c:v>BE</c:v>
                </c:pt>
                <c:pt idx="4">
                  <c:v>DK</c:v>
                </c:pt>
                <c:pt idx="5">
                  <c:v>NL</c:v>
                </c:pt>
                <c:pt idx="6">
                  <c:v>SE</c:v>
                </c:pt>
                <c:pt idx="7">
                  <c:v>DE</c:v>
                </c:pt>
                <c:pt idx="8">
                  <c:v>CZ</c:v>
                </c:pt>
                <c:pt idx="9">
                  <c:v>SI</c:v>
                </c:pt>
                <c:pt idx="10">
                  <c:v>EU-22</c:v>
                </c:pt>
                <c:pt idx="11">
                  <c:v>FR</c:v>
                </c:pt>
                <c:pt idx="12">
                  <c:v>PT</c:v>
                </c:pt>
                <c:pt idx="13">
                  <c:v>IT</c:v>
                </c:pt>
                <c:pt idx="14">
                  <c:v>ES</c:v>
                </c:pt>
                <c:pt idx="15">
                  <c:v>PL</c:v>
                </c:pt>
                <c:pt idx="16">
                  <c:v>HU</c:v>
                </c:pt>
                <c:pt idx="17">
                  <c:v>EL</c:v>
                </c:pt>
                <c:pt idx="18">
                  <c:v>SK</c:v>
                </c:pt>
                <c:pt idx="19">
                  <c:v>LT</c:v>
                </c:pt>
                <c:pt idx="20">
                  <c:v>LV</c:v>
                </c:pt>
              </c:strCache>
            </c:strRef>
          </c:cat>
          <c:val>
            <c:numRef>
              <c:f>'1.3'!$H$5:$H$25</c:f>
              <c:numCache>
                <c:formatCode>_-* #\ ##0\ _€_-;\-* #\ ##0\ _€_-;_-* "-"??\ _€_-;_-@_-</c:formatCode>
                <c:ptCount val="21"/>
                <c:pt idx="0">
                  <c:v>24380.79</c:v>
                </c:pt>
                <c:pt idx="1">
                  <c:v>9291.7170000000006</c:v>
                </c:pt>
                <c:pt idx="2">
                  <c:v>17248.25</c:v>
                </c:pt>
                <c:pt idx="3">
                  <c:v>15007.21</c:v>
                </c:pt>
                <c:pt idx="4">
                  <c:v>10584.33</c:v>
                </c:pt>
                <c:pt idx="5">
                  <c:v>15371.63</c:v>
                </c:pt>
                <c:pt idx="6">
                  <c:v>13437.07</c:v>
                </c:pt>
                <c:pt idx="7">
                  <c:v>16623.89</c:v>
                </c:pt>
                <c:pt idx="8">
                  <c:v>11809.89</c:v>
                </c:pt>
                <c:pt idx="9">
                  <c:v>8852.5769999999993</c:v>
                </c:pt>
                <c:pt idx="10">
                  <c:v>11646.266727272727</c:v>
                </c:pt>
                <c:pt idx="11">
                  <c:v>15724.83</c:v>
                </c:pt>
                <c:pt idx="12">
                  <c:v>10990.83</c:v>
                </c:pt>
                <c:pt idx="13">
                  <c:v>10518.51</c:v>
                </c:pt>
                <c:pt idx="14">
                  <c:v>11334.19</c:v>
                </c:pt>
                <c:pt idx="15">
                  <c:v>8519.4050000000007</c:v>
                </c:pt>
                <c:pt idx="16">
                  <c:v>8373.018</c:v>
                </c:pt>
                <c:pt idx="17">
                  <c:v>6295.8950000000004</c:v>
                </c:pt>
                <c:pt idx="18">
                  <c:v>8003.1660000000002</c:v>
                </c:pt>
                <c:pt idx="19">
                  <c:v>7621.634</c:v>
                </c:pt>
                <c:pt idx="20">
                  <c:v>8769.723</c:v>
                </c:pt>
              </c:numCache>
            </c:numRef>
          </c:val>
          <c:extLst>
            <c:ext xmlns:c16="http://schemas.microsoft.com/office/drawing/2014/chart" uri="{C3380CC4-5D6E-409C-BE32-E72D297353CC}">
              <c16:uniqueId val="{00000000-8EF7-4CBA-86EB-C980765A7FB8}"/>
            </c:ext>
          </c:extLst>
        </c:ser>
        <c:ser>
          <c:idx val="1"/>
          <c:order val="1"/>
          <c:tx>
            <c:strRef>
              <c:f>'1.3'!$G$4</c:f>
              <c:strCache>
                <c:ptCount val="1"/>
                <c:pt idx="0">
                  <c:v>ISCED 2</c:v>
                </c:pt>
              </c:strCache>
            </c:strRef>
          </c:tx>
          <c:spPr>
            <a:solidFill>
              <a:schemeClr val="accent1"/>
            </a:solidFill>
            <a:ln w="6350">
              <a:solidFill>
                <a:schemeClr val="bg1"/>
              </a:solidFill>
            </a:ln>
          </c:spPr>
          <c:invertIfNegative val="0"/>
          <c:cat>
            <c:strRef>
              <c:f>'1.3'!$F$5:$F$25</c:f>
              <c:strCache>
                <c:ptCount val="21"/>
                <c:pt idx="0">
                  <c:v>LU</c:v>
                </c:pt>
                <c:pt idx="1">
                  <c:v>FI</c:v>
                </c:pt>
                <c:pt idx="2">
                  <c:v>AT</c:v>
                </c:pt>
                <c:pt idx="3">
                  <c:v>BE</c:v>
                </c:pt>
                <c:pt idx="4">
                  <c:v>DK</c:v>
                </c:pt>
                <c:pt idx="5">
                  <c:v>NL</c:v>
                </c:pt>
                <c:pt idx="6">
                  <c:v>SE</c:v>
                </c:pt>
                <c:pt idx="7">
                  <c:v>DE</c:v>
                </c:pt>
                <c:pt idx="8">
                  <c:v>CZ</c:v>
                </c:pt>
                <c:pt idx="9">
                  <c:v>SI</c:v>
                </c:pt>
                <c:pt idx="10">
                  <c:v>EU-22</c:v>
                </c:pt>
                <c:pt idx="11">
                  <c:v>FR</c:v>
                </c:pt>
                <c:pt idx="12">
                  <c:v>PT</c:v>
                </c:pt>
                <c:pt idx="13">
                  <c:v>IT</c:v>
                </c:pt>
                <c:pt idx="14">
                  <c:v>ES</c:v>
                </c:pt>
                <c:pt idx="15">
                  <c:v>PL</c:v>
                </c:pt>
                <c:pt idx="16">
                  <c:v>HU</c:v>
                </c:pt>
                <c:pt idx="17">
                  <c:v>EL</c:v>
                </c:pt>
                <c:pt idx="18">
                  <c:v>SK</c:v>
                </c:pt>
                <c:pt idx="19">
                  <c:v>LT</c:v>
                </c:pt>
                <c:pt idx="20">
                  <c:v>LV</c:v>
                </c:pt>
              </c:strCache>
            </c:strRef>
          </c:cat>
          <c:val>
            <c:numRef>
              <c:f>'1.3'!$G$5:$G$25</c:f>
              <c:numCache>
                <c:formatCode>_-* #\ ##0\ _€_-;\-* #\ ##0\ _€_-;_-* "-"??\ _€_-;_-@_-</c:formatCode>
                <c:ptCount val="21"/>
                <c:pt idx="0">
                  <c:v>25140.93</c:v>
                </c:pt>
                <c:pt idx="1">
                  <c:v>16868.689999999999</c:v>
                </c:pt>
                <c:pt idx="2">
                  <c:v>16593.75</c:v>
                </c:pt>
                <c:pt idx="3">
                  <c:v>15005.33</c:v>
                </c:pt>
                <c:pt idx="4">
                  <c:v>14924.36</c:v>
                </c:pt>
                <c:pt idx="5">
                  <c:v>14437.63</c:v>
                </c:pt>
                <c:pt idx="6">
                  <c:v>13158.04</c:v>
                </c:pt>
                <c:pt idx="7">
                  <c:v>13095.69</c:v>
                </c:pt>
                <c:pt idx="8">
                  <c:v>12855.98</c:v>
                </c:pt>
                <c:pt idx="9">
                  <c:v>12036.89</c:v>
                </c:pt>
                <c:pt idx="10">
                  <c:v>11945.398818181817</c:v>
                </c:pt>
                <c:pt idx="11">
                  <c:v>11825.47</c:v>
                </c:pt>
                <c:pt idx="12">
                  <c:v>11347.05</c:v>
                </c:pt>
                <c:pt idx="13">
                  <c:v>10623.15</c:v>
                </c:pt>
                <c:pt idx="14">
                  <c:v>10092.69</c:v>
                </c:pt>
                <c:pt idx="15">
                  <c:v>8856.0159999999996</c:v>
                </c:pt>
                <c:pt idx="16">
                  <c:v>7293.4639999999999</c:v>
                </c:pt>
                <c:pt idx="17">
                  <c:v>7179.3429999999998</c:v>
                </c:pt>
                <c:pt idx="18">
                  <c:v>7081.6080000000002</c:v>
                </c:pt>
                <c:pt idx="19">
                  <c:v>7078.8159999999998</c:v>
                </c:pt>
                <c:pt idx="20">
                  <c:v>6985.7520000000004</c:v>
                </c:pt>
              </c:numCache>
            </c:numRef>
          </c:val>
          <c:extLst>
            <c:ext xmlns:c16="http://schemas.microsoft.com/office/drawing/2014/chart" uri="{C3380CC4-5D6E-409C-BE32-E72D297353CC}">
              <c16:uniqueId val="{00000001-8EF7-4CBA-86EB-C980765A7FB8}"/>
            </c:ext>
          </c:extLst>
        </c:ser>
        <c:dLbls>
          <c:showLegendKey val="0"/>
          <c:showVal val="0"/>
          <c:showCatName val="0"/>
          <c:showSerName val="0"/>
          <c:showPercent val="0"/>
          <c:showBubbleSize val="0"/>
        </c:dLbls>
        <c:gapWidth val="75"/>
        <c:axId val="126263296"/>
        <c:axId val="126264832"/>
      </c:barChart>
      <c:catAx>
        <c:axId val="126263296"/>
        <c:scaling>
          <c:orientation val="minMax"/>
        </c:scaling>
        <c:delete val="0"/>
        <c:axPos val="l"/>
        <c:numFmt formatCode="General" sourceLinked="0"/>
        <c:majorTickMark val="out"/>
        <c:minorTickMark val="none"/>
        <c:tickLblPos val="nextTo"/>
        <c:txPr>
          <a:bodyPr/>
          <a:lstStyle/>
          <a:p>
            <a:pPr>
              <a:defRPr b="1"/>
            </a:pPr>
            <a:endParaRPr lang="fr-FR"/>
          </a:p>
        </c:txPr>
        <c:crossAx val="126264832"/>
        <c:crosses val="autoZero"/>
        <c:auto val="1"/>
        <c:lblAlgn val="ctr"/>
        <c:lblOffset val="100"/>
        <c:noMultiLvlLbl val="0"/>
      </c:catAx>
      <c:valAx>
        <c:axId val="126264832"/>
        <c:scaling>
          <c:orientation val="minMax"/>
          <c:max val="25000"/>
        </c:scaling>
        <c:delete val="0"/>
        <c:axPos val="b"/>
        <c:majorGridlines>
          <c:spPr>
            <a:ln w="6350">
              <a:solidFill>
                <a:schemeClr val="bg1">
                  <a:lumMod val="85000"/>
                  <a:alpha val="20000"/>
                </a:schemeClr>
              </a:solidFill>
            </a:ln>
          </c:spPr>
        </c:majorGridlines>
        <c:title>
          <c:tx>
            <c:rich>
              <a:bodyPr/>
              <a:lstStyle/>
              <a:p>
                <a:pPr>
                  <a:defRPr/>
                </a:pPr>
                <a:r>
                  <a:rPr lang="fr-FR"/>
                  <a:t>$US PPP</a:t>
                </a:r>
              </a:p>
            </c:rich>
          </c:tx>
          <c:layout>
            <c:manualLayout>
              <c:xMode val="edge"/>
              <c:yMode val="edge"/>
              <c:x val="0.85034808518844374"/>
              <c:y val="0.95180183727034129"/>
            </c:manualLayout>
          </c:layout>
          <c:overlay val="0"/>
        </c:title>
        <c:numFmt formatCode="_-* #\ ##0\ _€_-;\-* #\ ##0\ _€_-;_-* &quot;-&quot;??\ _€_-;_-@_-" sourceLinked="1"/>
        <c:majorTickMark val="out"/>
        <c:minorTickMark val="none"/>
        <c:tickLblPos val="nextTo"/>
        <c:crossAx val="126263296"/>
        <c:crosses val="autoZero"/>
        <c:crossBetween val="between"/>
        <c:majorUnit val="5000"/>
      </c:valAx>
    </c:plotArea>
    <c:legend>
      <c:legendPos val="b"/>
      <c:layout>
        <c:manualLayout>
          <c:xMode val="edge"/>
          <c:yMode val="edge"/>
          <c:x val="0.42557044188277071"/>
          <c:y val="0.94513517060367469"/>
          <c:w val="0.14408484486014472"/>
          <c:h val="4.8198162729658794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ISCED 2</a:t>
            </a:r>
          </a:p>
        </c:rich>
      </c:tx>
      <c:layout>
        <c:manualLayout>
          <c:xMode val="edge"/>
          <c:yMode val="edge"/>
          <c:x val="0.48591034938046374"/>
          <c:y val="0"/>
        </c:manualLayout>
      </c:layout>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7391951006124231E-2"/>
          <c:y val="8.666666666666667E-2"/>
          <c:w val="0.88683289588801395"/>
          <c:h val="0.66223352289297166"/>
        </c:manualLayout>
      </c:layout>
      <c:lineChart>
        <c:grouping val="standard"/>
        <c:varyColors val="0"/>
        <c:ser>
          <c:idx val="0"/>
          <c:order val="0"/>
          <c:tx>
            <c:strRef>
              <c:f>'4.5'!$H$4</c:f>
              <c:strCache>
                <c:ptCount val="1"/>
                <c:pt idx="0">
                  <c:v>Starting salary</c:v>
                </c:pt>
              </c:strCache>
            </c:strRef>
          </c:tx>
          <c:spPr>
            <a:ln w="25400" cap="rnd">
              <a:noFill/>
              <a:round/>
            </a:ln>
            <a:effectLst/>
          </c:spPr>
          <c:marker>
            <c:symbol val="square"/>
            <c:size val="5"/>
            <c:spPr>
              <a:solidFill>
                <a:schemeClr val="accent4">
                  <a:lumMod val="75000"/>
                </a:schemeClr>
              </a:solidFill>
              <a:ln w="6350">
                <a:solidFill>
                  <a:schemeClr val="bg1"/>
                </a:solidFill>
              </a:ln>
              <a:effectLst/>
            </c:spPr>
          </c:marker>
          <c:dPt>
            <c:idx val="3"/>
            <c:marker>
              <c:symbol val="squar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0-040F-41F4-B5DE-2B14B7E551C3}"/>
              </c:ext>
            </c:extLst>
          </c:dPt>
          <c:dPt>
            <c:idx val="4"/>
            <c:marker>
              <c:symbol val="squar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1-040F-41F4-B5DE-2B14B7E551C3}"/>
              </c:ext>
            </c:extLst>
          </c:dPt>
          <c:cat>
            <c:strRef>
              <c:f>'4.5'!$G$5:$G$13</c:f>
              <c:strCache>
                <c:ptCount val="9"/>
                <c:pt idx="0">
                  <c:v>PL</c:v>
                </c:pt>
                <c:pt idx="1">
                  <c:v>PT</c:v>
                </c:pt>
                <c:pt idx="2">
                  <c:v>IT</c:v>
                </c:pt>
                <c:pt idx="3">
                  <c:v>FR</c:v>
                </c:pt>
                <c:pt idx="4">
                  <c:v>EU-22</c:v>
                </c:pt>
                <c:pt idx="5">
                  <c:v>FI</c:v>
                </c:pt>
                <c:pt idx="6">
                  <c:v>AT</c:v>
                </c:pt>
                <c:pt idx="7">
                  <c:v>ES</c:v>
                </c:pt>
                <c:pt idx="8">
                  <c:v>DE</c:v>
                </c:pt>
              </c:strCache>
            </c:strRef>
          </c:cat>
          <c:val>
            <c:numRef>
              <c:f>'4.5'!$H$5:$H$13</c:f>
              <c:numCache>
                <c:formatCode>###\ ##0</c:formatCode>
                <c:ptCount val="9"/>
                <c:pt idx="0">
                  <c:v>19621.958844620833</c:v>
                </c:pt>
                <c:pt idx="1">
                  <c:v>34400.364081961488</c:v>
                </c:pt>
                <c:pt idx="2">
                  <c:v>35428.178210281789</c:v>
                </c:pt>
                <c:pt idx="3">
                  <c:v>35708.987983403626</c:v>
                </c:pt>
                <c:pt idx="4">
                  <c:v>37639.606235600433</c:v>
                </c:pt>
                <c:pt idx="5">
                  <c:v>39823.952177603744</c:v>
                </c:pt>
                <c:pt idx="6">
                  <c:v>47852.737648519469</c:v>
                </c:pt>
                <c:pt idx="7">
                  <c:v>48796.424637681448</c:v>
                </c:pt>
                <c:pt idx="8">
                  <c:v>77357.551127319311</c:v>
                </c:pt>
              </c:numCache>
            </c:numRef>
          </c:val>
          <c:smooth val="0"/>
          <c:extLst>
            <c:ext xmlns:c16="http://schemas.microsoft.com/office/drawing/2014/chart" uri="{C3380CC4-5D6E-409C-BE32-E72D297353CC}">
              <c16:uniqueId val="{00000002-040F-41F4-B5DE-2B14B7E551C3}"/>
            </c:ext>
          </c:extLst>
        </c:ser>
        <c:ser>
          <c:idx val="1"/>
          <c:order val="1"/>
          <c:tx>
            <c:strRef>
              <c:f>'4.5'!$I$4</c:f>
              <c:strCache>
                <c:ptCount val="1"/>
                <c:pt idx="0">
                  <c:v>Salary after 15 years of experience</c:v>
                </c:pt>
              </c:strCache>
            </c:strRef>
          </c:tx>
          <c:spPr>
            <a:ln w="25400" cap="rnd">
              <a:noFill/>
              <a:round/>
            </a:ln>
            <a:effectLst/>
          </c:spPr>
          <c:marker>
            <c:symbol val="circle"/>
            <c:size val="5"/>
            <c:spPr>
              <a:solidFill>
                <a:schemeClr val="accent4">
                  <a:lumMod val="75000"/>
                </a:schemeClr>
              </a:solidFill>
              <a:ln w="6350">
                <a:solidFill>
                  <a:schemeClr val="bg1"/>
                </a:solidFill>
              </a:ln>
              <a:effectLst/>
            </c:spPr>
          </c:marker>
          <c:dPt>
            <c:idx val="3"/>
            <c:marker>
              <c:symbol val="circl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3-040F-41F4-B5DE-2B14B7E551C3}"/>
              </c:ext>
            </c:extLst>
          </c:dPt>
          <c:dPt>
            <c:idx val="4"/>
            <c:marker>
              <c:symbol val="circl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4-040F-41F4-B5DE-2B14B7E551C3}"/>
              </c:ext>
            </c:extLst>
          </c:dPt>
          <c:cat>
            <c:strRef>
              <c:f>'4.5'!$G$5:$G$13</c:f>
              <c:strCache>
                <c:ptCount val="9"/>
                <c:pt idx="0">
                  <c:v>PL</c:v>
                </c:pt>
                <c:pt idx="1">
                  <c:v>PT</c:v>
                </c:pt>
                <c:pt idx="2">
                  <c:v>IT</c:v>
                </c:pt>
                <c:pt idx="3">
                  <c:v>FR</c:v>
                </c:pt>
                <c:pt idx="4">
                  <c:v>EU-22</c:v>
                </c:pt>
                <c:pt idx="5">
                  <c:v>FI</c:v>
                </c:pt>
                <c:pt idx="6">
                  <c:v>AT</c:v>
                </c:pt>
                <c:pt idx="7">
                  <c:v>ES</c:v>
                </c:pt>
                <c:pt idx="8">
                  <c:v>DE</c:v>
                </c:pt>
              </c:strCache>
            </c:strRef>
          </c:cat>
          <c:val>
            <c:numRef>
              <c:f>'4.5'!$I$5:$I$13</c:f>
              <c:numCache>
                <c:formatCode>###\ ##0</c:formatCode>
                <c:ptCount val="9"/>
                <c:pt idx="0">
                  <c:v>32039.735229486567</c:v>
                </c:pt>
                <c:pt idx="1">
                  <c:v>44412.925524636266</c:v>
                </c:pt>
                <c:pt idx="2">
                  <c:v>43015.113637442802</c:v>
                </c:pt>
                <c:pt idx="3">
                  <c:v>43132.82133140201</c:v>
                </c:pt>
                <c:pt idx="4">
                  <c:v>51507.042812159983</c:v>
                </c:pt>
                <c:pt idx="5">
                  <c:v>49168.296948134921</c:v>
                </c:pt>
                <c:pt idx="6">
                  <c:v>60420.380562227998</c:v>
                </c:pt>
                <c:pt idx="7">
                  <c:v>56428.111015981565</c:v>
                </c:pt>
                <c:pt idx="8">
                  <c:v>92565.971418171262</c:v>
                </c:pt>
              </c:numCache>
            </c:numRef>
          </c:val>
          <c:smooth val="0"/>
          <c:extLst>
            <c:ext xmlns:c16="http://schemas.microsoft.com/office/drawing/2014/chart" uri="{C3380CC4-5D6E-409C-BE32-E72D297353CC}">
              <c16:uniqueId val="{00000005-040F-41F4-B5DE-2B14B7E551C3}"/>
            </c:ext>
          </c:extLst>
        </c:ser>
        <c:ser>
          <c:idx val="2"/>
          <c:order val="2"/>
          <c:tx>
            <c:strRef>
              <c:f>'4.5'!$J$4</c:f>
              <c:strCache>
                <c:ptCount val="1"/>
                <c:pt idx="0">
                  <c:v>Salary at top of scale</c:v>
                </c:pt>
              </c:strCache>
            </c:strRef>
          </c:tx>
          <c:spPr>
            <a:ln w="25400" cap="rnd">
              <a:noFill/>
              <a:round/>
            </a:ln>
            <a:effectLst/>
          </c:spPr>
          <c:marker>
            <c:symbol val="triangle"/>
            <c:size val="5"/>
            <c:spPr>
              <a:solidFill>
                <a:schemeClr val="accent4">
                  <a:lumMod val="75000"/>
                </a:schemeClr>
              </a:solidFill>
              <a:ln w="6350">
                <a:solidFill>
                  <a:schemeClr val="bg1"/>
                </a:solidFill>
              </a:ln>
              <a:effectLst/>
            </c:spPr>
          </c:marker>
          <c:dPt>
            <c:idx val="3"/>
            <c:marker>
              <c:symbol val="triangl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6-040F-41F4-B5DE-2B14B7E551C3}"/>
              </c:ext>
            </c:extLst>
          </c:dPt>
          <c:dPt>
            <c:idx val="4"/>
            <c:marker>
              <c:symbol val="triangle"/>
              <c:size val="5"/>
              <c:spPr>
                <a:solidFill>
                  <a:schemeClr val="accent4">
                    <a:lumMod val="75000"/>
                  </a:schemeClr>
                </a:solidFill>
                <a:ln w="6350">
                  <a:solidFill>
                    <a:schemeClr val="bg1"/>
                  </a:solidFill>
                </a:ln>
                <a:effectLst/>
              </c:spPr>
            </c:marker>
            <c:bubble3D val="0"/>
            <c:extLst>
              <c:ext xmlns:c16="http://schemas.microsoft.com/office/drawing/2014/chart" uri="{C3380CC4-5D6E-409C-BE32-E72D297353CC}">
                <c16:uniqueId val="{00000007-040F-41F4-B5DE-2B14B7E551C3}"/>
              </c:ext>
            </c:extLst>
          </c:dPt>
          <c:cat>
            <c:strRef>
              <c:f>'4.5'!$G$5:$G$13</c:f>
              <c:strCache>
                <c:ptCount val="9"/>
                <c:pt idx="0">
                  <c:v>PL</c:v>
                </c:pt>
                <c:pt idx="1">
                  <c:v>PT</c:v>
                </c:pt>
                <c:pt idx="2">
                  <c:v>IT</c:v>
                </c:pt>
                <c:pt idx="3">
                  <c:v>FR</c:v>
                </c:pt>
                <c:pt idx="4">
                  <c:v>EU-22</c:v>
                </c:pt>
                <c:pt idx="5">
                  <c:v>FI</c:v>
                </c:pt>
                <c:pt idx="6">
                  <c:v>AT</c:v>
                </c:pt>
                <c:pt idx="7">
                  <c:v>ES</c:v>
                </c:pt>
                <c:pt idx="8">
                  <c:v>DE</c:v>
                </c:pt>
              </c:strCache>
            </c:strRef>
          </c:cat>
          <c:val>
            <c:numRef>
              <c:f>'4.5'!$J$5:$J$13</c:f>
              <c:numCache>
                <c:formatCode>###\ ##0</c:formatCode>
                <c:ptCount val="9"/>
                <c:pt idx="0">
                  <c:v>33397.824471361433</c:v>
                </c:pt>
                <c:pt idx="1">
                  <c:v>74254.731297364866</c:v>
                </c:pt>
                <c:pt idx="2">
                  <c:v>52696.757290591231</c:v>
                </c:pt>
                <c:pt idx="3">
                  <c:v>61282.124070216843</c:v>
                </c:pt>
                <c:pt idx="4">
                  <c:v>63054.302902875505</c:v>
                </c:pt>
                <c:pt idx="5">
                  <c:v>52118.394765023018</c:v>
                </c:pt>
                <c:pt idx="6">
                  <c:v>89609.654601775328</c:v>
                </c:pt>
                <c:pt idx="7">
                  <c:v>69498.755364802506</c:v>
                </c:pt>
                <c:pt idx="8">
                  <c:v>100962.22862755966</c:v>
                </c:pt>
              </c:numCache>
            </c:numRef>
          </c:val>
          <c:smooth val="0"/>
          <c:extLst>
            <c:ext xmlns:c16="http://schemas.microsoft.com/office/drawing/2014/chart" uri="{C3380CC4-5D6E-409C-BE32-E72D297353CC}">
              <c16:uniqueId val="{00000008-040F-41F4-B5DE-2B14B7E551C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530980272"/>
        <c:axId val="530980600"/>
      </c:lineChart>
      <c:catAx>
        <c:axId val="53098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0980600"/>
        <c:crosses val="autoZero"/>
        <c:auto val="1"/>
        <c:lblAlgn val="ctr"/>
        <c:lblOffset val="100"/>
        <c:noMultiLvlLbl val="0"/>
      </c:catAx>
      <c:valAx>
        <c:axId val="530980600"/>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$US PPP</a:t>
                </a:r>
              </a:p>
            </c:rich>
          </c:tx>
          <c:layout>
            <c:manualLayout>
              <c:xMode val="edge"/>
              <c:yMode val="edge"/>
              <c:x val="9.166666666666666E-2"/>
              <c:y val="3.7441673957422004E-3"/>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0980272"/>
        <c:crosses val="autoZero"/>
        <c:crossBetween val="between"/>
      </c:valAx>
      <c:spPr>
        <a:noFill/>
        <a:ln>
          <a:noFill/>
        </a:ln>
        <a:effectLst/>
      </c:spPr>
    </c:plotArea>
    <c:legend>
      <c:legendPos val="b"/>
      <c:layout>
        <c:manualLayout>
          <c:xMode val="edge"/>
          <c:yMode val="edge"/>
          <c:x val="2.651574803149607E-3"/>
          <c:y val="0.92013779527559059"/>
          <c:w val="0.99734842519685041"/>
          <c:h val="7.98622047244094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41965448778517E-2"/>
          <c:y val="3.7884365634839733E-2"/>
          <c:w val="0.90400650818222095"/>
          <c:h val="0.85842528495307302"/>
        </c:manualLayout>
      </c:layout>
      <c:barChart>
        <c:barDir val="col"/>
        <c:grouping val="clustered"/>
        <c:varyColors val="0"/>
        <c:ser>
          <c:idx val="0"/>
          <c:order val="0"/>
          <c:tx>
            <c:strRef>
              <c:f>'4.5'!$C$25</c:f>
              <c:strCache>
                <c:ptCount val="1"/>
                <c:pt idx="0">
                  <c:v>ISCED 02</c:v>
                </c:pt>
              </c:strCache>
            </c:strRef>
          </c:tx>
          <c:spPr>
            <a:solidFill>
              <a:schemeClr val="accent4">
                <a:lumMod val="60000"/>
                <a:lumOff val="40000"/>
              </a:schemeClr>
            </a:solidFill>
            <a:ln>
              <a:noFill/>
            </a:ln>
            <a:effectLst/>
          </c:spPr>
          <c:invertIfNegative val="0"/>
          <c:dLbls>
            <c:delete val="1"/>
          </c:dLbls>
          <c:cat>
            <c:strRef>
              <c:f>'4.5'!$B$26:$B$31</c:f>
              <c:strCache>
                <c:ptCount val="6"/>
                <c:pt idx="0">
                  <c:v>IT</c:v>
                </c:pt>
                <c:pt idx="1">
                  <c:v>FR</c:v>
                </c:pt>
                <c:pt idx="2">
                  <c:v>PT</c:v>
                </c:pt>
                <c:pt idx="3">
                  <c:v>FI</c:v>
                </c:pt>
                <c:pt idx="4">
                  <c:v>AT</c:v>
                </c:pt>
                <c:pt idx="5">
                  <c:v>DE</c:v>
                </c:pt>
              </c:strCache>
            </c:strRef>
          </c:cat>
          <c:val>
            <c:numRef>
              <c:f>'4.5'!$C$26:$C$31</c:f>
              <c:numCache>
                <c:formatCode>0</c:formatCode>
                <c:ptCount val="6"/>
                <c:pt idx="0">
                  <c:v>40007.993455460091</c:v>
                </c:pt>
                <c:pt idx="1">
                  <c:v>44063.633042294736</c:v>
                </c:pt>
                <c:pt idx="2">
                  <c:v>52095.393163930676</c:v>
                </c:pt>
                <c:pt idx="3">
                  <c:v>38128.257082239732</c:v>
                </c:pt>
              </c:numCache>
            </c:numRef>
          </c:val>
          <c:extLst>
            <c:ext xmlns:c16="http://schemas.microsoft.com/office/drawing/2014/chart" uri="{C3380CC4-5D6E-409C-BE32-E72D297353CC}">
              <c16:uniqueId val="{00000000-F0C8-4C5D-A78D-2CAF8FF9B353}"/>
            </c:ext>
          </c:extLst>
        </c:ser>
        <c:ser>
          <c:idx val="1"/>
          <c:order val="1"/>
          <c:tx>
            <c:strRef>
              <c:f>'4.5'!$D$25</c:f>
              <c:strCache>
                <c:ptCount val="1"/>
                <c:pt idx="0">
                  <c:v>ISCED 1</c:v>
                </c:pt>
              </c:strCache>
            </c:strRef>
          </c:tx>
          <c:spPr>
            <a:solidFill>
              <a:schemeClr val="accent4"/>
            </a:solidFill>
            <a:ln w="6350">
              <a:solidFill>
                <a:schemeClr val="bg1"/>
              </a:solidFill>
            </a:ln>
            <a:effectLst/>
          </c:spPr>
          <c:invertIfNegative val="0"/>
          <c:dPt>
            <c:idx val="1"/>
            <c:invertIfNegative val="0"/>
            <c:bubble3D val="0"/>
            <c:spPr>
              <a:solidFill>
                <a:schemeClr val="accent4"/>
              </a:solidFill>
              <a:ln w="6350">
                <a:solidFill>
                  <a:schemeClr val="bg1"/>
                </a:solidFill>
              </a:ln>
              <a:effectLst/>
            </c:spPr>
            <c:extLst>
              <c:ext xmlns:c16="http://schemas.microsoft.com/office/drawing/2014/chart" uri="{C3380CC4-5D6E-409C-BE32-E72D297353CC}">
                <c16:uniqueId val="{00000002-F0C8-4C5D-A78D-2CAF8FF9B353}"/>
              </c:ext>
            </c:extLst>
          </c:dPt>
          <c:dLbls>
            <c:delete val="1"/>
          </c:dLbls>
          <c:cat>
            <c:strRef>
              <c:f>'4.5'!$B$26:$B$31</c:f>
              <c:strCache>
                <c:ptCount val="6"/>
                <c:pt idx="0">
                  <c:v>IT</c:v>
                </c:pt>
                <c:pt idx="1">
                  <c:v>FR</c:v>
                </c:pt>
                <c:pt idx="2">
                  <c:v>PT</c:v>
                </c:pt>
                <c:pt idx="3">
                  <c:v>FI</c:v>
                </c:pt>
                <c:pt idx="4">
                  <c:v>AT</c:v>
                </c:pt>
                <c:pt idx="5">
                  <c:v>DE</c:v>
                </c:pt>
              </c:strCache>
            </c:strRef>
          </c:cat>
          <c:val>
            <c:numRef>
              <c:f>'4.5'!$D$26:$D$31</c:f>
              <c:numCache>
                <c:formatCode>0</c:formatCode>
                <c:ptCount val="6"/>
                <c:pt idx="0">
                  <c:v>40007.993455460091</c:v>
                </c:pt>
                <c:pt idx="1">
                  <c:v>42832.429407942145</c:v>
                </c:pt>
                <c:pt idx="2">
                  <c:v>47479.793297386394</c:v>
                </c:pt>
                <c:pt idx="3">
                  <c:v>50229.127299810389</c:v>
                </c:pt>
                <c:pt idx="4" formatCode="###\ ##0">
                  <c:v>64357.066324295192</c:v>
                </c:pt>
                <c:pt idx="5" formatCode="###\ ##0">
                  <c:v>81428.722513030836</c:v>
                </c:pt>
              </c:numCache>
            </c:numRef>
          </c:val>
          <c:extLst>
            <c:ext xmlns:c16="http://schemas.microsoft.com/office/drawing/2014/chart" uri="{C3380CC4-5D6E-409C-BE32-E72D297353CC}">
              <c16:uniqueId val="{00000003-F0C8-4C5D-A78D-2CAF8FF9B353}"/>
            </c:ext>
          </c:extLst>
        </c:ser>
        <c:ser>
          <c:idx val="2"/>
          <c:order val="2"/>
          <c:tx>
            <c:strRef>
              <c:f>'4.5'!$E$25</c:f>
              <c:strCache>
                <c:ptCount val="1"/>
                <c:pt idx="0">
                  <c:v>ISCED 24</c:v>
                </c:pt>
              </c:strCache>
            </c:strRef>
          </c:tx>
          <c:spPr>
            <a:solidFill>
              <a:schemeClr val="accent4">
                <a:lumMod val="75000"/>
              </a:schemeClr>
            </a:solidFill>
            <a:ln>
              <a:solidFill>
                <a:schemeClr val="bg1"/>
              </a:solidFill>
            </a:ln>
            <a:effectLst/>
          </c:spPr>
          <c:invertIfNegative val="0"/>
          <c:dLbls>
            <c:delete val="1"/>
          </c:dLbls>
          <c:cat>
            <c:strRef>
              <c:f>'4.5'!$B$26:$B$31</c:f>
              <c:strCache>
                <c:ptCount val="6"/>
                <c:pt idx="0">
                  <c:v>IT</c:v>
                </c:pt>
                <c:pt idx="1">
                  <c:v>FR</c:v>
                </c:pt>
                <c:pt idx="2">
                  <c:v>PT</c:v>
                </c:pt>
                <c:pt idx="3">
                  <c:v>FI</c:v>
                </c:pt>
                <c:pt idx="4">
                  <c:v>AT</c:v>
                </c:pt>
                <c:pt idx="5">
                  <c:v>DE</c:v>
                </c:pt>
              </c:strCache>
            </c:strRef>
          </c:cat>
          <c:val>
            <c:numRef>
              <c:f>'4.5'!$E$26:$E$31</c:f>
              <c:numCache>
                <c:formatCode>0</c:formatCode>
                <c:ptCount val="6"/>
                <c:pt idx="0">
                  <c:v>42822.440011775834</c:v>
                </c:pt>
                <c:pt idx="1">
                  <c:v>48209.354196509776</c:v>
                </c:pt>
                <c:pt idx="2">
                  <c:v>46245.174145875717</c:v>
                </c:pt>
                <c:pt idx="3">
                  <c:v>55665.954404372009</c:v>
                </c:pt>
                <c:pt idx="4" formatCode="###\ ##0">
                  <c:v>71951.267049145783</c:v>
                </c:pt>
                <c:pt idx="5" formatCode="###\ ##0">
                  <c:v>89721.573392266306</c:v>
                </c:pt>
              </c:numCache>
            </c:numRef>
          </c:val>
          <c:extLst>
            <c:ext xmlns:c16="http://schemas.microsoft.com/office/drawing/2014/chart" uri="{C3380CC4-5D6E-409C-BE32-E72D297353CC}">
              <c16:uniqueId val="{00000004-F0C8-4C5D-A78D-2CAF8FF9B353}"/>
            </c:ext>
          </c:extLst>
        </c:ser>
        <c:ser>
          <c:idx val="3"/>
          <c:order val="3"/>
          <c:tx>
            <c:strRef>
              <c:f>'4.5'!$F$25</c:f>
              <c:strCache>
                <c:ptCount val="1"/>
                <c:pt idx="0">
                  <c:v>ISCED 34</c:v>
                </c:pt>
              </c:strCache>
            </c:strRef>
          </c:tx>
          <c:spPr>
            <a:solidFill>
              <a:schemeClr val="accent4">
                <a:lumMod val="50000"/>
              </a:schemeClr>
            </a:solidFill>
            <a:ln>
              <a:solidFill>
                <a:schemeClr val="bg1"/>
              </a:solidFill>
            </a:ln>
            <a:effectLst/>
          </c:spPr>
          <c:invertIfNegative val="0"/>
          <c:dLbls>
            <c:delete val="1"/>
          </c:dLbls>
          <c:cat>
            <c:strRef>
              <c:f>'4.5'!$B$26:$B$31</c:f>
              <c:strCache>
                <c:ptCount val="6"/>
                <c:pt idx="0">
                  <c:v>IT</c:v>
                </c:pt>
                <c:pt idx="1">
                  <c:v>FR</c:v>
                </c:pt>
                <c:pt idx="2">
                  <c:v>PT</c:v>
                </c:pt>
                <c:pt idx="3">
                  <c:v>FI</c:v>
                </c:pt>
                <c:pt idx="4">
                  <c:v>AT</c:v>
                </c:pt>
                <c:pt idx="5">
                  <c:v>DE</c:v>
                </c:pt>
              </c:strCache>
            </c:strRef>
          </c:cat>
          <c:val>
            <c:numRef>
              <c:f>'4.5'!$F$26:$F$31</c:f>
              <c:numCache>
                <c:formatCode>0</c:formatCode>
                <c:ptCount val="6"/>
                <c:pt idx="0">
                  <c:v>45870.03173233592</c:v>
                </c:pt>
                <c:pt idx="1">
                  <c:v>53716.127882276625</c:v>
                </c:pt>
                <c:pt idx="2">
                  <c:v>50208.87050028982</c:v>
                </c:pt>
                <c:pt idx="3">
                  <c:v>62713.773548291276</c:v>
                </c:pt>
                <c:pt idx="4" formatCode="###\ ##0">
                  <c:v>82346.074819999703</c:v>
                </c:pt>
                <c:pt idx="5" formatCode="###\ ##0">
                  <c:v>94579.599911492158</c:v>
                </c:pt>
              </c:numCache>
            </c:numRef>
          </c:val>
          <c:extLst>
            <c:ext xmlns:c16="http://schemas.microsoft.com/office/drawing/2014/chart" uri="{C3380CC4-5D6E-409C-BE32-E72D297353CC}">
              <c16:uniqueId val="{00000005-F0C8-4C5D-A78D-2CAF8FF9B353}"/>
            </c:ext>
          </c:extLst>
        </c:ser>
        <c:dLbls>
          <c:showLegendKey val="0"/>
          <c:showVal val="1"/>
          <c:showCatName val="0"/>
          <c:showSerName val="0"/>
          <c:showPercent val="0"/>
          <c:showBubbleSize val="0"/>
        </c:dLbls>
        <c:gapWidth val="150"/>
        <c:axId val="408047816"/>
        <c:axId val="408050440"/>
      </c:barChart>
      <c:catAx>
        <c:axId val="40804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8050440"/>
        <c:crosses val="autoZero"/>
        <c:auto val="1"/>
        <c:lblAlgn val="ctr"/>
        <c:lblOffset val="100"/>
        <c:noMultiLvlLbl val="0"/>
      </c:catAx>
      <c:valAx>
        <c:axId val="408050440"/>
        <c:scaling>
          <c:orientation val="minMax"/>
          <c:max val="100000"/>
        </c:scaling>
        <c:delete val="0"/>
        <c:axPos val="l"/>
        <c:title>
          <c:tx>
            <c:rich>
              <a:bodyPr rot="0" spcFirstLastPara="1" vertOverflow="ellipsis"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$US PPP</a:t>
                </a:r>
              </a:p>
            </c:rich>
          </c:tx>
          <c:layout>
            <c:manualLayout>
              <c:xMode val="edge"/>
              <c:yMode val="edge"/>
              <c:x val="8.1806105476002325E-2"/>
              <c:y val="1.1537511352428462E-2"/>
            </c:manualLayout>
          </c:layout>
          <c:overlay val="0"/>
          <c:spPr>
            <a:noFill/>
            <a:ln>
              <a:noFill/>
            </a:ln>
            <a:effectLst/>
          </c:spPr>
          <c:txPr>
            <a:bodyPr rot="0" spcFirstLastPara="1" vertOverflow="ellipsis"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8047816"/>
        <c:crosses val="autoZero"/>
        <c:crossBetween val="between"/>
      </c:valAx>
      <c:spPr>
        <a:noFill/>
        <a:ln>
          <a:noFill/>
        </a:ln>
        <a:effectLst/>
      </c:spPr>
    </c:plotArea>
    <c:legend>
      <c:legendPos val="b"/>
      <c:layout>
        <c:manualLayout>
          <c:xMode val="edge"/>
          <c:yMode val="edge"/>
          <c:x val="0.21357073695472237"/>
          <c:y val="0.94542725944173578"/>
          <c:w val="0.61376157882855653"/>
          <c:h val="5.112870731873334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52187226596669E-2"/>
          <c:y val="8.3333333333333329E-2"/>
          <c:w val="0.90468617076149993"/>
          <c:h val="0.79525613187181621"/>
        </c:manualLayout>
      </c:layout>
      <c:lineChart>
        <c:grouping val="standard"/>
        <c:varyColors val="0"/>
        <c:ser>
          <c:idx val="0"/>
          <c:order val="0"/>
          <c:tx>
            <c:strRef>
              <c:f>'4.5'!$C$55</c:f>
              <c:strCache>
                <c:ptCount val="1"/>
                <c:pt idx="0">
                  <c:v>ISCED 02</c:v>
                </c:pt>
              </c:strCache>
            </c:strRef>
          </c:tx>
          <c:spPr>
            <a:ln w="25400" cap="rnd">
              <a:noFill/>
              <a:round/>
            </a:ln>
            <a:effectLst/>
          </c:spPr>
          <c:marker>
            <c:symbol val="dash"/>
            <c:size val="7"/>
            <c:spPr>
              <a:solidFill>
                <a:schemeClr val="accent4">
                  <a:lumMod val="60000"/>
                  <a:lumOff val="40000"/>
                </a:schemeClr>
              </a:solidFill>
              <a:ln w="3175">
                <a:solidFill>
                  <a:schemeClr val="accent4">
                    <a:lumMod val="60000"/>
                    <a:lumOff val="40000"/>
                  </a:schemeClr>
                </a:solidFill>
              </a:ln>
              <a:effectLst/>
            </c:spPr>
          </c:marker>
          <c:dLbls>
            <c:dLbl>
              <c:idx val="0"/>
              <c:layout>
                <c:manualLayout>
                  <c:x val="0"/>
                  <c:y val="2.7288638901627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B6-4501-A313-A6452A4DDFA7}"/>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'4.5'!$B$56:$B$61</c:f>
              <c:strCache>
                <c:ptCount val="6"/>
                <c:pt idx="0">
                  <c:v>IT</c:v>
                </c:pt>
                <c:pt idx="1">
                  <c:v>AT</c:v>
                </c:pt>
                <c:pt idx="2">
                  <c:v>FR</c:v>
                </c:pt>
                <c:pt idx="3">
                  <c:v>FI</c:v>
                </c:pt>
                <c:pt idx="4">
                  <c:v>DE</c:v>
                </c:pt>
                <c:pt idx="5">
                  <c:v>PT</c:v>
                </c:pt>
              </c:strCache>
            </c:strRef>
          </c:cat>
          <c:val>
            <c:numRef>
              <c:f>'4.5'!$C$56:$C$61</c:f>
              <c:numCache>
                <c:formatCode>0</c:formatCode>
                <c:ptCount val="6"/>
                <c:pt idx="0">
                  <c:v>67.792020846399438</c:v>
                </c:pt>
                <c:pt idx="2">
                  <c:v>79.793968887646116</c:v>
                </c:pt>
                <c:pt idx="3">
                  <c:v>67.002741770031534</c:v>
                </c:pt>
                <c:pt idx="5">
                  <c:v>149.90276184290991</c:v>
                </c:pt>
              </c:numCache>
            </c:numRef>
          </c:val>
          <c:smooth val="0"/>
          <c:extLst>
            <c:ext xmlns:c16="http://schemas.microsoft.com/office/drawing/2014/chart" uri="{C3380CC4-5D6E-409C-BE32-E72D297353CC}">
              <c16:uniqueId val="{00000001-BAB6-4501-A313-A6452A4DDFA7}"/>
            </c:ext>
          </c:extLst>
        </c:ser>
        <c:ser>
          <c:idx val="1"/>
          <c:order val="1"/>
          <c:tx>
            <c:strRef>
              <c:f>'4.5'!$D$55</c:f>
              <c:strCache>
                <c:ptCount val="1"/>
                <c:pt idx="0">
                  <c:v>ISCED 1</c:v>
                </c:pt>
              </c:strCache>
            </c:strRef>
          </c:tx>
          <c:spPr>
            <a:ln w="28575" cap="rnd">
              <a:noFill/>
              <a:round/>
            </a:ln>
            <a:effectLst/>
          </c:spPr>
          <c:marker>
            <c:symbol val="diamond"/>
            <c:size val="5"/>
            <c:spPr>
              <a:solidFill>
                <a:schemeClr val="accent4"/>
              </a:solidFill>
              <a:ln w="6350">
                <a:solidFill>
                  <a:schemeClr val="bg1"/>
                </a:solidFill>
              </a:ln>
              <a:effectLst/>
            </c:spPr>
          </c:marker>
          <c:dPt>
            <c:idx val="2"/>
            <c:marker>
              <c:symbol val="diamond"/>
              <c:size val="5"/>
              <c:spPr>
                <a:solidFill>
                  <a:schemeClr val="accent4"/>
                </a:solidFill>
                <a:ln w="6350">
                  <a:solidFill>
                    <a:schemeClr val="bg1"/>
                  </a:solidFill>
                </a:ln>
                <a:effectLst/>
              </c:spPr>
            </c:marker>
            <c:bubble3D val="0"/>
            <c:extLst>
              <c:ext xmlns:c16="http://schemas.microsoft.com/office/drawing/2014/chart" uri="{C3380CC4-5D6E-409C-BE32-E72D297353CC}">
                <c16:uniqueId val="{00000002-BAB6-4501-A313-A6452A4DDFA7}"/>
              </c:ext>
            </c:extLst>
          </c:dPt>
          <c:dLbls>
            <c:dLbl>
              <c:idx val="2"/>
              <c:layout>
                <c:manualLayout>
                  <c:x val="0"/>
                  <c:y val="1.5593507943787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B6-4501-A313-A6452A4DDFA7}"/>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'4.5'!$B$56:$B$61</c:f>
              <c:strCache>
                <c:ptCount val="6"/>
                <c:pt idx="0">
                  <c:v>IT</c:v>
                </c:pt>
                <c:pt idx="1">
                  <c:v>AT</c:v>
                </c:pt>
                <c:pt idx="2">
                  <c:v>FR</c:v>
                </c:pt>
                <c:pt idx="3">
                  <c:v>FI</c:v>
                </c:pt>
                <c:pt idx="4">
                  <c:v>DE</c:v>
                </c:pt>
                <c:pt idx="5">
                  <c:v>PT</c:v>
                </c:pt>
              </c:strCache>
            </c:strRef>
          </c:cat>
          <c:val>
            <c:numRef>
              <c:f>'4.5'!$D$56:$D$61</c:f>
              <c:numCache>
                <c:formatCode>0</c:formatCode>
                <c:ptCount val="6"/>
                <c:pt idx="0">
                  <c:v>67.792020846399438</c:v>
                </c:pt>
                <c:pt idx="1">
                  <c:v>72.436013039299112</c:v>
                </c:pt>
                <c:pt idx="2">
                  <c:v>77.564406372916835</c:v>
                </c:pt>
                <c:pt idx="3">
                  <c:v>88.267586911831131</c:v>
                </c:pt>
                <c:pt idx="4">
                  <c:v>90.590781574945851</c:v>
                </c:pt>
                <c:pt idx="5">
                  <c:v>136.62152667918724</c:v>
                </c:pt>
              </c:numCache>
            </c:numRef>
          </c:val>
          <c:smooth val="0"/>
          <c:extLst>
            <c:ext xmlns:c16="http://schemas.microsoft.com/office/drawing/2014/chart" uri="{C3380CC4-5D6E-409C-BE32-E72D297353CC}">
              <c16:uniqueId val="{00000003-BAB6-4501-A313-A6452A4DDFA7}"/>
            </c:ext>
          </c:extLst>
        </c:ser>
        <c:ser>
          <c:idx val="2"/>
          <c:order val="2"/>
          <c:tx>
            <c:strRef>
              <c:f>'4.5'!$E$55</c:f>
              <c:strCache>
                <c:ptCount val="1"/>
                <c:pt idx="0">
                  <c:v>ISCED 24</c:v>
                </c:pt>
              </c:strCache>
            </c:strRef>
          </c:tx>
          <c:spPr>
            <a:ln w="28575" cap="rnd">
              <a:noFill/>
              <a:round/>
            </a:ln>
            <a:effectLst/>
          </c:spPr>
          <c:marker>
            <c:symbol val="circle"/>
            <c:size val="5"/>
            <c:spPr>
              <a:solidFill>
                <a:schemeClr val="accent4">
                  <a:lumMod val="75000"/>
                </a:schemeClr>
              </a:solidFill>
              <a:ln w="9525">
                <a:solidFill>
                  <a:schemeClr val="bg1"/>
                </a:solidFill>
              </a:ln>
              <a:effectLst/>
            </c:spPr>
          </c:marker>
          <c:dPt>
            <c:idx val="2"/>
            <c:marker>
              <c:symbol val="circle"/>
              <c:size val="5"/>
              <c:spPr>
                <a:solidFill>
                  <a:schemeClr val="accent4">
                    <a:lumMod val="75000"/>
                  </a:schemeClr>
                </a:solidFill>
                <a:ln w="9525">
                  <a:solidFill>
                    <a:schemeClr val="bg1"/>
                  </a:solidFill>
                </a:ln>
                <a:effectLst/>
              </c:spPr>
            </c:marker>
            <c:bubble3D val="0"/>
            <c:extLst>
              <c:ext xmlns:c16="http://schemas.microsoft.com/office/drawing/2014/chart" uri="{C3380CC4-5D6E-409C-BE32-E72D297353CC}">
                <c16:uniqueId val="{00000004-BAB6-4501-A313-A6452A4DDFA7}"/>
              </c:ext>
            </c:extLst>
          </c:dPt>
          <c:dLbls>
            <c:dLbl>
              <c:idx val="4"/>
              <c:layout>
                <c:manualLayout>
                  <c:x val="-2.3889370020383086E-3"/>
                  <c:y val="-1.5593507943787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B6-4501-A313-A6452A4DDFA7}"/>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'4.5'!$B$56:$B$61</c:f>
              <c:strCache>
                <c:ptCount val="6"/>
                <c:pt idx="0">
                  <c:v>IT</c:v>
                </c:pt>
                <c:pt idx="1">
                  <c:v>AT</c:v>
                </c:pt>
                <c:pt idx="2">
                  <c:v>FR</c:v>
                </c:pt>
                <c:pt idx="3">
                  <c:v>FI</c:v>
                </c:pt>
                <c:pt idx="4">
                  <c:v>DE</c:v>
                </c:pt>
                <c:pt idx="5">
                  <c:v>PT</c:v>
                </c:pt>
              </c:strCache>
            </c:strRef>
          </c:cat>
          <c:val>
            <c:numRef>
              <c:f>'4.5'!$E$56:$E$61</c:f>
              <c:numCache>
                <c:formatCode>0</c:formatCode>
                <c:ptCount val="6"/>
                <c:pt idx="0">
                  <c:v>72.560993322593319</c:v>
                </c:pt>
                <c:pt idx="1">
                  <c:v>80.98353787451164</c:v>
                </c:pt>
                <c:pt idx="2">
                  <c:v>87.301374018738414</c:v>
                </c:pt>
                <c:pt idx="3">
                  <c:v>97.821716851458888</c:v>
                </c:pt>
                <c:pt idx="4">
                  <c:v>99.816713401571235</c:v>
                </c:pt>
                <c:pt idx="5">
                  <c:v>133.06895111740531</c:v>
                </c:pt>
              </c:numCache>
            </c:numRef>
          </c:val>
          <c:smooth val="0"/>
          <c:extLst>
            <c:ext xmlns:c16="http://schemas.microsoft.com/office/drawing/2014/chart" uri="{C3380CC4-5D6E-409C-BE32-E72D297353CC}">
              <c16:uniqueId val="{00000006-BAB6-4501-A313-A6452A4DDFA7}"/>
            </c:ext>
          </c:extLst>
        </c:ser>
        <c:ser>
          <c:idx val="3"/>
          <c:order val="3"/>
          <c:tx>
            <c:strRef>
              <c:f>'4.5'!$F$55</c:f>
              <c:strCache>
                <c:ptCount val="1"/>
                <c:pt idx="0">
                  <c:v>ISCED 34</c:v>
                </c:pt>
              </c:strCache>
            </c:strRef>
          </c:tx>
          <c:spPr>
            <a:ln w="12700" cap="rnd">
              <a:noFill/>
              <a:round/>
            </a:ln>
            <a:effectLst/>
          </c:spPr>
          <c:marker>
            <c:symbol val="square"/>
            <c:size val="5"/>
            <c:spPr>
              <a:solidFill>
                <a:schemeClr val="accent4">
                  <a:lumMod val="50000"/>
                </a:schemeClr>
              </a:solidFill>
              <a:ln w="9525">
                <a:solidFill>
                  <a:schemeClr val="bg1"/>
                </a:solidFill>
              </a:ln>
              <a:effectLst/>
            </c:spPr>
          </c:marker>
          <c:dLbls>
            <c:dLbl>
              <c:idx val="4"/>
              <c:layout>
                <c:manualLayout>
                  <c:x val="-4.7778740040767048E-3"/>
                  <c:y val="-1.9491884929734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B6-4501-A313-A6452A4DDFA7}"/>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'4.5'!$B$56:$B$61</c:f>
              <c:strCache>
                <c:ptCount val="6"/>
                <c:pt idx="0">
                  <c:v>IT</c:v>
                </c:pt>
                <c:pt idx="1">
                  <c:v>AT</c:v>
                </c:pt>
                <c:pt idx="2">
                  <c:v>FR</c:v>
                </c:pt>
                <c:pt idx="3">
                  <c:v>FI</c:v>
                </c:pt>
                <c:pt idx="4">
                  <c:v>DE</c:v>
                </c:pt>
                <c:pt idx="5">
                  <c:v>PT</c:v>
                </c:pt>
              </c:strCache>
            </c:strRef>
          </c:cat>
          <c:val>
            <c:numRef>
              <c:f>'4.5'!$F$56:$F$61</c:f>
              <c:numCache>
                <c:formatCode>0</c:formatCode>
                <c:ptCount val="6"/>
                <c:pt idx="0">
                  <c:v>77.725021398170981</c:v>
                </c:pt>
                <c:pt idx="1">
                  <c:v>92.683238843421975</c:v>
                </c:pt>
                <c:pt idx="2">
                  <c:v>97.27348248586415</c:v>
                </c:pt>
                <c:pt idx="3">
                  <c:v>110.20684122583975</c:v>
                </c:pt>
                <c:pt idx="4">
                  <c:v>105.22134711933657</c:v>
                </c:pt>
                <c:pt idx="5">
                  <c:v>144.47435559844365</c:v>
                </c:pt>
              </c:numCache>
            </c:numRef>
          </c:val>
          <c:smooth val="0"/>
          <c:extLst>
            <c:ext xmlns:c16="http://schemas.microsoft.com/office/drawing/2014/chart" uri="{C3380CC4-5D6E-409C-BE32-E72D297353CC}">
              <c16:uniqueId val="{00000008-BAB6-4501-A313-A6452A4DDFA7}"/>
            </c:ext>
          </c:extLst>
        </c:ser>
        <c:ser>
          <c:idx val="4"/>
          <c:order val="4"/>
          <c:tx>
            <c:strRef>
              <c:f>'4.5'!$G$55</c:f>
              <c:strCache>
                <c:ptCount val="1"/>
                <c:pt idx="0">
                  <c:v>100 = Tertiary-educated workers' income</c:v>
                </c:pt>
              </c:strCache>
            </c:strRef>
          </c:tx>
          <c:spPr>
            <a:ln w="12700" cap="rnd">
              <a:solidFill>
                <a:schemeClr val="tx1"/>
              </a:solidFill>
              <a:round/>
            </a:ln>
            <a:effectLst/>
          </c:spPr>
          <c:marker>
            <c:symbol val="none"/>
          </c:marker>
          <c:cat>
            <c:strRef>
              <c:f>'4.5'!$B$56:$B$61</c:f>
              <c:strCache>
                <c:ptCount val="6"/>
                <c:pt idx="0">
                  <c:v>IT</c:v>
                </c:pt>
                <c:pt idx="1">
                  <c:v>AT</c:v>
                </c:pt>
                <c:pt idx="2">
                  <c:v>FR</c:v>
                </c:pt>
                <c:pt idx="3">
                  <c:v>FI</c:v>
                </c:pt>
                <c:pt idx="4">
                  <c:v>DE</c:v>
                </c:pt>
                <c:pt idx="5">
                  <c:v>PT</c:v>
                </c:pt>
              </c:strCache>
            </c:strRef>
          </c:cat>
          <c:val>
            <c:numRef>
              <c:f>'4.5'!$G$56:$G$61</c:f>
              <c:numCache>
                <c:formatCode>General</c:formatCode>
                <c:ptCount val="6"/>
                <c:pt idx="0">
                  <c:v>100</c:v>
                </c:pt>
                <c:pt idx="1">
                  <c:v>100</c:v>
                </c:pt>
                <c:pt idx="2">
                  <c:v>100</c:v>
                </c:pt>
                <c:pt idx="3">
                  <c:v>100</c:v>
                </c:pt>
                <c:pt idx="4">
                  <c:v>100</c:v>
                </c:pt>
                <c:pt idx="5">
                  <c:v>100</c:v>
                </c:pt>
              </c:numCache>
            </c:numRef>
          </c:val>
          <c:smooth val="0"/>
          <c:extLst>
            <c:ext xmlns:c16="http://schemas.microsoft.com/office/drawing/2014/chart" uri="{C3380CC4-5D6E-409C-BE32-E72D297353CC}">
              <c16:uniqueId val="{00000009-BAB6-4501-A313-A6452A4DDFA7}"/>
            </c:ext>
          </c:extLst>
        </c:ser>
        <c:dLbls>
          <c:showLegendKey val="0"/>
          <c:showVal val="0"/>
          <c:showCatName val="0"/>
          <c:showSerName val="0"/>
          <c:showPercent val="0"/>
          <c:showBubbleSize val="0"/>
        </c:dLbls>
        <c:marker val="1"/>
        <c:smooth val="0"/>
        <c:axId val="551553536"/>
        <c:axId val="551558128"/>
      </c:lineChart>
      <c:catAx>
        <c:axId val="55155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1558128"/>
        <c:crosses val="autoZero"/>
        <c:auto val="1"/>
        <c:lblAlgn val="ctr"/>
        <c:lblOffset val="100"/>
        <c:noMultiLvlLbl val="0"/>
      </c:catAx>
      <c:valAx>
        <c:axId val="551558128"/>
        <c:scaling>
          <c:orientation val="minMax"/>
          <c:max val="160"/>
          <c:min val="40"/>
        </c:scaling>
        <c:delete val="0"/>
        <c:axPos val="l"/>
        <c:majorGridlines>
          <c:spPr>
            <a:ln w="6350" cap="flat" cmpd="sng" algn="ctr">
              <a:solidFill>
                <a:schemeClr val="bg1">
                  <a:lumMod val="85000"/>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1553536"/>
        <c:crosses val="autoZero"/>
        <c:crossBetween val="between"/>
      </c:valAx>
      <c:spPr>
        <a:noFill/>
        <a:ln>
          <a:noFill/>
        </a:ln>
        <a:effectLst/>
      </c:spPr>
    </c:plotArea>
    <c:legend>
      <c:legendPos val="b"/>
      <c:legendEntry>
        <c:idx val="4"/>
        <c:delete val="1"/>
      </c:legendEntry>
      <c:layout>
        <c:manualLayout>
          <c:xMode val="edge"/>
          <c:yMode val="edge"/>
          <c:x val="6.0769700576062534E-2"/>
          <c:y val="0.93233108391282138"/>
          <c:w val="0.87134017890382165"/>
          <c:h val="5.9634894853956358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fr-FR" sz="700"/>
              <a:t>ISCED 1</a:t>
            </a:r>
          </a:p>
        </c:rich>
      </c:tx>
      <c:layout>
        <c:manualLayout>
          <c:xMode val="edge"/>
          <c:yMode val="edge"/>
          <c:x val="0.47031998138646358"/>
          <c:y val="0"/>
        </c:manualLayout>
      </c:layout>
      <c:overlay val="0"/>
    </c:title>
    <c:autoTitleDeleted val="0"/>
    <c:plotArea>
      <c:layout>
        <c:manualLayout>
          <c:layoutTarget val="inner"/>
          <c:xMode val="edge"/>
          <c:yMode val="edge"/>
          <c:x val="7.4458485958485962E-2"/>
          <c:y val="6.8388095238095234E-2"/>
          <c:w val="0.91091361416361416"/>
          <c:h val="0.86795"/>
        </c:manualLayout>
      </c:layout>
      <c:lineChart>
        <c:grouping val="standard"/>
        <c:varyColors val="0"/>
        <c:ser>
          <c:idx val="0"/>
          <c:order val="0"/>
          <c:tx>
            <c:strRef>
              <c:f>'4.6'!$C$4</c:f>
              <c:strCache>
                <c:ptCount val="1"/>
                <c:pt idx="0">
                  <c:v>FR</c:v>
                </c:pt>
              </c:strCache>
            </c:strRef>
          </c:tx>
          <c:spPr>
            <a:ln w="12700">
              <a:solidFill>
                <a:schemeClr val="accent4"/>
              </a:solidFill>
            </a:ln>
          </c:spPr>
          <c:marker>
            <c:symbol val="diamond"/>
            <c:size val="4"/>
            <c:spPr>
              <a:solidFill>
                <a:schemeClr val="bg1"/>
              </a:solidFill>
              <a:ln w="12700">
                <a:solidFill>
                  <a:schemeClr val="accent4">
                    <a:lumMod val="75000"/>
                  </a:schemeClr>
                </a:solidFill>
              </a:ln>
            </c:spPr>
          </c:marker>
          <c:dLbls>
            <c:dLbl>
              <c:idx val="6"/>
              <c:layout>
                <c:manualLayout>
                  <c:x val="-1.4183853105195228E-16"/>
                  <c:y val="-2.19271514420297E-2"/>
                </c:manualLayout>
              </c:layout>
              <c:spPr>
                <a:noFill/>
                <a:ln>
                  <a:noFill/>
                </a:ln>
                <a:effectLst/>
              </c:spPr>
              <c:txPr>
                <a:bodyPr wrap="square" lIns="38100" tIns="19050" rIns="38100" bIns="19050" anchor="ctr">
                  <a:spAutoFit/>
                </a:bodyPr>
                <a:lstStyle/>
                <a:p>
                  <a:pPr>
                    <a:defRPr b="1"/>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0A2E-42BD-A4C7-DE56E530C5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4"/>
                      </a:solidFill>
                    </a:ln>
                  </c:spPr>
                </c15:leaderLines>
              </c:ext>
            </c:extLst>
          </c:dLbls>
          <c:cat>
            <c:strRef>
              <c:f>'4.6'!$B$5:$B$11</c:f>
              <c:strCache>
                <c:ptCount val="7"/>
                <c:pt idx="0">
                  <c:v>2014-2015</c:v>
                </c:pt>
                <c:pt idx="1">
                  <c:v>2015-2016</c:v>
                </c:pt>
                <c:pt idx="2">
                  <c:v>2016-2017</c:v>
                </c:pt>
                <c:pt idx="3">
                  <c:v>2017-2018</c:v>
                </c:pt>
                <c:pt idx="4">
                  <c:v>2018-2019</c:v>
                </c:pt>
                <c:pt idx="5">
                  <c:v>2019-2020</c:v>
                </c:pt>
                <c:pt idx="6">
                  <c:v>2020-2021</c:v>
                </c:pt>
              </c:strCache>
            </c:strRef>
          </c:cat>
          <c:val>
            <c:numRef>
              <c:f>'4.6'!$C$5:$C$11</c:f>
              <c:numCache>
                <c:formatCode>0</c:formatCode>
                <c:ptCount val="7"/>
                <c:pt idx="0">
                  <c:v>100</c:v>
                </c:pt>
                <c:pt idx="1">
                  <c:v>99.790897431217942</c:v>
                </c:pt>
                <c:pt idx="2">
                  <c:v>103.8901396152709</c:v>
                </c:pt>
                <c:pt idx="3">
                  <c:v>101.69934821482533</c:v>
                </c:pt>
                <c:pt idx="4">
                  <c:v>101.12313655744258</c:v>
                </c:pt>
                <c:pt idx="5">
                  <c:v>100.96003350736915</c:v>
                </c:pt>
                <c:pt idx="6">
                  <c:v>101.3427122696248</c:v>
                </c:pt>
              </c:numCache>
            </c:numRef>
          </c:val>
          <c:smooth val="0"/>
          <c:extLst>
            <c:ext xmlns:c16="http://schemas.microsoft.com/office/drawing/2014/chart" uri="{C3380CC4-5D6E-409C-BE32-E72D297353CC}">
              <c16:uniqueId val="{00000001-0A2E-42BD-A4C7-DE56E530C524}"/>
            </c:ext>
          </c:extLst>
        </c:ser>
        <c:ser>
          <c:idx val="1"/>
          <c:order val="1"/>
          <c:tx>
            <c:strRef>
              <c:f>'4.6'!$D$4</c:f>
              <c:strCache>
                <c:ptCount val="1"/>
                <c:pt idx="0">
                  <c:v>DE</c:v>
                </c:pt>
              </c:strCache>
            </c:strRef>
          </c:tx>
          <c:spPr>
            <a:ln w="12700">
              <a:solidFill>
                <a:schemeClr val="accent4"/>
              </a:solidFill>
              <a:prstDash val="sysDot"/>
            </a:ln>
          </c:spPr>
          <c:marker>
            <c:symbol val="diamond"/>
            <c:size val="3"/>
            <c:spPr>
              <a:solidFill>
                <a:schemeClr val="accent4">
                  <a:lumMod val="75000"/>
                </a:schemeClr>
              </a:solidFill>
              <a:ln>
                <a:solidFill>
                  <a:schemeClr val="accent4"/>
                </a:solidFill>
                <a:prstDash val="sysDot"/>
              </a:ln>
            </c:spPr>
          </c:marker>
          <c:dLbls>
            <c:dLbl>
              <c:idx val="6"/>
              <c:layout>
                <c:manualLayout>
                  <c:x val="0"/>
                  <c:y val="4.450189588588732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0A2E-42BD-A4C7-DE56E530C5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'4.6'!$B$5:$B$11</c:f>
              <c:strCache>
                <c:ptCount val="7"/>
                <c:pt idx="0">
                  <c:v>2014-2015</c:v>
                </c:pt>
                <c:pt idx="1">
                  <c:v>2015-2016</c:v>
                </c:pt>
                <c:pt idx="2">
                  <c:v>2016-2017</c:v>
                </c:pt>
                <c:pt idx="3">
                  <c:v>2017-2018</c:v>
                </c:pt>
                <c:pt idx="4">
                  <c:v>2018-2019</c:v>
                </c:pt>
                <c:pt idx="5">
                  <c:v>2019-2020</c:v>
                </c:pt>
                <c:pt idx="6">
                  <c:v>2020-2021</c:v>
                </c:pt>
              </c:strCache>
            </c:strRef>
          </c:cat>
          <c:val>
            <c:numRef>
              <c:f>'4.6'!$D$5:$D$11</c:f>
              <c:numCache>
                <c:formatCode>0</c:formatCode>
                <c:ptCount val="7"/>
                <c:pt idx="0">
                  <c:v>100</c:v>
                </c:pt>
                <c:pt idx="1">
                  <c:v>103.67606770865352</c:v>
                </c:pt>
                <c:pt idx="2">
                  <c:v>106.77687489785986</c:v>
                </c:pt>
                <c:pt idx="3">
                  <c:v>108.65025407801008</c:v>
                </c:pt>
                <c:pt idx="4">
                  <c:v>110.03284005979239</c:v>
                </c:pt>
                <c:pt idx="5">
                  <c:v>113.37461679730426</c:v>
                </c:pt>
                <c:pt idx="6">
                  <c:v>115.016431038541</c:v>
                </c:pt>
              </c:numCache>
            </c:numRef>
          </c:val>
          <c:smooth val="0"/>
          <c:extLst>
            <c:ext xmlns:c16="http://schemas.microsoft.com/office/drawing/2014/chart" uri="{C3380CC4-5D6E-409C-BE32-E72D297353CC}">
              <c16:uniqueId val="{00000003-0A2E-42BD-A4C7-DE56E530C524}"/>
            </c:ext>
          </c:extLst>
        </c:ser>
        <c:ser>
          <c:idx val="2"/>
          <c:order val="2"/>
          <c:tx>
            <c:strRef>
              <c:f>'4.6'!$E$4</c:f>
              <c:strCache>
                <c:ptCount val="1"/>
                <c:pt idx="0">
                  <c:v>ES</c:v>
                </c:pt>
              </c:strCache>
            </c:strRef>
          </c:tx>
          <c:spPr>
            <a:ln w="12700">
              <a:solidFill>
                <a:schemeClr val="accent4"/>
              </a:solidFill>
              <a:prstDash val="sysDash"/>
            </a:ln>
          </c:spPr>
          <c:marker>
            <c:symbol val="diamond"/>
            <c:size val="3"/>
            <c:spPr>
              <a:solidFill>
                <a:schemeClr val="accent4">
                  <a:lumMod val="75000"/>
                </a:schemeClr>
              </a:solidFill>
              <a:ln w="6350">
                <a:solidFill>
                  <a:schemeClr val="accent4">
                    <a:lumMod val="75000"/>
                  </a:schemeClr>
                </a:solidFill>
              </a:ln>
            </c:spPr>
          </c:marker>
          <c:dLbls>
            <c:dLbl>
              <c:idx val="6"/>
              <c:layout>
                <c:manualLayout>
                  <c:x val="0"/>
                  <c:y val="-2.631258173043562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0A2E-42BD-A4C7-DE56E530C5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4"/>
                      </a:solidFill>
                    </a:ln>
                  </c:spPr>
                </c15:leaderLines>
              </c:ext>
            </c:extLst>
          </c:dLbls>
          <c:cat>
            <c:strRef>
              <c:f>'4.6'!$B$5:$B$11</c:f>
              <c:strCache>
                <c:ptCount val="7"/>
                <c:pt idx="0">
                  <c:v>2014-2015</c:v>
                </c:pt>
                <c:pt idx="1">
                  <c:v>2015-2016</c:v>
                </c:pt>
                <c:pt idx="2">
                  <c:v>2016-2017</c:v>
                </c:pt>
                <c:pt idx="3">
                  <c:v>2017-2018</c:v>
                </c:pt>
                <c:pt idx="4">
                  <c:v>2018-2019</c:v>
                </c:pt>
                <c:pt idx="5">
                  <c:v>2019-2020</c:v>
                </c:pt>
                <c:pt idx="6">
                  <c:v>2020-2021</c:v>
                </c:pt>
              </c:strCache>
            </c:strRef>
          </c:cat>
          <c:val>
            <c:numRef>
              <c:f>'4.6'!$E$5:$E$11</c:f>
              <c:numCache>
                <c:formatCode>0</c:formatCode>
                <c:ptCount val="7"/>
                <c:pt idx="0">
                  <c:v>100</c:v>
                </c:pt>
                <c:pt idx="1">
                  <c:v>101.41844780697615</c:v>
                </c:pt>
                <c:pt idx="2">
                  <c:v>100.36574783174555</c:v>
                </c:pt>
                <c:pt idx="3">
                  <c:v>100.29460457704469</c:v>
                </c:pt>
                <c:pt idx="4">
                  <c:v>102.01418027793999</c:v>
                </c:pt>
                <c:pt idx="5">
                  <c:v>104.52004227235277</c:v>
                </c:pt>
                <c:pt idx="6">
                  <c:v>102.93294029579982</c:v>
                </c:pt>
              </c:numCache>
            </c:numRef>
          </c:val>
          <c:smooth val="0"/>
          <c:extLst>
            <c:ext xmlns:c16="http://schemas.microsoft.com/office/drawing/2014/chart" uri="{C3380CC4-5D6E-409C-BE32-E72D297353CC}">
              <c16:uniqueId val="{00000005-0A2E-42BD-A4C7-DE56E530C524}"/>
            </c:ext>
          </c:extLst>
        </c:ser>
        <c:ser>
          <c:idx val="3"/>
          <c:order val="3"/>
          <c:tx>
            <c:strRef>
              <c:f>'4.6'!$F$4</c:f>
              <c:strCache>
                <c:ptCount val="1"/>
                <c:pt idx="0">
                  <c:v>IT</c:v>
                </c:pt>
              </c:strCache>
            </c:strRef>
          </c:tx>
          <c:spPr>
            <a:ln w="12700">
              <a:prstDash val="dash"/>
            </a:ln>
          </c:spPr>
          <c:marker>
            <c:symbol val="diamond"/>
            <c:size val="3"/>
            <c:spPr>
              <a:solidFill>
                <a:schemeClr val="accent4">
                  <a:lumMod val="75000"/>
                </a:schemeClr>
              </a:solidFill>
              <a:ln>
                <a:solidFill>
                  <a:schemeClr val="accent4">
                    <a:lumMod val="75000"/>
                  </a:schemeClr>
                </a:solidFill>
              </a:ln>
            </c:spPr>
          </c:marker>
          <c:dLbls>
            <c:dLbl>
              <c:idx val="6"/>
              <c:layout>
                <c:manualLayout>
                  <c:x val="0"/>
                  <c:y val="2.19271514420296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0A2E-42BD-A4C7-DE56E530C5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4"/>
                      </a:solidFill>
                    </a:ln>
                  </c:spPr>
                </c15:leaderLines>
              </c:ext>
            </c:extLst>
          </c:dLbls>
          <c:cat>
            <c:strRef>
              <c:f>'4.6'!$B$5:$B$11</c:f>
              <c:strCache>
                <c:ptCount val="7"/>
                <c:pt idx="0">
                  <c:v>2014-2015</c:v>
                </c:pt>
                <c:pt idx="1">
                  <c:v>2015-2016</c:v>
                </c:pt>
                <c:pt idx="2">
                  <c:v>2016-2017</c:v>
                </c:pt>
                <c:pt idx="3">
                  <c:v>2017-2018</c:v>
                </c:pt>
                <c:pt idx="4">
                  <c:v>2018-2019</c:v>
                </c:pt>
                <c:pt idx="5">
                  <c:v>2019-2020</c:v>
                </c:pt>
                <c:pt idx="6">
                  <c:v>2020-2021</c:v>
                </c:pt>
              </c:strCache>
            </c:strRef>
          </c:cat>
          <c:val>
            <c:numRef>
              <c:f>'4.6'!$F$5:$F$11</c:f>
              <c:numCache>
                <c:formatCode>0</c:formatCode>
                <c:ptCount val="7"/>
                <c:pt idx="0">
                  <c:v>100</c:v>
                </c:pt>
                <c:pt idx="1">
                  <c:v>100.11312944322314</c:v>
                </c:pt>
                <c:pt idx="2">
                  <c:v>98.729532392675168</c:v>
                </c:pt>
                <c:pt idx="3">
                  <c:v>100.44361290541055</c:v>
                </c:pt>
                <c:pt idx="4">
                  <c:v>100.87222755879877</c:v>
                </c:pt>
                <c:pt idx="5">
                  <c:v>102.34866534341165</c:v>
                </c:pt>
                <c:pt idx="6">
                  <c:v>100.40119488383112</c:v>
                </c:pt>
              </c:numCache>
            </c:numRef>
          </c:val>
          <c:smooth val="0"/>
          <c:extLst>
            <c:ext xmlns:c16="http://schemas.microsoft.com/office/drawing/2014/chart" uri="{C3380CC4-5D6E-409C-BE32-E72D297353CC}">
              <c16:uniqueId val="{00000007-0A2E-42BD-A4C7-DE56E530C524}"/>
            </c:ext>
          </c:extLst>
        </c:ser>
        <c:ser>
          <c:idx val="4"/>
          <c:order val="4"/>
          <c:tx>
            <c:strRef>
              <c:f>'4.6'!$G$4</c:f>
              <c:strCache>
                <c:ptCount val="1"/>
                <c:pt idx="0">
                  <c:v>AT</c:v>
                </c:pt>
              </c:strCache>
            </c:strRef>
          </c:tx>
          <c:spPr>
            <a:ln w="12700">
              <a:solidFill>
                <a:schemeClr val="accent2"/>
              </a:solidFill>
            </a:ln>
          </c:spPr>
          <c:marker>
            <c:symbol val="diamond"/>
            <c:size val="3"/>
            <c:spPr>
              <a:solidFill>
                <a:schemeClr val="accent2"/>
              </a:solidFill>
              <a:ln>
                <a:solidFill>
                  <a:schemeClr val="accent2"/>
                </a:solidFill>
              </a:ln>
            </c:spPr>
          </c:marker>
          <c:dLbls>
            <c:dLbl>
              <c:idx val="6"/>
              <c:layout>
                <c:manualLayout>
                  <c:x val="0"/>
                  <c:y val="-4.4501895885887327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0A2E-42BD-A4C7-DE56E530C5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'4.6'!$B$5:$B$11</c:f>
              <c:strCache>
                <c:ptCount val="7"/>
                <c:pt idx="0">
                  <c:v>2014-2015</c:v>
                </c:pt>
                <c:pt idx="1">
                  <c:v>2015-2016</c:v>
                </c:pt>
                <c:pt idx="2">
                  <c:v>2016-2017</c:v>
                </c:pt>
                <c:pt idx="3">
                  <c:v>2017-2018</c:v>
                </c:pt>
                <c:pt idx="4">
                  <c:v>2018-2019</c:v>
                </c:pt>
                <c:pt idx="5">
                  <c:v>2019-2020</c:v>
                </c:pt>
                <c:pt idx="6">
                  <c:v>2020-2021</c:v>
                </c:pt>
              </c:strCache>
            </c:strRef>
          </c:cat>
          <c:val>
            <c:numRef>
              <c:f>'4.6'!$G$5:$G$11</c:f>
              <c:numCache>
                <c:formatCode>0</c:formatCode>
                <c:ptCount val="7"/>
                <c:pt idx="0">
                  <c:v>100</c:v>
                </c:pt>
                <c:pt idx="1">
                  <c:v>108.24202937355108</c:v>
                </c:pt>
                <c:pt idx="2">
                  <c:v>110.47462427738355</c:v>
                </c:pt>
                <c:pt idx="3">
                  <c:v>112.14446821698563</c:v>
                </c:pt>
                <c:pt idx="4">
                  <c:v>115.0248608618834</c:v>
                </c:pt>
                <c:pt idx="5">
                  <c:v>116.73281130929016</c:v>
                </c:pt>
                <c:pt idx="6">
                  <c:v>115.84213319294108</c:v>
                </c:pt>
              </c:numCache>
            </c:numRef>
          </c:val>
          <c:smooth val="0"/>
          <c:extLst>
            <c:ext xmlns:c16="http://schemas.microsoft.com/office/drawing/2014/chart" uri="{C3380CC4-5D6E-409C-BE32-E72D297353CC}">
              <c16:uniqueId val="{00000009-0A2E-42BD-A4C7-DE56E530C524}"/>
            </c:ext>
          </c:extLst>
        </c:ser>
        <c:ser>
          <c:idx val="5"/>
          <c:order val="5"/>
          <c:tx>
            <c:strRef>
              <c:f>'4.6'!$H$4</c:f>
              <c:strCache>
                <c:ptCount val="1"/>
                <c:pt idx="0">
                  <c:v>PL</c:v>
                </c:pt>
              </c:strCache>
            </c:strRef>
          </c:tx>
          <c:spPr>
            <a:ln w="12700">
              <a:solidFill>
                <a:schemeClr val="accent2"/>
              </a:solidFill>
              <a:prstDash val="sysDot"/>
            </a:ln>
          </c:spPr>
          <c:marker>
            <c:symbol val="diamond"/>
            <c:size val="3"/>
            <c:spPr>
              <a:solidFill>
                <a:schemeClr val="accent2"/>
              </a:solidFill>
              <a:ln>
                <a:solidFill>
                  <a:schemeClr val="accent2"/>
                </a:solidFill>
              </a:ln>
            </c:spPr>
          </c:marker>
          <c:dLbls>
            <c:dLbl>
              <c:idx val="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0A2E-42BD-A4C7-DE56E530C5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'4.6'!$B$5:$B$11</c:f>
              <c:strCache>
                <c:ptCount val="7"/>
                <c:pt idx="0">
                  <c:v>2014-2015</c:v>
                </c:pt>
                <c:pt idx="1">
                  <c:v>2015-2016</c:v>
                </c:pt>
                <c:pt idx="2">
                  <c:v>2016-2017</c:v>
                </c:pt>
                <c:pt idx="3">
                  <c:v>2017-2018</c:v>
                </c:pt>
                <c:pt idx="4">
                  <c:v>2018-2019</c:v>
                </c:pt>
                <c:pt idx="5">
                  <c:v>2019-2020</c:v>
                </c:pt>
                <c:pt idx="6">
                  <c:v>2020-2021</c:v>
                </c:pt>
              </c:strCache>
            </c:strRef>
          </c:cat>
          <c:val>
            <c:numRef>
              <c:f>'4.6'!$H$5:$H$11</c:f>
              <c:numCache>
                <c:formatCode>0</c:formatCode>
                <c:ptCount val="7"/>
                <c:pt idx="0">
                  <c:v>100</c:v>
                </c:pt>
                <c:pt idx="1">
                  <c:v>102.3219382366006</c:v>
                </c:pt>
                <c:pt idx="2">
                  <c:v>100.17151669765497</c:v>
                </c:pt>
                <c:pt idx="3">
                  <c:v>101.35575651388793</c:v>
                </c:pt>
                <c:pt idx="4">
                  <c:v>113.2272612197435</c:v>
                </c:pt>
                <c:pt idx="5">
                  <c:v>128.08873457509014</c:v>
                </c:pt>
                <c:pt idx="6">
                  <c:v>129.63671578322518</c:v>
                </c:pt>
              </c:numCache>
            </c:numRef>
          </c:val>
          <c:smooth val="0"/>
          <c:extLst>
            <c:ext xmlns:c16="http://schemas.microsoft.com/office/drawing/2014/chart" uri="{C3380CC4-5D6E-409C-BE32-E72D297353CC}">
              <c16:uniqueId val="{0000000B-0A2E-42BD-A4C7-DE56E530C524}"/>
            </c:ext>
          </c:extLst>
        </c:ser>
        <c:ser>
          <c:idx val="8"/>
          <c:order val="6"/>
          <c:tx>
            <c:strRef>
              <c:f>'4.6'!$I$4</c:f>
              <c:strCache>
                <c:ptCount val="1"/>
                <c:pt idx="0">
                  <c:v>PT</c:v>
                </c:pt>
              </c:strCache>
            </c:strRef>
          </c:tx>
          <c:spPr>
            <a:ln w="12700">
              <a:solidFill>
                <a:schemeClr val="accent2"/>
              </a:solidFill>
              <a:prstDash val="sysDash"/>
            </a:ln>
          </c:spPr>
          <c:marker>
            <c:symbol val="diamond"/>
            <c:size val="3"/>
            <c:spPr>
              <a:solidFill>
                <a:schemeClr val="accent2"/>
              </a:solidFill>
              <a:ln>
                <a:solidFill>
                  <a:schemeClr val="accent2"/>
                </a:solidFill>
              </a:ln>
            </c:spPr>
          </c:marker>
          <c:dLbls>
            <c:dLbl>
              <c:idx val="6"/>
              <c:layout>
                <c:manualLayout>
                  <c:x val="0"/>
                  <c:y val="1.754172115362369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0A2E-42BD-A4C7-DE56E530C5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2"/>
                      </a:solidFill>
                    </a:ln>
                  </c:spPr>
                </c15:leaderLines>
              </c:ext>
            </c:extLst>
          </c:dLbls>
          <c:cat>
            <c:strRef>
              <c:f>'4.6'!$B$5:$B$11</c:f>
              <c:strCache>
                <c:ptCount val="7"/>
                <c:pt idx="0">
                  <c:v>2014-2015</c:v>
                </c:pt>
                <c:pt idx="1">
                  <c:v>2015-2016</c:v>
                </c:pt>
                <c:pt idx="2">
                  <c:v>2016-2017</c:v>
                </c:pt>
                <c:pt idx="3">
                  <c:v>2017-2018</c:v>
                </c:pt>
                <c:pt idx="4">
                  <c:v>2018-2019</c:v>
                </c:pt>
                <c:pt idx="5">
                  <c:v>2019-2020</c:v>
                </c:pt>
                <c:pt idx="6">
                  <c:v>2020-2021</c:v>
                </c:pt>
              </c:strCache>
            </c:strRef>
          </c:cat>
          <c:val>
            <c:numRef>
              <c:f>'4.6'!$I$5:$I$11</c:f>
              <c:numCache>
                <c:formatCode>0</c:formatCode>
                <c:ptCount val="7"/>
                <c:pt idx="0">
                  <c:v>100</c:v>
                </c:pt>
                <c:pt idx="1">
                  <c:v>99.364069952305243</c:v>
                </c:pt>
                <c:pt idx="2">
                  <c:v>99.023665158854911</c:v>
                </c:pt>
                <c:pt idx="3">
                  <c:v>98.165118220925677</c:v>
                </c:pt>
                <c:pt idx="4">
                  <c:v>97.95950913284716</c:v>
                </c:pt>
                <c:pt idx="5">
                  <c:v>98.262705173020777</c:v>
                </c:pt>
                <c:pt idx="6">
                  <c:v>97.451651147819746</c:v>
                </c:pt>
              </c:numCache>
            </c:numRef>
          </c:val>
          <c:smooth val="0"/>
          <c:extLst>
            <c:ext xmlns:c16="http://schemas.microsoft.com/office/drawing/2014/chart" uri="{C3380CC4-5D6E-409C-BE32-E72D297353CC}">
              <c16:uniqueId val="{0000000D-0A2E-42BD-A4C7-DE56E530C524}"/>
            </c:ext>
          </c:extLst>
        </c:ser>
        <c:ser>
          <c:idx val="6"/>
          <c:order val="7"/>
          <c:tx>
            <c:strRef>
              <c:f>'4.6'!$J$4</c:f>
              <c:strCache>
                <c:ptCount val="1"/>
                <c:pt idx="0">
                  <c:v>FI</c:v>
                </c:pt>
              </c:strCache>
            </c:strRef>
          </c:tx>
          <c:spPr>
            <a:ln w="12700">
              <a:solidFill>
                <a:schemeClr val="accent2"/>
              </a:solidFill>
              <a:prstDash val="dash"/>
            </a:ln>
          </c:spPr>
          <c:marker>
            <c:symbol val="diamond"/>
            <c:size val="3"/>
            <c:spPr>
              <a:solidFill>
                <a:schemeClr val="accent2"/>
              </a:solidFill>
              <a:ln>
                <a:solidFill>
                  <a:schemeClr val="accent2"/>
                </a:solidFill>
              </a:ln>
            </c:spPr>
          </c:marker>
          <c:dLbls>
            <c:dLbl>
              <c:idx val="6"/>
              <c:layout>
                <c:manualLayout>
                  <c:x val="3.8775902761027468E-3"/>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0A2E-42BD-A4C7-DE56E530C5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2"/>
                      </a:solidFill>
                    </a:ln>
                  </c:spPr>
                </c15:leaderLines>
              </c:ext>
            </c:extLst>
          </c:dLbls>
          <c:cat>
            <c:strRef>
              <c:f>'4.6'!$B$5:$B$11</c:f>
              <c:strCache>
                <c:ptCount val="7"/>
                <c:pt idx="0">
                  <c:v>2014-2015</c:v>
                </c:pt>
                <c:pt idx="1">
                  <c:v>2015-2016</c:v>
                </c:pt>
                <c:pt idx="2">
                  <c:v>2016-2017</c:v>
                </c:pt>
                <c:pt idx="3">
                  <c:v>2017-2018</c:v>
                </c:pt>
                <c:pt idx="4">
                  <c:v>2018-2019</c:v>
                </c:pt>
                <c:pt idx="5">
                  <c:v>2019-2020</c:v>
                </c:pt>
                <c:pt idx="6">
                  <c:v>2020-2021</c:v>
                </c:pt>
              </c:strCache>
            </c:strRef>
          </c:cat>
          <c:val>
            <c:numRef>
              <c:f>'4.6'!$J$5:$J$11</c:f>
              <c:numCache>
                <c:formatCode>0</c:formatCode>
                <c:ptCount val="7"/>
                <c:pt idx="0">
                  <c:v>100</c:v>
                </c:pt>
                <c:pt idx="1">
                  <c:v>100.40895545212187</c:v>
                </c:pt>
                <c:pt idx="2">
                  <c:v>100.52722765225698</c:v>
                </c:pt>
                <c:pt idx="3">
                  <c:v>98.055476995150045</c:v>
                </c:pt>
                <c:pt idx="4">
                  <c:v>99.070693646774984</c:v>
                </c:pt>
                <c:pt idx="5">
                  <c:v>99.667001540573935</c:v>
                </c:pt>
                <c:pt idx="6">
                  <c:v>100.770646196946</c:v>
                </c:pt>
              </c:numCache>
            </c:numRef>
          </c:val>
          <c:smooth val="0"/>
          <c:extLst>
            <c:ext xmlns:c16="http://schemas.microsoft.com/office/drawing/2014/chart" uri="{C3380CC4-5D6E-409C-BE32-E72D297353CC}">
              <c16:uniqueId val="{0000000F-0A2E-42BD-A4C7-DE56E530C524}"/>
            </c:ext>
          </c:extLst>
        </c:ser>
        <c:dLbls>
          <c:showLegendKey val="0"/>
          <c:showVal val="0"/>
          <c:showCatName val="0"/>
          <c:showSerName val="0"/>
          <c:showPercent val="0"/>
          <c:showBubbleSize val="0"/>
        </c:dLbls>
        <c:marker val="1"/>
        <c:smooth val="0"/>
        <c:axId val="326050768"/>
        <c:axId val="1"/>
      </c:lineChart>
      <c:catAx>
        <c:axId val="326050768"/>
        <c:scaling>
          <c:orientation val="minMax"/>
        </c:scaling>
        <c:delete val="0"/>
        <c:axPos val="b"/>
        <c:numFmt formatCode="General" sourceLinked="1"/>
        <c:majorTickMark val="out"/>
        <c:minorTickMark val="none"/>
        <c:tickLblPos val="nextTo"/>
        <c:txPr>
          <a:bodyPr/>
          <a:lstStyle/>
          <a:p>
            <a:pPr>
              <a:defRPr sz="600"/>
            </a:pPr>
            <a:endParaRPr lang="fr-FR"/>
          </a:p>
        </c:txPr>
        <c:crossAx val="1"/>
        <c:crosses val="autoZero"/>
        <c:auto val="1"/>
        <c:lblAlgn val="ctr"/>
        <c:lblOffset val="100"/>
        <c:noMultiLvlLbl val="0"/>
      </c:catAx>
      <c:valAx>
        <c:axId val="1"/>
        <c:scaling>
          <c:orientation val="minMax"/>
          <c:max val="130"/>
          <c:min val="90"/>
        </c:scaling>
        <c:delete val="0"/>
        <c:axPos val="l"/>
        <c:majorGridlines>
          <c:spPr>
            <a:ln w="6350">
              <a:solidFill>
                <a:schemeClr val="bg1">
                  <a:lumMod val="85000"/>
                  <a:alpha val="20000"/>
                </a:schemeClr>
              </a:solidFill>
            </a:ln>
          </c:spPr>
        </c:majorGridlines>
        <c:numFmt formatCode="0" sourceLinked="1"/>
        <c:majorTickMark val="out"/>
        <c:minorTickMark val="none"/>
        <c:tickLblPos val="nextTo"/>
        <c:crossAx val="326050768"/>
        <c:crosses val="autoZero"/>
        <c:crossBetween val="between"/>
        <c:majorUnit val="10"/>
      </c:valAx>
      <c:spPr>
        <a:noFill/>
        <a:ln w="25400">
          <a:noFill/>
        </a:ln>
      </c:spPr>
    </c:plotArea>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fr-FR" sz="700"/>
              <a:t>ISCED 2</a:t>
            </a:r>
          </a:p>
        </c:rich>
      </c:tx>
      <c:layout>
        <c:manualLayout>
          <c:xMode val="edge"/>
          <c:yMode val="edge"/>
          <c:x val="0.47031998138646358"/>
          <c:y val="0"/>
        </c:manualLayout>
      </c:layout>
      <c:overlay val="0"/>
    </c:title>
    <c:autoTitleDeleted val="0"/>
    <c:plotArea>
      <c:layout>
        <c:manualLayout>
          <c:layoutTarget val="inner"/>
          <c:xMode val="edge"/>
          <c:yMode val="edge"/>
          <c:x val="7.3985709146740575E-2"/>
          <c:y val="6.8388095238095234E-2"/>
          <c:w val="0.91031697935111833"/>
          <c:h val="0.87948888888888888"/>
        </c:manualLayout>
      </c:layout>
      <c:lineChart>
        <c:grouping val="standard"/>
        <c:varyColors val="0"/>
        <c:ser>
          <c:idx val="0"/>
          <c:order val="0"/>
          <c:tx>
            <c:strRef>
              <c:f>'4.6'!$C$13</c:f>
              <c:strCache>
                <c:ptCount val="1"/>
                <c:pt idx="0">
                  <c:v>FR</c:v>
                </c:pt>
              </c:strCache>
            </c:strRef>
          </c:tx>
          <c:spPr>
            <a:ln w="12700">
              <a:solidFill>
                <a:schemeClr val="accent4"/>
              </a:solidFill>
            </a:ln>
          </c:spPr>
          <c:marker>
            <c:symbol val="diamond"/>
            <c:size val="4"/>
            <c:spPr>
              <a:solidFill>
                <a:schemeClr val="bg1"/>
              </a:solidFill>
              <a:ln w="12700">
                <a:solidFill>
                  <a:schemeClr val="accent4"/>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1320-466F-BE1F-458DAA9B74DC}"/>
                </c:ext>
              </c:extLst>
            </c:dLbl>
            <c:dLbl>
              <c:idx val="1"/>
              <c:delete val="1"/>
              <c:extLst>
                <c:ext xmlns:c15="http://schemas.microsoft.com/office/drawing/2012/chart" uri="{CE6537A1-D6FC-4f65-9D91-7224C49458BB}"/>
                <c:ext xmlns:c16="http://schemas.microsoft.com/office/drawing/2014/chart" uri="{C3380CC4-5D6E-409C-BE32-E72D297353CC}">
                  <c16:uniqueId val="{00000001-1320-466F-BE1F-458DAA9B74DC}"/>
                </c:ext>
              </c:extLst>
            </c:dLbl>
            <c:dLbl>
              <c:idx val="2"/>
              <c:delete val="1"/>
              <c:extLst>
                <c:ext xmlns:c15="http://schemas.microsoft.com/office/drawing/2012/chart" uri="{CE6537A1-D6FC-4f65-9D91-7224C49458BB}"/>
                <c:ext xmlns:c16="http://schemas.microsoft.com/office/drawing/2014/chart" uri="{C3380CC4-5D6E-409C-BE32-E72D297353CC}">
                  <c16:uniqueId val="{00000002-1320-466F-BE1F-458DAA9B74DC}"/>
                </c:ext>
              </c:extLst>
            </c:dLbl>
            <c:dLbl>
              <c:idx val="3"/>
              <c:delete val="1"/>
              <c:extLst>
                <c:ext xmlns:c15="http://schemas.microsoft.com/office/drawing/2012/chart" uri="{CE6537A1-D6FC-4f65-9D91-7224C49458BB}"/>
                <c:ext xmlns:c16="http://schemas.microsoft.com/office/drawing/2014/chart" uri="{C3380CC4-5D6E-409C-BE32-E72D297353CC}">
                  <c16:uniqueId val="{00000003-1320-466F-BE1F-458DAA9B74DC}"/>
                </c:ext>
              </c:extLst>
            </c:dLbl>
            <c:dLbl>
              <c:idx val="4"/>
              <c:delete val="1"/>
              <c:extLst>
                <c:ext xmlns:c15="http://schemas.microsoft.com/office/drawing/2012/chart" uri="{CE6537A1-D6FC-4f65-9D91-7224C49458BB}"/>
                <c:ext xmlns:c16="http://schemas.microsoft.com/office/drawing/2014/chart" uri="{C3380CC4-5D6E-409C-BE32-E72D297353CC}">
                  <c16:uniqueId val="{00000004-1320-466F-BE1F-458DAA9B74DC}"/>
                </c:ext>
              </c:extLst>
            </c:dLbl>
            <c:dLbl>
              <c:idx val="5"/>
              <c:delete val="1"/>
              <c:extLst>
                <c:ext xmlns:c15="http://schemas.microsoft.com/office/drawing/2012/chart" uri="{CE6537A1-D6FC-4f65-9D91-7224C49458BB}"/>
                <c:ext xmlns:c16="http://schemas.microsoft.com/office/drawing/2014/chart" uri="{C3380CC4-5D6E-409C-BE32-E72D297353CC}">
                  <c16:uniqueId val="{00000005-1320-466F-BE1F-458DAA9B74DC}"/>
                </c:ext>
              </c:extLst>
            </c:dLbl>
            <c:dLbl>
              <c:idx val="6"/>
              <c:layout>
                <c:manualLayout>
                  <c:x val="3.8609874277736938E-3"/>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320-466F-BE1F-458DAA9B74DC}"/>
                </c:ext>
              </c:extLst>
            </c:dLbl>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4"/>
                      </a:solidFill>
                    </a:ln>
                  </c:spPr>
                </c15:leaderLines>
              </c:ext>
            </c:extLst>
          </c:dLbls>
          <c:cat>
            <c:strRef>
              <c:f>'4.6'!$B$14:$B$20</c:f>
              <c:strCache>
                <c:ptCount val="7"/>
                <c:pt idx="0">
                  <c:v>2014-2015</c:v>
                </c:pt>
                <c:pt idx="1">
                  <c:v>2015-2016</c:v>
                </c:pt>
                <c:pt idx="2">
                  <c:v>2016-2017</c:v>
                </c:pt>
                <c:pt idx="3">
                  <c:v>2017-2018</c:v>
                </c:pt>
                <c:pt idx="4">
                  <c:v>2018-2019</c:v>
                </c:pt>
                <c:pt idx="5">
                  <c:v>2019-2020</c:v>
                </c:pt>
                <c:pt idx="6">
                  <c:v>2020-2021</c:v>
                </c:pt>
              </c:strCache>
            </c:strRef>
          </c:cat>
          <c:val>
            <c:numRef>
              <c:f>'4.6'!$C$14:$C$20</c:f>
              <c:numCache>
                <c:formatCode>0</c:formatCode>
                <c:ptCount val="7"/>
                <c:pt idx="0">
                  <c:v>100</c:v>
                </c:pt>
                <c:pt idx="1">
                  <c:v>99.790022488406294</c:v>
                </c:pt>
                <c:pt idx="2">
                  <c:v>100.63449663476094</c:v>
                </c:pt>
                <c:pt idx="3">
                  <c:v>98.69405393830786</c:v>
                </c:pt>
                <c:pt idx="4">
                  <c:v>98.130023873711067</c:v>
                </c:pt>
                <c:pt idx="5">
                  <c:v>102.02931495897703</c:v>
                </c:pt>
                <c:pt idx="6">
                  <c:v>102.24987773489107</c:v>
                </c:pt>
              </c:numCache>
            </c:numRef>
          </c:val>
          <c:smooth val="0"/>
          <c:extLst>
            <c:ext xmlns:c16="http://schemas.microsoft.com/office/drawing/2014/chart" uri="{C3380CC4-5D6E-409C-BE32-E72D297353CC}">
              <c16:uniqueId val="{00000007-1320-466F-BE1F-458DAA9B74DC}"/>
            </c:ext>
          </c:extLst>
        </c:ser>
        <c:ser>
          <c:idx val="1"/>
          <c:order val="1"/>
          <c:tx>
            <c:strRef>
              <c:f>'4.6'!$D$13</c:f>
              <c:strCache>
                <c:ptCount val="1"/>
                <c:pt idx="0">
                  <c:v>DE</c:v>
                </c:pt>
              </c:strCache>
            </c:strRef>
          </c:tx>
          <c:spPr>
            <a:ln w="12700">
              <a:solidFill>
                <a:schemeClr val="accent4"/>
              </a:solidFill>
              <a:prstDash val="sysDot"/>
            </a:ln>
          </c:spPr>
          <c:marker>
            <c:symbol val="diamond"/>
            <c:size val="3"/>
            <c:spPr>
              <a:solidFill>
                <a:schemeClr val="accent4">
                  <a:lumMod val="75000"/>
                </a:schemeClr>
              </a:solidFill>
              <a:ln>
                <a:solidFill>
                  <a:schemeClr val="accent4"/>
                </a:solidFill>
                <a:prstDash val="sysDot"/>
              </a:ln>
            </c:spPr>
          </c:marker>
          <c:dLbls>
            <c:dLbl>
              <c:idx val="0"/>
              <c:delete val="1"/>
              <c:extLst>
                <c:ext xmlns:c15="http://schemas.microsoft.com/office/drawing/2012/chart" uri="{CE6537A1-D6FC-4f65-9D91-7224C49458BB}"/>
                <c:ext xmlns:c16="http://schemas.microsoft.com/office/drawing/2014/chart" uri="{C3380CC4-5D6E-409C-BE32-E72D297353CC}">
                  <c16:uniqueId val="{00000008-1320-466F-BE1F-458DAA9B74DC}"/>
                </c:ext>
              </c:extLst>
            </c:dLbl>
            <c:dLbl>
              <c:idx val="1"/>
              <c:delete val="1"/>
              <c:extLst>
                <c:ext xmlns:c15="http://schemas.microsoft.com/office/drawing/2012/chart" uri="{CE6537A1-D6FC-4f65-9D91-7224C49458BB}"/>
                <c:ext xmlns:c16="http://schemas.microsoft.com/office/drawing/2014/chart" uri="{C3380CC4-5D6E-409C-BE32-E72D297353CC}">
                  <c16:uniqueId val="{00000009-1320-466F-BE1F-458DAA9B74DC}"/>
                </c:ext>
              </c:extLst>
            </c:dLbl>
            <c:dLbl>
              <c:idx val="2"/>
              <c:delete val="1"/>
              <c:extLst>
                <c:ext xmlns:c15="http://schemas.microsoft.com/office/drawing/2012/chart" uri="{CE6537A1-D6FC-4f65-9D91-7224C49458BB}"/>
                <c:ext xmlns:c16="http://schemas.microsoft.com/office/drawing/2014/chart" uri="{C3380CC4-5D6E-409C-BE32-E72D297353CC}">
                  <c16:uniqueId val="{0000000A-1320-466F-BE1F-458DAA9B74DC}"/>
                </c:ext>
              </c:extLst>
            </c:dLbl>
            <c:dLbl>
              <c:idx val="3"/>
              <c:delete val="1"/>
              <c:extLst>
                <c:ext xmlns:c15="http://schemas.microsoft.com/office/drawing/2012/chart" uri="{CE6537A1-D6FC-4f65-9D91-7224C49458BB}"/>
                <c:ext xmlns:c16="http://schemas.microsoft.com/office/drawing/2014/chart" uri="{C3380CC4-5D6E-409C-BE32-E72D297353CC}">
                  <c16:uniqueId val="{0000000B-1320-466F-BE1F-458DAA9B74DC}"/>
                </c:ext>
              </c:extLst>
            </c:dLbl>
            <c:dLbl>
              <c:idx val="4"/>
              <c:delete val="1"/>
              <c:extLst>
                <c:ext xmlns:c15="http://schemas.microsoft.com/office/drawing/2012/chart" uri="{CE6537A1-D6FC-4f65-9D91-7224C49458BB}"/>
                <c:ext xmlns:c16="http://schemas.microsoft.com/office/drawing/2014/chart" uri="{C3380CC4-5D6E-409C-BE32-E72D297353CC}">
                  <c16:uniqueId val="{0000000C-1320-466F-BE1F-458DAA9B74DC}"/>
                </c:ext>
              </c:extLst>
            </c:dLbl>
            <c:dLbl>
              <c:idx val="5"/>
              <c:delete val="1"/>
              <c:extLst>
                <c:ext xmlns:c15="http://schemas.microsoft.com/office/drawing/2012/chart" uri="{CE6537A1-D6FC-4f65-9D91-7224C49458BB}"/>
                <c:ext xmlns:c16="http://schemas.microsoft.com/office/drawing/2014/chart" uri="{C3380CC4-5D6E-409C-BE32-E72D297353CC}">
                  <c16:uniqueId val="{0000000D-1320-466F-BE1F-458DAA9B74DC}"/>
                </c:ext>
              </c:extLst>
            </c:dLbl>
            <c:dLbl>
              <c:idx val="6"/>
              <c:layout>
                <c:manualLayout>
                  <c:x val="3.8609874277736938E-3"/>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1320-466F-BE1F-458DAA9B7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4"/>
                      </a:solidFill>
                    </a:ln>
                  </c:spPr>
                </c15:leaderLines>
              </c:ext>
            </c:extLst>
          </c:dLbls>
          <c:cat>
            <c:strRef>
              <c:f>'4.6'!$B$14:$B$20</c:f>
              <c:strCache>
                <c:ptCount val="7"/>
                <c:pt idx="0">
                  <c:v>2014-2015</c:v>
                </c:pt>
                <c:pt idx="1">
                  <c:v>2015-2016</c:v>
                </c:pt>
                <c:pt idx="2">
                  <c:v>2016-2017</c:v>
                </c:pt>
                <c:pt idx="3">
                  <c:v>2017-2018</c:v>
                </c:pt>
                <c:pt idx="4">
                  <c:v>2018-2019</c:v>
                </c:pt>
                <c:pt idx="5">
                  <c:v>2019-2020</c:v>
                </c:pt>
                <c:pt idx="6">
                  <c:v>2020-2021</c:v>
                </c:pt>
              </c:strCache>
            </c:strRef>
          </c:cat>
          <c:val>
            <c:numRef>
              <c:f>'4.6'!$D$14:$D$20</c:f>
              <c:numCache>
                <c:formatCode>0</c:formatCode>
                <c:ptCount val="7"/>
                <c:pt idx="0">
                  <c:v>100</c:v>
                </c:pt>
                <c:pt idx="1">
                  <c:v>105.2712324321536</c:v>
                </c:pt>
                <c:pt idx="2">
                  <c:v>108.38162965645436</c:v>
                </c:pt>
                <c:pt idx="3">
                  <c:v>108.8935105873783</c:v>
                </c:pt>
                <c:pt idx="4">
                  <c:v>109.52572776284472</c:v>
                </c:pt>
                <c:pt idx="5">
                  <c:v>113.48848158546365</c:v>
                </c:pt>
                <c:pt idx="6">
                  <c:v>115.42637124148681</c:v>
                </c:pt>
              </c:numCache>
            </c:numRef>
          </c:val>
          <c:smooth val="0"/>
          <c:extLst>
            <c:ext xmlns:c16="http://schemas.microsoft.com/office/drawing/2014/chart" uri="{C3380CC4-5D6E-409C-BE32-E72D297353CC}">
              <c16:uniqueId val="{0000000F-1320-466F-BE1F-458DAA9B74DC}"/>
            </c:ext>
          </c:extLst>
        </c:ser>
        <c:ser>
          <c:idx val="2"/>
          <c:order val="2"/>
          <c:tx>
            <c:strRef>
              <c:f>'4.6'!$E$13</c:f>
              <c:strCache>
                <c:ptCount val="1"/>
                <c:pt idx="0">
                  <c:v>ES</c:v>
                </c:pt>
              </c:strCache>
            </c:strRef>
          </c:tx>
          <c:spPr>
            <a:ln w="12700">
              <a:solidFill>
                <a:schemeClr val="accent4"/>
              </a:solidFill>
              <a:prstDash val="sysDash"/>
            </a:ln>
          </c:spPr>
          <c:marker>
            <c:symbol val="diamond"/>
            <c:size val="3"/>
            <c:spPr>
              <a:solidFill>
                <a:schemeClr val="accent4">
                  <a:lumMod val="75000"/>
                </a:schemeClr>
              </a:solidFill>
              <a:ln w="6350">
                <a:solidFill>
                  <a:schemeClr val="accent4">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0-1320-466F-BE1F-458DAA9B74DC}"/>
                </c:ext>
              </c:extLst>
            </c:dLbl>
            <c:dLbl>
              <c:idx val="1"/>
              <c:delete val="1"/>
              <c:extLst>
                <c:ext xmlns:c15="http://schemas.microsoft.com/office/drawing/2012/chart" uri="{CE6537A1-D6FC-4f65-9D91-7224C49458BB}"/>
                <c:ext xmlns:c16="http://schemas.microsoft.com/office/drawing/2014/chart" uri="{C3380CC4-5D6E-409C-BE32-E72D297353CC}">
                  <c16:uniqueId val="{00000011-1320-466F-BE1F-458DAA9B74DC}"/>
                </c:ext>
              </c:extLst>
            </c:dLbl>
            <c:dLbl>
              <c:idx val="2"/>
              <c:delete val="1"/>
              <c:extLst>
                <c:ext xmlns:c15="http://schemas.microsoft.com/office/drawing/2012/chart" uri="{CE6537A1-D6FC-4f65-9D91-7224C49458BB}"/>
                <c:ext xmlns:c16="http://schemas.microsoft.com/office/drawing/2014/chart" uri="{C3380CC4-5D6E-409C-BE32-E72D297353CC}">
                  <c16:uniqueId val="{00000012-1320-466F-BE1F-458DAA9B74DC}"/>
                </c:ext>
              </c:extLst>
            </c:dLbl>
            <c:dLbl>
              <c:idx val="3"/>
              <c:delete val="1"/>
              <c:extLst>
                <c:ext xmlns:c15="http://schemas.microsoft.com/office/drawing/2012/chart" uri="{CE6537A1-D6FC-4f65-9D91-7224C49458BB}"/>
                <c:ext xmlns:c16="http://schemas.microsoft.com/office/drawing/2014/chart" uri="{C3380CC4-5D6E-409C-BE32-E72D297353CC}">
                  <c16:uniqueId val="{00000013-1320-466F-BE1F-458DAA9B74DC}"/>
                </c:ext>
              </c:extLst>
            </c:dLbl>
            <c:dLbl>
              <c:idx val="4"/>
              <c:delete val="1"/>
              <c:extLst>
                <c:ext xmlns:c15="http://schemas.microsoft.com/office/drawing/2012/chart" uri="{CE6537A1-D6FC-4f65-9D91-7224C49458BB}"/>
                <c:ext xmlns:c16="http://schemas.microsoft.com/office/drawing/2014/chart" uri="{C3380CC4-5D6E-409C-BE32-E72D297353CC}">
                  <c16:uniqueId val="{00000014-1320-466F-BE1F-458DAA9B74DC}"/>
                </c:ext>
              </c:extLst>
            </c:dLbl>
            <c:dLbl>
              <c:idx val="5"/>
              <c:delete val="1"/>
              <c:extLst>
                <c:ext xmlns:c15="http://schemas.microsoft.com/office/drawing/2012/chart" uri="{CE6537A1-D6FC-4f65-9D91-7224C49458BB}"/>
                <c:ext xmlns:c16="http://schemas.microsoft.com/office/drawing/2014/chart" uri="{C3380CC4-5D6E-409C-BE32-E72D297353CC}">
                  <c16:uniqueId val="{00000015-1320-466F-BE1F-458DAA9B74DC}"/>
                </c:ext>
              </c:extLst>
            </c:dLbl>
            <c:dLbl>
              <c:idx val="6"/>
              <c:layout>
                <c:manualLayout>
                  <c:x val="0"/>
                  <c:y val="-2.197800676438053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1320-466F-BE1F-458DAA9B7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4"/>
                      </a:solidFill>
                    </a:ln>
                  </c:spPr>
                </c15:leaderLines>
              </c:ext>
            </c:extLst>
          </c:dLbls>
          <c:cat>
            <c:strRef>
              <c:f>'4.6'!$B$14:$B$20</c:f>
              <c:strCache>
                <c:ptCount val="7"/>
                <c:pt idx="0">
                  <c:v>2014-2015</c:v>
                </c:pt>
                <c:pt idx="1">
                  <c:v>2015-2016</c:v>
                </c:pt>
                <c:pt idx="2">
                  <c:v>2016-2017</c:v>
                </c:pt>
                <c:pt idx="3">
                  <c:v>2017-2018</c:v>
                </c:pt>
                <c:pt idx="4">
                  <c:v>2018-2019</c:v>
                </c:pt>
                <c:pt idx="5">
                  <c:v>2019-2020</c:v>
                </c:pt>
                <c:pt idx="6">
                  <c:v>2020-2021</c:v>
                </c:pt>
              </c:strCache>
            </c:strRef>
          </c:cat>
          <c:val>
            <c:numRef>
              <c:f>'4.6'!$E$14:$E$20</c:f>
              <c:numCache>
                <c:formatCode>0</c:formatCode>
                <c:ptCount val="7"/>
                <c:pt idx="0">
                  <c:v>100</c:v>
                </c:pt>
                <c:pt idx="1">
                  <c:v>101.36964485553605</c:v>
                </c:pt>
                <c:pt idx="2">
                  <c:v>100.41972974101994</c:v>
                </c:pt>
                <c:pt idx="3">
                  <c:v>100.13550260155088</c:v>
                </c:pt>
                <c:pt idx="4">
                  <c:v>101.95009788180292</c:v>
                </c:pt>
                <c:pt idx="5">
                  <c:v>104.52672462777346</c:v>
                </c:pt>
                <c:pt idx="6">
                  <c:v>102.95224296602629</c:v>
                </c:pt>
              </c:numCache>
            </c:numRef>
          </c:val>
          <c:smooth val="0"/>
          <c:extLst>
            <c:ext xmlns:c16="http://schemas.microsoft.com/office/drawing/2014/chart" uri="{C3380CC4-5D6E-409C-BE32-E72D297353CC}">
              <c16:uniqueId val="{00000017-1320-466F-BE1F-458DAA9B74DC}"/>
            </c:ext>
          </c:extLst>
        </c:ser>
        <c:ser>
          <c:idx val="3"/>
          <c:order val="3"/>
          <c:tx>
            <c:strRef>
              <c:f>'4.6'!$F$13</c:f>
              <c:strCache>
                <c:ptCount val="1"/>
                <c:pt idx="0">
                  <c:v>IT</c:v>
                </c:pt>
              </c:strCache>
            </c:strRef>
          </c:tx>
          <c:spPr>
            <a:ln w="12700">
              <a:prstDash val="dash"/>
            </a:ln>
          </c:spPr>
          <c:marker>
            <c:symbol val="diamond"/>
            <c:size val="3"/>
            <c:spPr>
              <a:solidFill>
                <a:schemeClr val="accent4">
                  <a:lumMod val="75000"/>
                </a:schemeClr>
              </a:solidFill>
              <a:ln>
                <a:solidFill>
                  <a:schemeClr val="accent4">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8-1320-466F-BE1F-458DAA9B74DC}"/>
                </c:ext>
              </c:extLst>
            </c:dLbl>
            <c:dLbl>
              <c:idx val="1"/>
              <c:delete val="1"/>
              <c:extLst>
                <c:ext xmlns:c15="http://schemas.microsoft.com/office/drawing/2012/chart" uri="{CE6537A1-D6FC-4f65-9D91-7224C49458BB}"/>
                <c:ext xmlns:c16="http://schemas.microsoft.com/office/drawing/2014/chart" uri="{C3380CC4-5D6E-409C-BE32-E72D297353CC}">
                  <c16:uniqueId val="{00000019-1320-466F-BE1F-458DAA9B74DC}"/>
                </c:ext>
              </c:extLst>
            </c:dLbl>
            <c:dLbl>
              <c:idx val="2"/>
              <c:delete val="1"/>
              <c:extLst>
                <c:ext xmlns:c15="http://schemas.microsoft.com/office/drawing/2012/chart" uri="{CE6537A1-D6FC-4f65-9D91-7224C49458BB}"/>
                <c:ext xmlns:c16="http://schemas.microsoft.com/office/drawing/2014/chart" uri="{C3380CC4-5D6E-409C-BE32-E72D297353CC}">
                  <c16:uniqueId val="{0000001A-1320-466F-BE1F-458DAA9B74DC}"/>
                </c:ext>
              </c:extLst>
            </c:dLbl>
            <c:dLbl>
              <c:idx val="3"/>
              <c:delete val="1"/>
              <c:extLst>
                <c:ext xmlns:c15="http://schemas.microsoft.com/office/drawing/2012/chart" uri="{CE6537A1-D6FC-4f65-9D91-7224C49458BB}"/>
                <c:ext xmlns:c16="http://schemas.microsoft.com/office/drawing/2014/chart" uri="{C3380CC4-5D6E-409C-BE32-E72D297353CC}">
                  <c16:uniqueId val="{0000001B-1320-466F-BE1F-458DAA9B74DC}"/>
                </c:ext>
              </c:extLst>
            </c:dLbl>
            <c:dLbl>
              <c:idx val="4"/>
              <c:delete val="1"/>
              <c:extLst>
                <c:ext xmlns:c15="http://schemas.microsoft.com/office/drawing/2012/chart" uri="{CE6537A1-D6FC-4f65-9D91-7224C49458BB}"/>
                <c:ext xmlns:c16="http://schemas.microsoft.com/office/drawing/2014/chart" uri="{C3380CC4-5D6E-409C-BE32-E72D297353CC}">
                  <c16:uniqueId val="{0000001C-1320-466F-BE1F-458DAA9B74DC}"/>
                </c:ext>
              </c:extLst>
            </c:dLbl>
            <c:dLbl>
              <c:idx val="5"/>
              <c:delete val="1"/>
              <c:extLst>
                <c:ext xmlns:c15="http://schemas.microsoft.com/office/drawing/2012/chart" uri="{CE6537A1-D6FC-4f65-9D91-7224C49458BB}"/>
                <c:ext xmlns:c16="http://schemas.microsoft.com/office/drawing/2014/chart" uri="{C3380CC4-5D6E-409C-BE32-E72D297353CC}">
                  <c16:uniqueId val="{0000001D-1320-466F-BE1F-458DAA9B74DC}"/>
                </c:ext>
              </c:extLst>
            </c:dLbl>
            <c:dLbl>
              <c:idx val="6"/>
              <c:layout>
                <c:manualLayout>
                  <c:x val="0"/>
                  <c:y val="-8.9501508311836762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E-1320-466F-BE1F-458DAA9B7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4"/>
                      </a:solidFill>
                    </a:ln>
                  </c:spPr>
                </c15:leaderLines>
              </c:ext>
            </c:extLst>
          </c:dLbls>
          <c:cat>
            <c:strRef>
              <c:f>'4.6'!$B$14:$B$20</c:f>
              <c:strCache>
                <c:ptCount val="7"/>
                <c:pt idx="0">
                  <c:v>2014-2015</c:v>
                </c:pt>
                <c:pt idx="1">
                  <c:v>2015-2016</c:v>
                </c:pt>
                <c:pt idx="2">
                  <c:v>2016-2017</c:v>
                </c:pt>
                <c:pt idx="3">
                  <c:v>2017-2018</c:v>
                </c:pt>
                <c:pt idx="4">
                  <c:v>2018-2019</c:v>
                </c:pt>
                <c:pt idx="5">
                  <c:v>2019-2020</c:v>
                </c:pt>
                <c:pt idx="6">
                  <c:v>2020-2021</c:v>
                </c:pt>
              </c:strCache>
            </c:strRef>
          </c:cat>
          <c:val>
            <c:numRef>
              <c:f>'4.6'!$F$14:$F$20</c:f>
              <c:numCache>
                <c:formatCode>0</c:formatCode>
                <c:ptCount val="7"/>
                <c:pt idx="0">
                  <c:v>100</c:v>
                </c:pt>
                <c:pt idx="1">
                  <c:v>100.11218656473426</c:v>
                </c:pt>
                <c:pt idx="2">
                  <c:v>98.728602545083461</c:v>
                </c:pt>
                <c:pt idx="3">
                  <c:v>100.28998140742094</c:v>
                </c:pt>
                <c:pt idx="4">
                  <c:v>100.73291787488448</c:v>
                </c:pt>
                <c:pt idx="5">
                  <c:v>102.04217201260737</c:v>
                </c:pt>
                <c:pt idx="6">
                  <c:v>100.09934125003672</c:v>
                </c:pt>
              </c:numCache>
            </c:numRef>
          </c:val>
          <c:smooth val="0"/>
          <c:extLst>
            <c:ext xmlns:c16="http://schemas.microsoft.com/office/drawing/2014/chart" uri="{C3380CC4-5D6E-409C-BE32-E72D297353CC}">
              <c16:uniqueId val="{0000001F-1320-466F-BE1F-458DAA9B74DC}"/>
            </c:ext>
          </c:extLst>
        </c:ser>
        <c:ser>
          <c:idx val="4"/>
          <c:order val="4"/>
          <c:tx>
            <c:strRef>
              <c:f>'4.6'!$G$13</c:f>
              <c:strCache>
                <c:ptCount val="1"/>
                <c:pt idx="0">
                  <c:v>AT</c:v>
                </c:pt>
              </c:strCache>
            </c:strRef>
          </c:tx>
          <c:spPr>
            <a:ln w="12700">
              <a:solidFill>
                <a:schemeClr val="accent2"/>
              </a:solidFill>
            </a:ln>
          </c:spPr>
          <c:marker>
            <c:symbol val="diamond"/>
            <c:size val="3"/>
            <c:spPr>
              <a:solidFill>
                <a:schemeClr val="accent2"/>
              </a:solidFill>
              <a:ln>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0-1320-466F-BE1F-458DAA9B74DC}"/>
                </c:ext>
              </c:extLst>
            </c:dLbl>
            <c:dLbl>
              <c:idx val="1"/>
              <c:delete val="1"/>
              <c:extLst>
                <c:ext xmlns:c15="http://schemas.microsoft.com/office/drawing/2012/chart" uri="{CE6537A1-D6FC-4f65-9D91-7224C49458BB}"/>
                <c:ext xmlns:c16="http://schemas.microsoft.com/office/drawing/2014/chart" uri="{C3380CC4-5D6E-409C-BE32-E72D297353CC}">
                  <c16:uniqueId val="{00000021-1320-466F-BE1F-458DAA9B74DC}"/>
                </c:ext>
              </c:extLst>
            </c:dLbl>
            <c:dLbl>
              <c:idx val="2"/>
              <c:delete val="1"/>
              <c:extLst>
                <c:ext xmlns:c15="http://schemas.microsoft.com/office/drawing/2012/chart" uri="{CE6537A1-D6FC-4f65-9D91-7224C49458BB}"/>
                <c:ext xmlns:c16="http://schemas.microsoft.com/office/drawing/2014/chart" uri="{C3380CC4-5D6E-409C-BE32-E72D297353CC}">
                  <c16:uniqueId val="{00000022-1320-466F-BE1F-458DAA9B74DC}"/>
                </c:ext>
              </c:extLst>
            </c:dLbl>
            <c:dLbl>
              <c:idx val="3"/>
              <c:delete val="1"/>
              <c:extLst>
                <c:ext xmlns:c15="http://schemas.microsoft.com/office/drawing/2012/chart" uri="{CE6537A1-D6FC-4f65-9D91-7224C49458BB}"/>
                <c:ext xmlns:c16="http://schemas.microsoft.com/office/drawing/2014/chart" uri="{C3380CC4-5D6E-409C-BE32-E72D297353CC}">
                  <c16:uniqueId val="{00000023-1320-466F-BE1F-458DAA9B74DC}"/>
                </c:ext>
              </c:extLst>
            </c:dLbl>
            <c:dLbl>
              <c:idx val="4"/>
              <c:delete val="1"/>
              <c:extLst>
                <c:ext xmlns:c15="http://schemas.microsoft.com/office/drawing/2012/chart" uri="{CE6537A1-D6FC-4f65-9D91-7224C49458BB}"/>
                <c:ext xmlns:c16="http://schemas.microsoft.com/office/drawing/2014/chart" uri="{C3380CC4-5D6E-409C-BE32-E72D297353CC}">
                  <c16:uniqueId val="{00000024-1320-466F-BE1F-458DAA9B74DC}"/>
                </c:ext>
              </c:extLst>
            </c:dLbl>
            <c:dLbl>
              <c:idx val="5"/>
              <c:delete val="1"/>
              <c:extLst>
                <c:ext xmlns:c15="http://schemas.microsoft.com/office/drawing/2012/chart" uri="{CE6537A1-D6FC-4f65-9D91-7224C49458BB}"/>
                <c:ext xmlns:c16="http://schemas.microsoft.com/office/drawing/2014/chart" uri="{C3380CC4-5D6E-409C-BE32-E72D297353CC}">
                  <c16:uniqueId val="{00000025-1320-466F-BE1F-458DAA9B74DC}"/>
                </c:ext>
              </c:extLst>
            </c:dLbl>
            <c:dLbl>
              <c:idx val="6"/>
              <c:layout>
                <c:manualLayout>
                  <c:x val="-1.4167153060193325E-16"/>
                  <c:y val="-2.691343199237103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6-1320-466F-BE1F-458DAA9B7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2"/>
                      </a:solidFill>
                    </a:ln>
                  </c:spPr>
                </c15:leaderLines>
              </c:ext>
            </c:extLst>
          </c:dLbls>
          <c:cat>
            <c:strRef>
              <c:f>'4.6'!$B$14:$B$20</c:f>
              <c:strCache>
                <c:ptCount val="7"/>
                <c:pt idx="0">
                  <c:v>2014-2015</c:v>
                </c:pt>
                <c:pt idx="1">
                  <c:v>2015-2016</c:v>
                </c:pt>
                <c:pt idx="2">
                  <c:v>2016-2017</c:v>
                </c:pt>
                <c:pt idx="3">
                  <c:v>2017-2018</c:v>
                </c:pt>
                <c:pt idx="4">
                  <c:v>2018-2019</c:v>
                </c:pt>
                <c:pt idx="5">
                  <c:v>2019-2020</c:v>
                </c:pt>
                <c:pt idx="6">
                  <c:v>2020-2021</c:v>
                </c:pt>
              </c:strCache>
            </c:strRef>
          </c:cat>
          <c:val>
            <c:numRef>
              <c:f>'4.6'!$G$14:$G$20</c:f>
              <c:numCache>
                <c:formatCode>0</c:formatCode>
                <c:ptCount val="7"/>
                <c:pt idx="0">
                  <c:v>100</c:v>
                </c:pt>
                <c:pt idx="1">
                  <c:v>108.24202937355108</c:v>
                </c:pt>
                <c:pt idx="2">
                  <c:v>110.10100002415464</c:v>
                </c:pt>
                <c:pt idx="3">
                  <c:v>111.02812058423143</c:v>
                </c:pt>
                <c:pt idx="4">
                  <c:v>113.55207924043313</c:v>
                </c:pt>
                <c:pt idx="5">
                  <c:v>116.15543758750213</c:v>
                </c:pt>
                <c:pt idx="6">
                  <c:v>115.49815453155763</c:v>
                </c:pt>
              </c:numCache>
            </c:numRef>
          </c:val>
          <c:smooth val="0"/>
          <c:extLst>
            <c:ext xmlns:c16="http://schemas.microsoft.com/office/drawing/2014/chart" uri="{C3380CC4-5D6E-409C-BE32-E72D297353CC}">
              <c16:uniqueId val="{00000027-1320-466F-BE1F-458DAA9B74DC}"/>
            </c:ext>
          </c:extLst>
        </c:ser>
        <c:ser>
          <c:idx val="5"/>
          <c:order val="5"/>
          <c:tx>
            <c:strRef>
              <c:f>'4.6'!$H$13</c:f>
              <c:strCache>
                <c:ptCount val="1"/>
                <c:pt idx="0">
                  <c:v>PL</c:v>
                </c:pt>
              </c:strCache>
            </c:strRef>
          </c:tx>
          <c:spPr>
            <a:ln w="12700">
              <a:solidFill>
                <a:schemeClr val="accent2"/>
              </a:solidFill>
              <a:prstDash val="sysDot"/>
            </a:ln>
          </c:spPr>
          <c:marker>
            <c:symbol val="diamond"/>
            <c:size val="3"/>
            <c:spPr>
              <a:solidFill>
                <a:schemeClr val="accent2"/>
              </a:solidFill>
              <a:ln>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8-1320-466F-BE1F-458DAA9B74DC}"/>
                </c:ext>
              </c:extLst>
            </c:dLbl>
            <c:dLbl>
              <c:idx val="1"/>
              <c:delete val="1"/>
              <c:extLst>
                <c:ext xmlns:c15="http://schemas.microsoft.com/office/drawing/2012/chart" uri="{CE6537A1-D6FC-4f65-9D91-7224C49458BB}"/>
                <c:ext xmlns:c16="http://schemas.microsoft.com/office/drawing/2014/chart" uri="{C3380CC4-5D6E-409C-BE32-E72D297353CC}">
                  <c16:uniqueId val="{00000029-1320-466F-BE1F-458DAA9B74DC}"/>
                </c:ext>
              </c:extLst>
            </c:dLbl>
            <c:dLbl>
              <c:idx val="2"/>
              <c:delete val="1"/>
              <c:extLst>
                <c:ext xmlns:c15="http://schemas.microsoft.com/office/drawing/2012/chart" uri="{CE6537A1-D6FC-4f65-9D91-7224C49458BB}"/>
                <c:ext xmlns:c16="http://schemas.microsoft.com/office/drawing/2014/chart" uri="{C3380CC4-5D6E-409C-BE32-E72D297353CC}">
                  <c16:uniqueId val="{0000002A-1320-466F-BE1F-458DAA9B74DC}"/>
                </c:ext>
              </c:extLst>
            </c:dLbl>
            <c:dLbl>
              <c:idx val="3"/>
              <c:delete val="1"/>
              <c:extLst>
                <c:ext xmlns:c15="http://schemas.microsoft.com/office/drawing/2012/chart" uri="{CE6537A1-D6FC-4f65-9D91-7224C49458BB}"/>
                <c:ext xmlns:c16="http://schemas.microsoft.com/office/drawing/2014/chart" uri="{C3380CC4-5D6E-409C-BE32-E72D297353CC}">
                  <c16:uniqueId val="{0000002B-1320-466F-BE1F-458DAA9B74DC}"/>
                </c:ext>
              </c:extLst>
            </c:dLbl>
            <c:dLbl>
              <c:idx val="4"/>
              <c:delete val="1"/>
              <c:extLst>
                <c:ext xmlns:c15="http://schemas.microsoft.com/office/drawing/2012/chart" uri="{CE6537A1-D6FC-4f65-9D91-7224C49458BB}"/>
                <c:ext xmlns:c16="http://schemas.microsoft.com/office/drawing/2014/chart" uri="{C3380CC4-5D6E-409C-BE32-E72D297353CC}">
                  <c16:uniqueId val="{0000002C-1320-466F-BE1F-458DAA9B74DC}"/>
                </c:ext>
              </c:extLst>
            </c:dLbl>
            <c:dLbl>
              <c:idx val="5"/>
              <c:delete val="1"/>
              <c:extLst>
                <c:ext xmlns:c15="http://schemas.microsoft.com/office/drawing/2012/chart" uri="{CE6537A1-D6FC-4f65-9D91-7224C49458BB}"/>
                <c:ext xmlns:c16="http://schemas.microsoft.com/office/drawing/2014/chart" uri="{C3380CC4-5D6E-409C-BE32-E72D297353CC}">
                  <c16:uniqueId val="{0000002D-1320-466F-BE1F-458DAA9B74DC}"/>
                </c:ext>
              </c:extLst>
            </c:dLbl>
            <c:dLbl>
              <c:idx val="6"/>
              <c:layout>
                <c:manualLayout>
                  <c:x val="-1.4167153060193325E-16"/>
                  <c:y val="2.242785999364249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E-1320-466F-BE1F-458DAA9B7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2"/>
                      </a:solidFill>
                    </a:ln>
                  </c:spPr>
                </c15:leaderLines>
              </c:ext>
            </c:extLst>
          </c:dLbls>
          <c:cat>
            <c:strRef>
              <c:f>'4.6'!$B$14:$B$20</c:f>
              <c:strCache>
                <c:ptCount val="7"/>
                <c:pt idx="0">
                  <c:v>2014-2015</c:v>
                </c:pt>
                <c:pt idx="1">
                  <c:v>2015-2016</c:v>
                </c:pt>
                <c:pt idx="2">
                  <c:v>2016-2017</c:v>
                </c:pt>
                <c:pt idx="3">
                  <c:v>2017-2018</c:v>
                </c:pt>
                <c:pt idx="4">
                  <c:v>2018-2019</c:v>
                </c:pt>
                <c:pt idx="5">
                  <c:v>2019-2020</c:v>
                </c:pt>
                <c:pt idx="6">
                  <c:v>2020-2021</c:v>
                </c:pt>
              </c:strCache>
            </c:strRef>
          </c:cat>
          <c:val>
            <c:numRef>
              <c:f>'4.6'!$H$14:$H$20</c:f>
              <c:numCache>
                <c:formatCode>0</c:formatCode>
                <c:ptCount val="7"/>
                <c:pt idx="0">
                  <c:v>100</c:v>
                </c:pt>
                <c:pt idx="1">
                  <c:v>102.3340975746202</c:v>
                </c:pt>
                <c:pt idx="2">
                  <c:v>100.16153816622189</c:v>
                </c:pt>
                <c:pt idx="3">
                  <c:v>101.35738799854587</c:v>
                </c:pt>
                <c:pt idx="4">
                  <c:v>114.70700662017852</c:v>
                </c:pt>
                <c:pt idx="5">
                  <c:v>113.72643094780503</c:v>
                </c:pt>
                <c:pt idx="6">
                  <c:v>115.10084048162913</c:v>
                </c:pt>
              </c:numCache>
            </c:numRef>
          </c:val>
          <c:smooth val="0"/>
          <c:extLst>
            <c:ext xmlns:c16="http://schemas.microsoft.com/office/drawing/2014/chart" uri="{C3380CC4-5D6E-409C-BE32-E72D297353CC}">
              <c16:uniqueId val="{0000002F-1320-466F-BE1F-458DAA9B74DC}"/>
            </c:ext>
          </c:extLst>
        </c:ser>
        <c:ser>
          <c:idx val="8"/>
          <c:order val="6"/>
          <c:tx>
            <c:strRef>
              <c:f>'4.6'!$I$13</c:f>
              <c:strCache>
                <c:ptCount val="1"/>
                <c:pt idx="0">
                  <c:v>PT</c:v>
                </c:pt>
              </c:strCache>
            </c:strRef>
          </c:tx>
          <c:spPr>
            <a:ln w="12700">
              <a:solidFill>
                <a:schemeClr val="accent2"/>
              </a:solidFill>
              <a:prstDash val="sysDash"/>
            </a:ln>
          </c:spPr>
          <c:marker>
            <c:symbol val="diamond"/>
            <c:size val="3"/>
            <c:spPr>
              <a:solidFill>
                <a:schemeClr val="accent2"/>
              </a:solidFill>
              <a:ln>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30-1320-466F-BE1F-458DAA9B74DC}"/>
                </c:ext>
              </c:extLst>
            </c:dLbl>
            <c:dLbl>
              <c:idx val="1"/>
              <c:delete val="1"/>
              <c:extLst>
                <c:ext xmlns:c15="http://schemas.microsoft.com/office/drawing/2012/chart" uri="{CE6537A1-D6FC-4f65-9D91-7224C49458BB}"/>
                <c:ext xmlns:c16="http://schemas.microsoft.com/office/drawing/2014/chart" uri="{C3380CC4-5D6E-409C-BE32-E72D297353CC}">
                  <c16:uniqueId val="{00000031-1320-466F-BE1F-458DAA9B74DC}"/>
                </c:ext>
              </c:extLst>
            </c:dLbl>
            <c:dLbl>
              <c:idx val="2"/>
              <c:delete val="1"/>
              <c:extLst>
                <c:ext xmlns:c15="http://schemas.microsoft.com/office/drawing/2012/chart" uri="{CE6537A1-D6FC-4f65-9D91-7224C49458BB}"/>
                <c:ext xmlns:c16="http://schemas.microsoft.com/office/drawing/2014/chart" uri="{C3380CC4-5D6E-409C-BE32-E72D297353CC}">
                  <c16:uniqueId val="{00000032-1320-466F-BE1F-458DAA9B74DC}"/>
                </c:ext>
              </c:extLst>
            </c:dLbl>
            <c:dLbl>
              <c:idx val="3"/>
              <c:delete val="1"/>
              <c:extLst>
                <c:ext xmlns:c15="http://schemas.microsoft.com/office/drawing/2012/chart" uri="{CE6537A1-D6FC-4f65-9D91-7224C49458BB}"/>
                <c:ext xmlns:c16="http://schemas.microsoft.com/office/drawing/2014/chart" uri="{C3380CC4-5D6E-409C-BE32-E72D297353CC}">
                  <c16:uniqueId val="{00000033-1320-466F-BE1F-458DAA9B74DC}"/>
                </c:ext>
              </c:extLst>
            </c:dLbl>
            <c:dLbl>
              <c:idx val="4"/>
              <c:delete val="1"/>
              <c:extLst>
                <c:ext xmlns:c15="http://schemas.microsoft.com/office/drawing/2012/chart" uri="{CE6537A1-D6FC-4f65-9D91-7224C49458BB}"/>
                <c:ext xmlns:c16="http://schemas.microsoft.com/office/drawing/2014/chart" uri="{C3380CC4-5D6E-409C-BE32-E72D297353CC}">
                  <c16:uniqueId val="{00000034-1320-466F-BE1F-458DAA9B74DC}"/>
                </c:ext>
              </c:extLst>
            </c:dLbl>
            <c:dLbl>
              <c:idx val="5"/>
              <c:delete val="1"/>
              <c:extLst>
                <c:ext xmlns:c15="http://schemas.microsoft.com/office/drawing/2012/chart" uri="{CE6537A1-D6FC-4f65-9D91-7224C49458BB}"/>
                <c:ext xmlns:c16="http://schemas.microsoft.com/office/drawing/2014/chart" uri="{C3380CC4-5D6E-409C-BE32-E72D297353CC}">
                  <c16:uniqueId val="{00000035-1320-466F-BE1F-458DAA9B74DC}"/>
                </c:ext>
              </c:extLst>
            </c:dLbl>
            <c:dLbl>
              <c:idx val="6"/>
              <c:layout>
                <c:manualLayout>
                  <c:x val="0"/>
                  <c:y val="1.75824054115044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6-1320-466F-BE1F-458DAA9B7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2"/>
                      </a:solidFill>
                    </a:ln>
                  </c:spPr>
                </c15:leaderLines>
              </c:ext>
            </c:extLst>
          </c:dLbls>
          <c:cat>
            <c:strRef>
              <c:f>'4.6'!$B$14:$B$20</c:f>
              <c:strCache>
                <c:ptCount val="7"/>
                <c:pt idx="0">
                  <c:v>2014-2015</c:v>
                </c:pt>
                <c:pt idx="1">
                  <c:v>2015-2016</c:v>
                </c:pt>
                <c:pt idx="2">
                  <c:v>2016-2017</c:v>
                </c:pt>
                <c:pt idx="3">
                  <c:v>2017-2018</c:v>
                </c:pt>
                <c:pt idx="4">
                  <c:v>2018-2019</c:v>
                </c:pt>
                <c:pt idx="5">
                  <c:v>2019-2020</c:v>
                </c:pt>
                <c:pt idx="6">
                  <c:v>2020-2021</c:v>
                </c:pt>
              </c:strCache>
            </c:strRef>
          </c:cat>
          <c:val>
            <c:numRef>
              <c:f>'4.6'!$I$14:$I$20</c:f>
              <c:numCache>
                <c:formatCode>0</c:formatCode>
                <c:ptCount val="7"/>
                <c:pt idx="0">
                  <c:v>100</c:v>
                </c:pt>
                <c:pt idx="1">
                  <c:v>99.364069952305243</c:v>
                </c:pt>
                <c:pt idx="2">
                  <c:v>99.023665158854911</c:v>
                </c:pt>
                <c:pt idx="3">
                  <c:v>98.165118220925677</c:v>
                </c:pt>
                <c:pt idx="4">
                  <c:v>97.95950913284716</c:v>
                </c:pt>
                <c:pt idx="5">
                  <c:v>98.262705173020777</c:v>
                </c:pt>
                <c:pt idx="6">
                  <c:v>97.451651147819746</c:v>
                </c:pt>
              </c:numCache>
            </c:numRef>
          </c:val>
          <c:smooth val="0"/>
          <c:extLst>
            <c:ext xmlns:c16="http://schemas.microsoft.com/office/drawing/2014/chart" uri="{C3380CC4-5D6E-409C-BE32-E72D297353CC}">
              <c16:uniqueId val="{00000037-1320-466F-BE1F-458DAA9B74DC}"/>
            </c:ext>
          </c:extLst>
        </c:ser>
        <c:ser>
          <c:idx val="6"/>
          <c:order val="7"/>
          <c:tx>
            <c:strRef>
              <c:f>'4.6'!$J$13</c:f>
              <c:strCache>
                <c:ptCount val="1"/>
                <c:pt idx="0">
                  <c:v>FI</c:v>
                </c:pt>
              </c:strCache>
            </c:strRef>
          </c:tx>
          <c:spPr>
            <a:ln w="12700">
              <a:solidFill>
                <a:schemeClr val="accent2"/>
              </a:solidFill>
              <a:prstDash val="dash"/>
            </a:ln>
          </c:spPr>
          <c:marker>
            <c:symbol val="diamond"/>
            <c:size val="3"/>
            <c:spPr>
              <a:solidFill>
                <a:schemeClr val="accent2"/>
              </a:solidFill>
              <a:ln>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38-1320-466F-BE1F-458DAA9B74DC}"/>
                </c:ext>
              </c:extLst>
            </c:dLbl>
            <c:dLbl>
              <c:idx val="1"/>
              <c:delete val="1"/>
              <c:extLst>
                <c:ext xmlns:c15="http://schemas.microsoft.com/office/drawing/2012/chart" uri="{CE6537A1-D6FC-4f65-9D91-7224C49458BB}"/>
                <c:ext xmlns:c16="http://schemas.microsoft.com/office/drawing/2014/chart" uri="{C3380CC4-5D6E-409C-BE32-E72D297353CC}">
                  <c16:uniqueId val="{00000039-1320-466F-BE1F-458DAA9B74DC}"/>
                </c:ext>
              </c:extLst>
            </c:dLbl>
            <c:dLbl>
              <c:idx val="2"/>
              <c:delete val="1"/>
              <c:extLst>
                <c:ext xmlns:c15="http://schemas.microsoft.com/office/drawing/2012/chart" uri="{CE6537A1-D6FC-4f65-9D91-7224C49458BB}"/>
                <c:ext xmlns:c16="http://schemas.microsoft.com/office/drawing/2014/chart" uri="{C3380CC4-5D6E-409C-BE32-E72D297353CC}">
                  <c16:uniqueId val="{0000003A-1320-466F-BE1F-458DAA9B74DC}"/>
                </c:ext>
              </c:extLst>
            </c:dLbl>
            <c:dLbl>
              <c:idx val="3"/>
              <c:delete val="1"/>
              <c:extLst>
                <c:ext xmlns:c15="http://schemas.microsoft.com/office/drawing/2012/chart" uri="{CE6537A1-D6FC-4f65-9D91-7224C49458BB}"/>
                <c:ext xmlns:c16="http://schemas.microsoft.com/office/drawing/2014/chart" uri="{C3380CC4-5D6E-409C-BE32-E72D297353CC}">
                  <c16:uniqueId val="{0000003B-1320-466F-BE1F-458DAA9B74DC}"/>
                </c:ext>
              </c:extLst>
            </c:dLbl>
            <c:dLbl>
              <c:idx val="4"/>
              <c:delete val="1"/>
              <c:extLst>
                <c:ext xmlns:c15="http://schemas.microsoft.com/office/drawing/2012/chart" uri="{CE6537A1-D6FC-4f65-9D91-7224C49458BB}"/>
                <c:ext xmlns:c16="http://schemas.microsoft.com/office/drawing/2014/chart" uri="{C3380CC4-5D6E-409C-BE32-E72D297353CC}">
                  <c16:uniqueId val="{0000003C-1320-466F-BE1F-458DAA9B74DC}"/>
                </c:ext>
              </c:extLst>
            </c:dLbl>
            <c:dLbl>
              <c:idx val="5"/>
              <c:delete val="1"/>
              <c:extLst>
                <c:ext xmlns:c15="http://schemas.microsoft.com/office/drawing/2012/chart" uri="{CE6537A1-D6FC-4f65-9D91-7224C49458BB}"/>
                <c:ext xmlns:c16="http://schemas.microsoft.com/office/drawing/2014/chart" uri="{C3380CC4-5D6E-409C-BE32-E72D297353CC}">
                  <c16:uniqueId val="{0000003D-1320-466F-BE1F-458DAA9B74DC}"/>
                </c:ext>
              </c:extLst>
            </c:dLbl>
            <c:dLbl>
              <c:idx val="6"/>
              <c:layout>
                <c:manualLayout>
                  <c:x val="0"/>
                  <c:y val="2.197800676438053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E-1320-466F-BE1F-458DAA9B7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chemeClr val="accent2"/>
                      </a:solidFill>
                    </a:ln>
                  </c:spPr>
                </c15:leaderLines>
              </c:ext>
            </c:extLst>
          </c:dLbls>
          <c:cat>
            <c:strRef>
              <c:f>'4.6'!$B$14:$B$20</c:f>
              <c:strCache>
                <c:ptCount val="7"/>
                <c:pt idx="0">
                  <c:v>2014-2015</c:v>
                </c:pt>
                <c:pt idx="1">
                  <c:v>2015-2016</c:v>
                </c:pt>
                <c:pt idx="2">
                  <c:v>2016-2017</c:v>
                </c:pt>
                <c:pt idx="3">
                  <c:v>2017-2018</c:v>
                </c:pt>
                <c:pt idx="4">
                  <c:v>2018-2019</c:v>
                </c:pt>
                <c:pt idx="5">
                  <c:v>2019-2020</c:v>
                </c:pt>
                <c:pt idx="6">
                  <c:v>2020-2021</c:v>
                </c:pt>
              </c:strCache>
            </c:strRef>
          </c:cat>
          <c:val>
            <c:numRef>
              <c:f>'4.6'!$J$14:$J$20</c:f>
              <c:numCache>
                <c:formatCode>0</c:formatCode>
                <c:ptCount val="7"/>
                <c:pt idx="0">
                  <c:v>100</c:v>
                </c:pt>
                <c:pt idx="1">
                  <c:v>100.41046081966687</c:v>
                </c:pt>
                <c:pt idx="2">
                  <c:v>100.52689651820481</c:v>
                </c:pt>
                <c:pt idx="3">
                  <c:v>98.055592986533853</c:v>
                </c:pt>
                <c:pt idx="4">
                  <c:v>99.073618477500176</c:v>
                </c:pt>
                <c:pt idx="5">
                  <c:v>99.669921912158316</c:v>
                </c:pt>
                <c:pt idx="6">
                  <c:v>100.23063824057989</c:v>
                </c:pt>
              </c:numCache>
            </c:numRef>
          </c:val>
          <c:smooth val="0"/>
          <c:extLst>
            <c:ext xmlns:c16="http://schemas.microsoft.com/office/drawing/2014/chart" uri="{C3380CC4-5D6E-409C-BE32-E72D297353CC}">
              <c16:uniqueId val="{0000003F-1320-466F-BE1F-458DAA9B74DC}"/>
            </c:ext>
          </c:extLst>
        </c:ser>
        <c:dLbls>
          <c:showLegendKey val="0"/>
          <c:showVal val="0"/>
          <c:showCatName val="0"/>
          <c:showSerName val="0"/>
          <c:showPercent val="0"/>
          <c:showBubbleSize val="0"/>
        </c:dLbls>
        <c:marker val="1"/>
        <c:smooth val="0"/>
        <c:axId val="326050768"/>
        <c:axId val="1"/>
      </c:lineChart>
      <c:catAx>
        <c:axId val="326050768"/>
        <c:scaling>
          <c:orientation val="minMax"/>
        </c:scaling>
        <c:delete val="0"/>
        <c:axPos val="b"/>
        <c:numFmt formatCode="General" sourceLinked="1"/>
        <c:majorTickMark val="out"/>
        <c:minorTickMark val="none"/>
        <c:tickLblPos val="nextTo"/>
        <c:txPr>
          <a:bodyPr/>
          <a:lstStyle/>
          <a:p>
            <a:pPr>
              <a:defRPr sz="600"/>
            </a:pPr>
            <a:endParaRPr lang="fr-FR"/>
          </a:p>
        </c:txPr>
        <c:crossAx val="1"/>
        <c:crosses val="autoZero"/>
        <c:auto val="1"/>
        <c:lblAlgn val="ctr"/>
        <c:lblOffset val="100"/>
        <c:noMultiLvlLbl val="0"/>
      </c:catAx>
      <c:valAx>
        <c:axId val="1"/>
        <c:scaling>
          <c:orientation val="minMax"/>
          <c:max val="130"/>
          <c:min val="90"/>
        </c:scaling>
        <c:delete val="0"/>
        <c:axPos val="l"/>
        <c:majorGridlines>
          <c:spPr>
            <a:ln w="6350">
              <a:solidFill>
                <a:schemeClr val="bg1">
                  <a:lumMod val="85000"/>
                  <a:alpha val="20000"/>
                </a:schemeClr>
              </a:solidFill>
            </a:ln>
          </c:spPr>
        </c:majorGridlines>
        <c:numFmt formatCode="0" sourceLinked="1"/>
        <c:majorTickMark val="out"/>
        <c:minorTickMark val="none"/>
        <c:tickLblPos val="nextTo"/>
        <c:crossAx val="326050768"/>
        <c:crosses val="autoZero"/>
        <c:crossBetween val="between"/>
        <c:majorUnit val="10"/>
      </c:valAx>
      <c:spPr>
        <a:noFill/>
        <a:ln w="25400">
          <a:noFill/>
        </a:ln>
      </c:spPr>
    </c:plotArea>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ISCED 1</a:t>
            </a:r>
          </a:p>
        </c:rich>
      </c:tx>
      <c:layout>
        <c:manualLayout>
          <c:xMode val="edge"/>
          <c:yMode val="edge"/>
          <c:x val="0.45347097879519399"/>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2791509869335941E-2"/>
          <c:y val="6.7825358780126202E-2"/>
          <c:w val="0.89671132743648752"/>
          <c:h val="0.84635295391008747"/>
        </c:manualLayout>
      </c:layout>
      <c:lineChart>
        <c:grouping val="standard"/>
        <c:varyColors val="0"/>
        <c:ser>
          <c:idx val="0"/>
          <c:order val="0"/>
          <c:tx>
            <c:strRef>
              <c:f>'4.6'!$B$53</c:f>
              <c:strCache>
                <c:ptCount val="1"/>
                <c:pt idx="0">
                  <c:v>AT</c:v>
                </c:pt>
              </c:strCache>
            </c:strRef>
          </c:tx>
          <c:spPr>
            <a:ln w="28575" cap="rnd">
              <a:noFill/>
              <a:round/>
            </a:ln>
            <a:effectLst/>
          </c:spPr>
          <c:marker>
            <c:symbol val="circle"/>
            <c:size val="5"/>
            <c:spPr>
              <a:solidFill>
                <a:schemeClr val="accent4"/>
              </a:solidFill>
              <a:ln w="6350">
                <a:solidFill>
                  <a:schemeClr val="bg1"/>
                </a:solidFill>
              </a:ln>
              <a:effectLst/>
            </c:spPr>
          </c:marker>
          <c:dLbls>
            <c:dLbl>
              <c:idx val="0"/>
              <c:layout>
                <c:manualLayout>
                  <c:x val="0"/>
                  <c:y val="-1.814620122851211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110-46D3-A635-DDFAA6D12DE4}"/>
                </c:ext>
              </c:extLst>
            </c:dLbl>
            <c:dLbl>
              <c:idx val="1"/>
              <c:layout>
                <c:manualLayout>
                  <c:x val="0"/>
                  <c:y val="-1.814620122851211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B110-46D3-A635-DDFAA6D12DE4}"/>
                </c:ext>
              </c:extLst>
            </c:dLbl>
            <c:dLbl>
              <c:idx val="2"/>
              <c:layout>
                <c:manualLayout>
                  <c:x val="0"/>
                  <c:y val="-1.36096509213840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110-46D3-A635-DDFAA6D12DE4}"/>
                </c:ext>
              </c:extLst>
            </c:dLbl>
            <c:dLbl>
              <c:idx val="3"/>
              <c:layout>
                <c:manualLayout>
                  <c:x val="0"/>
                  <c:y val="-1.814620122851211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110-46D3-A635-DDFAA6D12DE4}"/>
                </c:ext>
              </c:extLst>
            </c:dLbl>
            <c:dLbl>
              <c:idx val="4"/>
              <c:layout>
                <c:manualLayout>
                  <c:x val="-1.0159601857717516E-16"/>
                  <c:y val="-1.36096509213840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110-46D3-A635-DDFAA6D12DE4}"/>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accent4"/>
                      </a:solidFill>
                      <a:round/>
                    </a:ln>
                    <a:effectLst/>
                  </c:spPr>
                </c15:leaderLines>
              </c:ext>
            </c:extLst>
          </c:dLbls>
          <c:cat>
            <c:strRef>
              <c:f>'4.6'!$C$52:$G$52</c:f>
              <c:strCache>
                <c:ptCount val="5"/>
                <c:pt idx="0">
                  <c:v>2016-2017</c:v>
                </c:pt>
                <c:pt idx="1">
                  <c:v>2017-2018</c:v>
                </c:pt>
                <c:pt idx="2">
                  <c:v>2018-2019</c:v>
                </c:pt>
                <c:pt idx="3">
                  <c:v>2019-2020</c:v>
                </c:pt>
                <c:pt idx="4">
                  <c:v>2020-2021</c:v>
                </c:pt>
              </c:strCache>
            </c:strRef>
          </c:cat>
          <c:val>
            <c:numRef>
              <c:f>'4.6'!$C$53:$G$53</c:f>
              <c:numCache>
                <c:formatCode>0</c:formatCode>
                <c:ptCount val="5"/>
                <c:pt idx="0">
                  <c:v>137.10385059898289</c:v>
                </c:pt>
                <c:pt idx="1">
                  <c:v>137.36883831924769</c:v>
                </c:pt>
                <c:pt idx="2">
                  <c:v>141.33706342261868</c:v>
                </c:pt>
                <c:pt idx="3">
                  <c:v>141.21185251284004</c:v>
                </c:pt>
                <c:pt idx="4">
                  <c:v>143.93996626997131</c:v>
                </c:pt>
              </c:numCache>
            </c:numRef>
          </c:val>
          <c:smooth val="0"/>
          <c:extLst>
            <c:ext xmlns:c16="http://schemas.microsoft.com/office/drawing/2014/chart" uri="{C3380CC4-5D6E-409C-BE32-E72D297353CC}">
              <c16:uniqueId val="{00000005-B110-46D3-A635-DDFAA6D12DE4}"/>
            </c:ext>
          </c:extLst>
        </c:ser>
        <c:ser>
          <c:idx val="1"/>
          <c:order val="1"/>
          <c:tx>
            <c:strRef>
              <c:f>'4.6'!$B$54</c:f>
              <c:strCache>
                <c:ptCount val="1"/>
                <c:pt idx="0">
                  <c:v>FI</c:v>
                </c:pt>
              </c:strCache>
            </c:strRef>
          </c:tx>
          <c:spPr>
            <a:ln w="28575" cap="rnd">
              <a:noFill/>
              <a:round/>
            </a:ln>
            <a:effectLst/>
          </c:spPr>
          <c:marker>
            <c:symbol val="circle"/>
            <c:size val="5"/>
            <c:spPr>
              <a:solidFill>
                <a:schemeClr val="accent4"/>
              </a:solidFill>
              <a:ln w="6350">
                <a:solidFill>
                  <a:schemeClr val="bg1"/>
                </a:solidFill>
              </a:ln>
              <a:effectLst/>
            </c:spPr>
          </c:marker>
          <c:dLbls>
            <c:dLbl>
              <c:idx val="0"/>
              <c:layout>
                <c:manualLayout>
                  <c:x val="0"/>
                  <c:y val="1.814620122851202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B110-46D3-A635-DDFAA6D12DE4}"/>
                </c:ext>
              </c:extLst>
            </c:dLbl>
            <c:dLbl>
              <c:idx val="1"/>
              <c:layout>
                <c:manualLayout>
                  <c:x val="0"/>
                  <c:y val="1.814620122851211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B110-46D3-A635-DDFAA6D12DE4}"/>
                </c:ext>
              </c:extLst>
            </c:dLbl>
            <c:dLbl>
              <c:idx val="2"/>
              <c:layout>
                <c:manualLayout>
                  <c:x val="0"/>
                  <c:y val="1.36096509213840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B110-46D3-A635-DDFAA6D12DE4}"/>
                </c:ext>
              </c:extLst>
            </c:dLbl>
            <c:dLbl>
              <c:idx val="3"/>
              <c:layout>
                <c:manualLayout>
                  <c:x val="0"/>
                  <c:y val="9.0731006142559731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B110-46D3-A635-DDFAA6D12DE4}"/>
                </c:ext>
              </c:extLst>
            </c:dLbl>
            <c:dLbl>
              <c:idx val="4"/>
              <c:layout>
                <c:manualLayout>
                  <c:x val="2.7708325151740245E-3"/>
                  <c:y val="-9.0731006142560564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B110-46D3-A635-DDFAA6D12DE4}"/>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accent4"/>
                      </a:solidFill>
                      <a:round/>
                    </a:ln>
                    <a:effectLst/>
                  </c:spPr>
                </c15:leaderLines>
              </c:ext>
            </c:extLst>
          </c:dLbls>
          <c:cat>
            <c:strRef>
              <c:f>'4.6'!$C$52:$G$52</c:f>
              <c:strCache>
                <c:ptCount val="5"/>
                <c:pt idx="0">
                  <c:v>2016-2017</c:v>
                </c:pt>
                <c:pt idx="1">
                  <c:v>2017-2018</c:v>
                </c:pt>
                <c:pt idx="2">
                  <c:v>2018-2019</c:v>
                </c:pt>
                <c:pt idx="3">
                  <c:v>2019-2020</c:v>
                </c:pt>
                <c:pt idx="4">
                  <c:v>2020-2021</c:v>
                </c:pt>
              </c:strCache>
            </c:strRef>
          </c:cat>
          <c:val>
            <c:numRef>
              <c:f>'4.6'!$C$54:$G$54</c:f>
              <c:numCache>
                <c:formatCode>0</c:formatCode>
                <c:ptCount val="5"/>
                <c:pt idx="0">
                  <c:v>112.48809175660865</c:v>
                </c:pt>
                <c:pt idx="1">
                  <c:v>111.88415436252363</c:v>
                </c:pt>
                <c:pt idx="2">
                  <c:v>113.54911841577142</c:v>
                </c:pt>
                <c:pt idx="3">
                  <c:v>113.1394985094268</c:v>
                </c:pt>
                <c:pt idx="4">
                  <c:v>114.30709854812875</c:v>
                </c:pt>
              </c:numCache>
            </c:numRef>
          </c:val>
          <c:smooth val="0"/>
          <c:extLst>
            <c:ext xmlns:c16="http://schemas.microsoft.com/office/drawing/2014/chart" uri="{C3380CC4-5D6E-409C-BE32-E72D297353CC}">
              <c16:uniqueId val="{0000000B-B110-46D3-A635-DDFAA6D12DE4}"/>
            </c:ext>
          </c:extLst>
        </c:ser>
        <c:ser>
          <c:idx val="2"/>
          <c:order val="2"/>
          <c:tx>
            <c:strRef>
              <c:f>'4.6'!$B$55</c:f>
              <c:strCache>
                <c:ptCount val="1"/>
                <c:pt idx="0">
                  <c:v>FR</c:v>
                </c:pt>
              </c:strCache>
            </c:strRef>
          </c:tx>
          <c:spPr>
            <a:ln w="25400" cap="rnd">
              <a:solidFill>
                <a:schemeClr val="accent2"/>
              </a:solidFill>
              <a:round/>
            </a:ln>
            <a:effectLst/>
          </c:spPr>
          <c:marker>
            <c:symbol val="none"/>
          </c:marker>
          <c:dLbls>
            <c:dLbl>
              <c:idx val="0"/>
              <c:layout>
                <c:manualLayout>
                  <c:x val="-0.10956162950791906"/>
                  <c:y val="-8.1636012890996476E-17"/>
                </c:manualLayout>
              </c:layout>
              <c:tx>
                <c:rich>
                  <a:bodyPr/>
                  <a:lstStyle/>
                  <a:p>
                    <a:r>
                      <a:rPr lang="en-US"/>
                      <a:t>= FR</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10-46D3-A635-DDFAA6D12DE4}"/>
                </c:ext>
              </c:extLst>
            </c:dLbl>
            <c:spPr>
              <a:noFill/>
              <a:ln>
                <a:noFill/>
              </a:ln>
              <a:effectLst/>
            </c:spPr>
            <c:txPr>
              <a:bodyPr rot="0" spcFirstLastPara="1" vertOverflow="ellipsis" vert="horz" wrap="square" anchor="ctr" anchorCtr="1"/>
              <a:lstStyle/>
              <a:p>
                <a:pPr>
                  <a:defRPr sz="7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'4.6'!$C$52:$G$52</c:f>
              <c:strCache>
                <c:ptCount val="5"/>
                <c:pt idx="0">
                  <c:v>2016-2017</c:v>
                </c:pt>
                <c:pt idx="1">
                  <c:v>2017-2018</c:v>
                </c:pt>
                <c:pt idx="2">
                  <c:v>2018-2019</c:v>
                </c:pt>
                <c:pt idx="3">
                  <c:v>2019-2020</c:v>
                </c:pt>
                <c:pt idx="4">
                  <c:v>2020-2021</c:v>
                </c:pt>
              </c:strCache>
            </c:strRef>
          </c:cat>
          <c:val>
            <c:numRef>
              <c:f>'4.6'!$C$55:$G$55</c:f>
              <c:numCache>
                <c:formatCode>0</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D-B110-46D3-A635-DDFAA6D12DE4}"/>
            </c:ext>
          </c:extLst>
        </c:ser>
        <c:ser>
          <c:idx val="3"/>
          <c:order val="3"/>
          <c:tx>
            <c:strRef>
              <c:f>'4.6'!$B$56</c:f>
              <c:strCache>
                <c:ptCount val="1"/>
                <c:pt idx="0">
                  <c:v>DE</c:v>
                </c:pt>
              </c:strCache>
            </c:strRef>
          </c:tx>
          <c:spPr>
            <a:ln w="28575" cap="rnd">
              <a:noFill/>
              <a:round/>
            </a:ln>
            <a:effectLst/>
          </c:spPr>
          <c:marker>
            <c:symbol val="circle"/>
            <c:size val="5"/>
            <c:spPr>
              <a:solidFill>
                <a:schemeClr val="accent4"/>
              </a:solidFill>
              <a:ln w="6350">
                <a:solidFill>
                  <a:schemeClr val="bg1"/>
                </a:solidFill>
              </a:ln>
              <a:effectLst/>
            </c:spPr>
          </c:marker>
          <c:dLbls>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'4.6'!$C$52:$G$52</c:f>
              <c:strCache>
                <c:ptCount val="5"/>
                <c:pt idx="0">
                  <c:v>2016-2017</c:v>
                </c:pt>
                <c:pt idx="1">
                  <c:v>2017-2018</c:v>
                </c:pt>
                <c:pt idx="2">
                  <c:v>2018-2019</c:v>
                </c:pt>
                <c:pt idx="3">
                  <c:v>2019-2020</c:v>
                </c:pt>
                <c:pt idx="4">
                  <c:v>2020-2021</c:v>
                </c:pt>
              </c:strCache>
            </c:strRef>
          </c:cat>
          <c:val>
            <c:numRef>
              <c:f>'4.6'!$C$56:$G$56</c:f>
              <c:numCache>
                <c:formatCode>0</c:formatCode>
                <c:ptCount val="5"/>
                <c:pt idx="0">
                  <c:v>193.99769412197691</c:v>
                </c:pt>
                <c:pt idx="1">
                  <c:v>197.57510414031046</c:v>
                </c:pt>
                <c:pt idx="2">
                  <c:v>203.38596145749821</c:v>
                </c:pt>
                <c:pt idx="3">
                  <c:v>205.9144525478894</c:v>
                </c:pt>
                <c:pt idx="4">
                  <c:v>212.39469357964506</c:v>
                </c:pt>
              </c:numCache>
            </c:numRef>
          </c:val>
          <c:smooth val="0"/>
          <c:extLst>
            <c:ext xmlns:c16="http://schemas.microsoft.com/office/drawing/2014/chart" uri="{C3380CC4-5D6E-409C-BE32-E72D297353CC}">
              <c16:uniqueId val="{0000000E-B110-46D3-A635-DDFAA6D12DE4}"/>
            </c:ext>
          </c:extLst>
        </c:ser>
        <c:ser>
          <c:idx val="4"/>
          <c:order val="4"/>
          <c:tx>
            <c:strRef>
              <c:f>'4.6'!$B$57</c:f>
              <c:strCache>
                <c:ptCount val="1"/>
                <c:pt idx="0">
                  <c:v>IT</c:v>
                </c:pt>
              </c:strCache>
            </c:strRef>
          </c:tx>
          <c:spPr>
            <a:ln w="28575" cap="rnd">
              <a:noFill/>
              <a:round/>
            </a:ln>
            <a:effectLst/>
          </c:spPr>
          <c:marker>
            <c:symbol val="circle"/>
            <c:size val="5"/>
            <c:spPr>
              <a:solidFill>
                <a:schemeClr val="accent4"/>
              </a:solidFill>
              <a:ln w="6350">
                <a:solidFill>
                  <a:schemeClr val="bg1"/>
                </a:solidFill>
              </a:ln>
              <a:effectLst/>
            </c:spPr>
          </c:marker>
          <c:dLbls>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'4.6'!$C$52:$G$52</c:f>
              <c:strCache>
                <c:ptCount val="5"/>
                <c:pt idx="0">
                  <c:v>2016-2017</c:v>
                </c:pt>
                <c:pt idx="1">
                  <c:v>2017-2018</c:v>
                </c:pt>
                <c:pt idx="2">
                  <c:v>2018-2019</c:v>
                </c:pt>
                <c:pt idx="3">
                  <c:v>2019-2020</c:v>
                </c:pt>
                <c:pt idx="4">
                  <c:v>2020-2021</c:v>
                </c:pt>
              </c:strCache>
            </c:strRef>
          </c:cat>
          <c:val>
            <c:numRef>
              <c:f>'4.6'!$C$57:$G$57</c:f>
              <c:numCache>
                <c:formatCode>0</c:formatCode>
                <c:ptCount val="5"/>
                <c:pt idx="0">
                  <c:v>94.522888973683479</c:v>
                </c:pt>
                <c:pt idx="1">
                  <c:v>97.091548399360377</c:v>
                </c:pt>
                <c:pt idx="2">
                  <c:v>98.853029571328477</c:v>
                </c:pt>
                <c:pt idx="3">
                  <c:v>99.833004809207324</c:v>
                </c:pt>
                <c:pt idx="4">
                  <c:v>98.801334908935601</c:v>
                </c:pt>
              </c:numCache>
            </c:numRef>
          </c:val>
          <c:smooth val="0"/>
          <c:extLst>
            <c:ext xmlns:c16="http://schemas.microsoft.com/office/drawing/2014/chart" uri="{C3380CC4-5D6E-409C-BE32-E72D297353CC}">
              <c16:uniqueId val="{0000000F-B110-46D3-A635-DDFAA6D12DE4}"/>
            </c:ext>
          </c:extLst>
        </c:ser>
        <c:ser>
          <c:idx val="5"/>
          <c:order val="5"/>
          <c:tx>
            <c:strRef>
              <c:f>'4.6'!$B$58</c:f>
              <c:strCache>
                <c:ptCount val="1"/>
                <c:pt idx="0">
                  <c:v>PL</c:v>
                </c:pt>
              </c:strCache>
            </c:strRef>
          </c:tx>
          <c:spPr>
            <a:ln w="28575" cap="rnd">
              <a:noFill/>
              <a:round/>
            </a:ln>
            <a:effectLst/>
          </c:spPr>
          <c:marker>
            <c:symbol val="circle"/>
            <c:size val="5"/>
            <c:spPr>
              <a:solidFill>
                <a:schemeClr val="accent4"/>
              </a:solidFill>
              <a:ln w="6350">
                <a:solidFill>
                  <a:schemeClr val="bg1"/>
                </a:solidFill>
              </a:ln>
              <a:effectLst/>
            </c:spPr>
          </c:marker>
          <c:dLbls>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'4.6'!$C$52:$G$52</c:f>
              <c:strCache>
                <c:ptCount val="5"/>
                <c:pt idx="0">
                  <c:v>2016-2017</c:v>
                </c:pt>
                <c:pt idx="1">
                  <c:v>2017-2018</c:v>
                </c:pt>
                <c:pt idx="2">
                  <c:v>2018-2019</c:v>
                </c:pt>
                <c:pt idx="3">
                  <c:v>2019-2020</c:v>
                </c:pt>
                <c:pt idx="4">
                  <c:v>2020-2021</c:v>
                </c:pt>
              </c:strCache>
            </c:strRef>
          </c:cat>
          <c:val>
            <c:numRef>
              <c:f>'4.6'!$C$58:$G$58</c:f>
              <c:numCache>
                <c:formatCode>0</c:formatCode>
                <c:ptCount val="5"/>
                <c:pt idx="0">
                  <c:v>70.121761205030126</c:v>
                </c:pt>
                <c:pt idx="1">
                  <c:v>70.100070379170958</c:v>
                </c:pt>
                <c:pt idx="2">
                  <c:v>73.034502071868602</c:v>
                </c:pt>
                <c:pt idx="3">
                  <c:v>78.793865588660381</c:v>
                </c:pt>
                <c:pt idx="4">
                  <c:v>80.013661175718326</c:v>
                </c:pt>
              </c:numCache>
            </c:numRef>
          </c:val>
          <c:smooth val="0"/>
          <c:extLst>
            <c:ext xmlns:c16="http://schemas.microsoft.com/office/drawing/2014/chart" uri="{C3380CC4-5D6E-409C-BE32-E72D297353CC}">
              <c16:uniqueId val="{00000010-B110-46D3-A635-DDFAA6D12DE4}"/>
            </c:ext>
          </c:extLst>
        </c:ser>
        <c:ser>
          <c:idx val="6"/>
          <c:order val="6"/>
          <c:tx>
            <c:strRef>
              <c:f>'4.6'!$B$59</c:f>
              <c:strCache>
                <c:ptCount val="1"/>
                <c:pt idx="0">
                  <c:v>PT</c:v>
                </c:pt>
              </c:strCache>
            </c:strRef>
          </c:tx>
          <c:spPr>
            <a:ln w="28575" cap="rnd">
              <a:noFill/>
              <a:round/>
            </a:ln>
            <a:effectLst/>
          </c:spPr>
          <c:marker>
            <c:symbol val="circle"/>
            <c:size val="5"/>
            <c:spPr>
              <a:solidFill>
                <a:schemeClr val="accent4"/>
              </a:solidFill>
              <a:ln w="6350">
                <a:solidFill>
                  <a:schemeClr val="bg1"/>
                </a:solidFill>
              </a:ln>
              <a:effectLst/>
            </c:spPr>
          </c:marker>
          <c:dLbls>
            <c:dLbl>
              <c:idx val="0"/>
              <c:layout>
                <c:manualLayout>
                  <c:x val="0"/>
                  <c:y val="4.5365503071280282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B110-46D3-A635-DDFAA6D12DE4}"/>
                </c:ext>
              </c:extLst>
            </c:dLbl>
            <c:dLbl>
              <c:idx val="2"/>
              <c:layout>
                <c:manualLayout>
                  <c:x val="0"/>
                  <c:y val="-9.0731006142560564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B110-46D3-A635-DDFAA6D12DE4}"/>
                </c:ext>
              </c:extLst>
            </c:dLbl>
            <c:dLbl>
              <c:idx val="3"/>
              <c:layout>
                <c:manualLayout>
                  <c:x val="0"/>
                  <c:y val="-9.0731006142560564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B110-46D3-A635-DDFAA6D12DE4}"/>
                </c:ext>
              </c:extLst>
            </c:dLbl>
            <c:dLbl>
              <c:idx val="4"/>
              <c:layout>
                <c:manualLayout>
                  <c:x val="-1.0159601857717516E-16"/>
                  <c:y val="4.5365503071280282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B110-46D3-A635-DDFAA6D12DE4}"/>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accent4"/>
                      </a:solidFill>
                      <a:round/>
                    </a:ln>
                    <a:effectLst/>
                  </c:spPr>
                </c15:leaderLines>
              </c:ext>
            </c:extLst>
          </c:dLbls>
          <c:cat>
            <c:strRef>
              <c:f>'4.6'!$C$52:$G$52</c:f>
              <c:strCache>
                <c:ptCount val="5"/>
                <c:pt idx="0">
                  <c:v>2016-2017</c:v>
                </c:pt>
                <c:pt idx="1">
                  <c:v>2017-2018</c:v>
                </c:pt>
                <c:pt idx="2">
                  <c:v>2018-2019</c:v>
                </c:pt>
                <c:pt idx="3">
                  <c:v>2019-2020</c:v>
                </c:pt>
                <c:pt idx="4">
                  <c:v>2020-2021</c:v>
                </c:pt>
              </c:strCache>
            </c:strRef>
          </c:cat>
          <c:val>
            <c:numRef>
              <c:f>'4.6'!$C$59:$G$59</c:f>
              <c:numCache>
                <c:formatCode>0</c:formatCode>
                <c:ptCount val="5"/>
                <c:pt idx="0">
                  <c:v>116.59839856856129</c:v>
                </c:pt>
                <c:pt idx="1">
                  <c:v>114.79944179439502</c:v>
                </c:pt>
                <c:pt idx="2">
                  <c:v>114.4310795762466</c:v>
                </c:pt>
                <c:pt idx="3">
                  <c:v>114.73218221399451</c:v>
                </c:pt>
                <c:pt idx="4">
                  <c:v>110.91354998090614</c:v>
                </c:pt>
              </c:numCache>
            </c:numRef>
          </c:val>
          <c:smooth val="0"/>
          <c:extLst>
            <c:ext xmlns:c16="http://schemas.microsoft.com/office/drawing/2014/chart" uri="{C3380CC4-5D6E-409C-BE32-E72D297353CC}">
              <c16:uniqueId val="{00000015-B110-46D3-A635-DDFAA6D12DE4}"/>
            </c:ext>
          </c:extLst>
        </c:ser>
        <c:ser>
          <c:idx val="7"/>
          <c:order val="7"/>
          <c:tx>
            <c:strRef>
              <c:f>'4.6'!$B$60</c:f>
              <c:strCache>
                <c:ptCount val="1"/>
                <c:pt idx="0">
                  <c:v>ES</c:v>
                </c:pt>
              </c:strCache>
            </c:strRef>
          </c:tx>
          <c:spPr>
            <a:ln w="28575" cap="rnd">
              <a:noFill/>
              <a:round/>
            </a:ln>
            <a:effectLst/>
          </c:spPr>
          <c:marker>
            <c:symbol val="circle"/>
            <c:size val="5"/>
            <c:spPr>
              <a:solidFill>
                <a:schemeClr val="accent4"/>
              </a:solidFill>
              <a:ln w="6350">
                <a:solidFill>
                  <a:schemeClr val="bg1"/>
                </a:solidFill>
              </a:ln>
              <a:effectLst/>
            </c:spPr>
          </c:marker>
          <c:dLbls>
            <c:dLbl>
              <c:idx val="0"/>
              <c:layout>
                <c:manualLayout>
                  <c:x val="0"/>
                  <c:y val="-2.721930184276824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B110-46D3-A635-DDFAA6D12DE4}"/>
                </c:ext>
              </c:extLst>
            </c:dLbl>
            <c:dLbl>
              <c:idx val="1"/>
              <c:layout>
                <c:manualLayout>
                  <c:x val="0"/>
                  <c:y val="-2.268275153564014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B110-46D3-A635-DDFAA6D12DE4}"/>
                </c:ext>
              </c:extLst>
            </c:dLbl>
            <c:dLbl>
              <c:idx val="2"/>
              <c:layout>
                <c:manualLayout>
                  <c:x val="0"/>
                  <c:y val="-1.814620122851211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B110-46D3-A635-DDFAA6D12DE4}"/>
                </c:ext>
              </c:extLst>
            </c:dLbl>
            <c:dLbl>
              <c:idx val="3"/>
              <c:layout>
                <c:manualLayout>
                  <c:x val="0"/>
                  <c:y val="-2.721930184276816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B110-46D3-A635-DDFAA6D12DE4}"/>
                </c:ext>
              </c:extLst>
            </c:dLbl>
            <c:dLbl>
              <c:idx val="4"/>
              <c:layout>
                <c:manualLayout>
                  <c:x val="-1.0159601857717516E-16"/>
                  <c:y val="-3.175585214989619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A-B110-46D3-A635-DDFAA6D12DE4}"/>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accent4"/>
                      </a:solidFill>
                      <a:round/>
                    </a:ln>
                    <a:effectLst/>
                  </c:spPr>
                </c15:leaderLines>
              </c:ext>
            </c:extLst>
          </c:dLbls>
          <c:cat>
            <c:strRef>
              <c:f>'4.6'!$C$52:$G$52</c:f>
              <c:strCache>
                <c:ptCount val="5"/>
                <c:pt idx="0">
                  <c:v>2016-2017</c:v>
                </c:pt>
                <c:pt idx="1">
                  <c:v>2017-2018</c:v>
                </c:pt>
                <c:pt idx="2">
                  <c:v>2018-2019</c:v>
                </c:pt>
                <c:pt idx="3">
                  <c:v>2019-2020</c:v>
                </c:pt>
                <c:pt idx="4">
                  <c:v>2020-2021</c:v>
                </c:pt>
              </c:strCache>
            </c:strRef>
          </c:cat>
          <c:val>
            <c:numRef>
              <c:f>'4.6'!$C$60:$G$60</c:f>
              <c:numCache>
                <c:formatCode>0</c:formatCode>
                <c:ptCount val="5"/>
                <c:pt idx="0">
                  <c:v>123.67844301104805</c:v>
                </c:pt>
                <c:pt idx="1">
                  <c:v>124.95094131381353</c:v>
                </c:pt>
                <c:pt idx="2">
                  <c:v>127.73594640365566</c:v>
                </c:pt>
                <c:pt idx="3">
                  <c:v>127.78252936748098</c:v>
                </c:pt>
                <c:pt idx="4">
                  <c:v>126.23409302983708</c:v>
                </c:pt>
              </c:numCache>
            </c:numRef>
          </c:val>
          <c:smooth val="0"/>
          <c:extLst>
            <c:ext xmlns:c16="http://schemas.microsoft.com/office/drawing/2014/chart" uri="{C3380CC4-5D6E-409C-BE32-E72D297353CC}">
              <c16:uniqueId val="{0000001B-B110-46D3-A635-DDFAA6D12DE4}"/>
            </c:ext>
          </c:extLst>
        </c:ser>
        <c:dLbls>
          <c:showLegendKey val="0"/>
          <c:showVal val="0"/>
          <c:showCatName val="0"/>
          <c:showSerName val="0"/>
          <c:showPercent val="0"/>
          <c:showBubbleSize val="0"/>
        </c:dLbls>
        <c:marker val="1"/>
        <c:smooth val="0"/>
        <c:axId val="521110360"/>
        <c:axId val="521110688"/>
      </c:lineChart>
      <c:catAx>
        <c:axId val="52111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1110688"/>
        <c:crosses val="autoZero"/>
        <c:auto val="1"/>
        <c:lblAlgn val="ctr"/>
        <c:lblOffset val="100"/>
        <c:noMultiLvlLbl val="0"/>
      </c:catAx>
      <c:valAx>
        <c:axId val="521110688"/>
        <c:scaling>
          <c:orientation val="minMax"/>
          <c:max val="225"/>
          <c:min val="50"/>
        </c:scaling>
        <c:delete val="0"/>
        <c:axPos val="l"/>
        <c:majorGridlines>
          <c:spPr>
            <a:ln w="6350" cap="flat" cmpd="sng" algn="ctr">
              <a:solidFill>
                <a:schemeClr val="bg1">
                  <a:lumMod val="85000"/>
                  <a:alpha val="2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1110360"/>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ISCED 2</a:t>
            </a:r>
          </a:p>
        </c:rich>
      </c:tx>
      <c:layout>
        <c:manualLayout>
          <c:xMode val="edge"/>
          <c:yMode val="edge"/>
          <c:x val="0.45347097879519399"/>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2791509869335941E-2"/>
          <c:y val="6.7825358780126202E-2"/>
          <c:w val="0.89671132743648752"/>
          <c:h val="0.84635295391008747"/>
        </c:manualLayout>
      </c:layout>
      <c:lineChart>
        <c:grouping val="standard"/>
        <c:varyColors val="0"/>
        <c:ser>
          <c:idx val="0"/>
          <c:order val="0"/>
          <c:tx>
            <c:strRef>
              <c:f>'4.6'!$B$66</c:f>
              <c:strCache>
                <c:ptCount val="1"/>
                <c:pt idx="0">
                  <c:v>AT</c:v>
                </c:pt>
              </c:strCache>
            </c:strRef>
          </c:tx>
          <c:spPr>
            <a:ln w="25400" cap="rnd">
              <a:noFill/>
              <a:round/>
            </a:ln>
            <a:effectLst/>
          </c:spPr>
          <c:marker>
            <c:symbol val="circle"/>
            <c:size val="5"/>
            <c:spPr>
              <a:solidFill>
                <a:schemeClr val="accent4"/>
              </a:solidFill>
              <a:ln w="6350">
                <a:solidFill>
                  <a:schemeClr val="bg1"/>
                </a:solidFill>
              </a:ln>
              <a:effectLst/>
            </c:spPr>
          </c:marker>
          <c:dLbls>
            <c:dLbl>
              <c:idx val="0"/>
              <c:layout>
                <c:manualLayout>
                  <c:x val="0"/>
                  <c:y val="-8.9433155758052441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90A-4808-9917-BCADEB09A613}"/>
                </c:ext>
              </c:extLst>
            </c:dLbl>
            <c:dLbl>
              <c:idx val="1"/>
              <c:layout>
                <c:manualLayout>
                  <c:x val="0"/>
                  <c:y val="-1.341497336370774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B90A-4808-9917-BCADEB09A613}"/>
                </c:ext>
              </c:extLst>
            </c:dLbl>
            <c:dLbl>
              <c:idx val="2"/>
              <c:layout>
                <c:manualLayout>
                  <c:x val="0"/>
                  <c:y val="-4.4716577879025813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90A-4808-9917-BCADEB09A613}"/>
                </c:ext>
              </c:extLst>
            </c:dLbl>
            <c:dLbl>
              <c:idx val="3"/>
              <c:layout>
                <c:manualLayout>
                  <c:x val="-1.0170199282320843E-16"/>
                  <c:y val="-8.9433155758051625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90A-4808-9917-BCADEB09A613}"/>
                </c:ext>
              </c:extLst>
            </c:dLbl>
            <c:dLbl>
              <c:idx val="4"/>
              <c:layout>
                <c:manualLayout>
                  <c:x val="-1.0170199282320843E-16"/>
                  <c:y val="-4.4716577879026628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90A-4808-9917-BCADEB09A613}"/>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accent4"/>
                      </a:solidFill>
                      <a:round/>
                    </a:ln>
                    <a:effectLst/>
                  </c:spPr>
                </c15:leaderLines>
              </c:ext>
            </c:extLst>
          </c:dLbls>
          <c:cat>
            <c:strRef>
              <c:f>'4.6'!$C$65:$G$65</c:f>
              <c:strCache>
                <c:ptCount val="5"/>
                <c:pt idx="0">
                  <c:v>2016-2017</c:v>
                </c:pt>
                <c:pt idx="1">
                  <c:v>2017-2018</c:v>
                </c:pt>
                <c:pt idx="2">
                  <c:v>2018-2019</c:v>
                </c:pt>
                <c:pt idx="3">
                  <c:v>2019-2020</c:v>
                </c:pt>
                <c:pt idx="4">
                  <c:v>2020-2021</c:v>
                </c:pt>
              </c:strCache>
            </c:strRef>
          </c:cat>
          <c:val>
            <c:numRef>
              <c:f>'4.6'!$C$66:$G$66</c:f>
              <c:numCache>
                <c:formatCode>0</c:formatCode>
                <c:ptCount val="5"/>
                <c:pt idx="0">
                  <c:v>138.38947344948232</c:v>
                </c:pt>
                <c:pt idx="1">
                  <c:v>138.3671630522951</c:v>
                </c:pt>
                <c:pt idx="2">
                  <c:v>142.22277611843307</c:v>
                </c:pt>
                <c:pt idx="3">
                  <c:v>137.20037701245238</c:v>
                </c:pt>
                <c:pt idx="4">
                  <c:v>140.07982482295941</c:v>
                </c:pt>
              </c:numCache>
            </c:numRef>
          </c:val>
          <c:smooth val="0"/>
          <c:extLst>
            <c:ext xmlns:c16="http://schemas.microsoft.com/office/drawing/2014/chart" uri="{C3380CC4-5D6E-409C-BE32-E72D297353CC}">
              <c16:uniqueId val="{00000005-B90A-4808-9917-BCADEB09A613}"/>
            </c:ext>
          </c:extLst>
        </c:ser>
        <c:ser>
          <c:idx val="1"/>
          <c:order val="1"/>
          <c:tx>
            <c:strRef>
              <c:f>'4.6'!$B$67</c:f>
              <c:strCache>
                <c:ptCount val="1"/>
                <c:pt idx="0">
                  <c:v>FI</c:v>
                </c:pt>
              </c:strCache>
            </c:strRef>
          </c:tx>
          <c:spPr>
            <a:ln w="25400" cap="rnd">
              <a:noFill/>
              <a:round/>
            </a:ln>
            <a:effectLst/>
          </c:spPr>
          <c:marker>
            <c:symbol val="circle"/>
            <c:size val="5"/>
            <c:spPr>
              <a:solidFill>
                <a:schemeClr val="accent4"/>
              </a:solidFill>
              <a:ln w="6350">
                <a:solidFill>
                  <a:schemeClr val="bg1"/>
                </a:solidFill>
              </a:ln>
              <a:effectLst/>
            </c:spPr>
          </c:marker>
          <c:dLbls>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'4.6'!$C$65:$G$65</c:f>
              <c:strCache>
                <c:ptCount val="5"/>
                <c:pt idx="0">
                  <c:v>2016-2017</c:v>
                </c:pt>
                <c:pt idx="1">
                  <c:v>2017-2018</c:v>
                </c:pt>
                <c:pt idx="2">
                  <c:v>2018-2019</c:v>
                </c:pt>
                <c:pt idx="3">
                  <c:v>2019-2020</c:v>
                </c:pt>
                <c:pt idx="4">
                  <c:v>2020-2021</c:v>
                </c:pt>
              </c:strCache>
            </c:strRef>
          </c:cat>
          <c:val>
            <c:numRef>
              <c:f>'4.6'!$C$67:$G$67</c:f>
              <c:numCache>
                <c:formatCode>0</c:formatCode>
                <c:ptCount val="5"/>
                <c:pt idx="0">
                  <c:v>116.61299785388988</c:v>
                </c:pt>
                <c:pt idx="1">
                  <c:v>115.8564853247637</c:v>
                </c:pt>
                <c:pt idx="2">
                  <c:v>117.57966953649152</c:v>
                </c:pt>
                <c:pt idx="3">
                  <c:v>113.39302287756487</c:v>
                </c:pt>
                <c:pt idx="4">
                  <c:v>113.99276799066908</c:v>
                </c:pt>
              </c:numCache>
            </c:numRef>
          </c:val>
          <c:smooth val="0"/>
          <c:extLst>
            <c:ext xmlns:c16="http://schemas.microsoft.com/office/drawing/2014/chart" uri="{C3380CC4-5D6E-409C-BE32-E72D297353CC}">
              <c16:uniqueId val="{00000006-B90A-4808-9917-BCADEB09A613}"/>
            </c:ext>
          </c:extLst>
        </c:ser>
        <c:ser>
          <c:idx val="2"/>
          <c:order val="2"/>
          <c:tx>
            <c:strRef>
              <c:f>'4.6'!$B$68</c:f>
              <c:strCache>
                <c:ptCount val="1"/>
                <c:pt idx="0">
                  <c:v>FR</c:v>
                </c:pt>
              </c:strCache>
            </c:strRef>
          </c:tx>
          <c:spPr>
            <a:ln w="25400" cap="rnd">
              <a:solidFill>
                <a:schemeClr val="accent2"/>
              </a:solidFill>
              <a:round/>
            </a:ln>
            <a:effectLst/>
          </c:spPr>
          <c:marker>
            <c:symbol val="none"/>
          </c:marker>
          <c:dLbls>
            <c:dLbl>
              <c:idx val="0"/>
              <c:layout>
                <c:manualLayout>
                  <c:x val="-0.10364025995242301"/>
                  <c:y val="0"/>
                </c:manualLayout>
              </c:layout>
              <c:tx>
                <c:rich>
                  <a:bodyPr/>
                  <a:lstStyle/>
                  <a:p>
                    <a:r>
                      <a:rPr lang="en-US"/>
                      <a:t>= </a:t>
                    </a:r>
                    <a:fld id="{E41B8047-FF0E-486A-A6CF-83D8948E8A5F}" type="SERIESNAME">
                      <a:rPr lang="en-US"/>
                      <a:pPr/>
                      <a:t>[NOM DE SÉRIE]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B90A-4808-9917-BCADEB09A613}"/>
                </c:ext>
              </c:extLst>
            </c:dLbl>
            <c:spPr>
              <a:noFill/>
              <a:ln>
                <a:noFill/>
              </a:ln>
              <a:effectLst/>
            </c:spPr>
            <c:txPr>
              <a:bodyPr rot="0" spcFirstLastPara="1" vertOverflow="ellipsis" vert="horz" wrap="square" anchor="ctr" anchorCtr="1"/>
              <a:lstStyle/>
              <a:p>
                <a:pPr>
                  <a:defRPr sz="7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'4.6'!$C$65:$G$65</c:f>
              <c:strCache>
                <c:ptCount val="5"/>
                <c:pt idx="0">
                  <c:v>2016-2017</c:v>
                </c:pt>
                <c:pt idx="1">
                  <c:v>2017-2018</c:v>
                </c:pt>
                <c:pt idx="2">
                  <c:v>2018-2019</c:v>
                </c:pt>
                <c:pt idx="3">
                  <c:v>2019-2020</c:v>
                </c:pt>
                <c:pt idx="4">
                  <c:v>2020-2021</c:v>
                </c:pt>
              </c:strCache>
            </c:strRef>
          </c:cat>
          <c:val>
            <c:numRef>
              <c:f>'4.6'!$C$68:$G$68</c:f>
              <c:numCache>
                <c:formatCode>0</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8-B90A-4808-9917-BCADEB09A613}"/>
            </c:ext>
          </c:extLst>
        </c:ser>
        <c:ser>
          <c:idx val="3"/>
          <c:order val="3"/>
          <c:tx>
            <c:strRef>
              <c:f>'4.6'!$B$69</c:f>
              <c:strCache>
                <c:ptCount val="1"/>
                <c:pt idx="0">
                  <c:v>DE</c:v>
                </c:pt>
              </c:strCache>
            </c:strRef>
          </c:tx>
          <c:spPr>
            <a:ln w="25400" cap="rnd">
              <a:noFill/>
              <a:round/>
            </a:ln>
            <a:effectLst/>
          </c:spPr>
          <c:marker>
            <c:symbol val="circle"/>
            <c:size val="5"/>
            <c:spPr>
              <a:solidFill>
                <a:schemeClr val="accent4"/>
              </a:solidFill>
              <a:ln w="6350">
                <a:solidFill>
                  <a:schemeClr val="bg1"/>
                </a:solidFill>
              </a:ln>
              <a:effectLst/>
            </c:spPr>
          </c:marker>
          <c:dLbls>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'4.6'!$C$65:$G$65</c:f>
              <c:strCache>
                <c:ptCount val="5"/>
                <c:pt idx="0">
                  <c:v>2016-2017</c:v>
                </c:pt>
                <c:pt idx="1">
                  <c:v>2017-2018</c:v>
                </c:pt>
                <c:pt idx="2">
                  <c:v>2018-2019</c:v>
                </c:pt>
                <c:pt idx="3">
                  <c:v>2019-2020</c:v>
                </c:pt>
                <c:pt idx="4">
                  <c:v>2020-2021</c:v>
                </c:pt>
              </c:strCache>
            </c:strRef>
          </c:cat>
          <c:val>
            <c:numRef>
              <c:f>'4.6'!$C$69:$G$69</c:f>
              <c:numCache>
                <c:formatCode>0</c:formatCode>
                <c:ptCount val="5"/>
                <c:pt idx="0">
                  <c:v>202.39879723393645</c:v>
                </c:pt>
                <c:pt idx="1">
                  <c:v>205.98262886023559</c:v>
                </c:pt>
                <c:pt idx="2">
                  <c:v>212.23154791779712</c:v>
                </c:pt>
                <c:pt idx="3">
                  <c:v>209.21915154853369</c:v>
                </c:pt>
                <c:pt idx="4">
                  <c:v>214.60680883116819</c:v>
                </c:pt>
              </c:numCache>
            </c:numRef>
          </c:val>
          <c:smooth val="0"/>
          <c:extLst>
            <c:ext xmlns:c16="http://schemas.microsoft.com/office/drawing/2014/chart" uri="{C3380CC4-5D6E-409C-BE32-E72D297353CC}">
              <c16:uniqueId val="{00000009-B90A-4808-9917-BCADEB09A613}"/>
            </c:ext>
          </c:extLst>
        </c:ser>
        <c:ser>
          <c:idx val="4"/>
          <c:order val="4"/>
          <c:tx>
            <c:strRef>
              <c:f>'4.6'!$B$70</c:f>
              <c:strCache>
                <c:ptCount val="1"/>
                <c:pt idx="0">
                  <c:v>IT</c:v>
                </c:pt>
              </c:strCache>
            </c:strRef>
          </c:tx>
          <c:spPr>
            <a:ln w="25400" cap="rnd">
              <a:noFill/>
              <a:round/>
            </a:ln>
            <a:effectLst/>
          </c:spPr>
          <c:marker>
            <c:symbol val="circle"/>
            <c:size val="5"/>
            <c:spPr>
              <a:solidFill>
                <a:schemeClr val="accent4"/>
              </a:solidFill>
              <a:ln w="6350">
                <a:solidFill>
                  <a:schemeClr val="bg1"/>
                </a:solidFill>
              </a:ln>
              <a:effectLst/>
            </c:spPr>
          </c:marker>
          <c:dLbls>
            <c:dLbl>
              <c:idx val="4"/>
              <c:layout>
                <c:manualLayout>
                  <c:x val="-1.0170199282320843E-16"/>
                  <c:y val="4.4716577879025813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B90A-4808-9917-BCADEB09A613}"/>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'4.6'!$C$65:$G$65</c:f>
              <c:strCache>
                <c:ptCount val="5"/>
                <c:pt idx="0">
                  <c:v>2016-2017</c:v>
                </c:pt>
                <c:pt idx="1">
                  <c:v>2017-2018</c:v>
                </c:pt>
                <c:pt idx="2">
                  <c:v>2018-2019</c:v>
                </c:pt>
                <c:pt idx="3">
                  <c:v>2019-2020</c:v>
                </c:pt>
                <c:pt idx="4">
                  <c:v>2020-2021</c:v>
                </c:pt>
              </c:strCache>
            </c:strRef>
          </c:cat>
          <c:val>
            <c:numRef>
              <c:f>'4.6'!$C$70:$G$70</c:f>
              <c:numCache>
                <c:formatCode>0</c:formatCode>
                <c:ptCount val="5"/>
                <c:pt idx="0">
                  <c:v>98.85778891310612</c:v>
                </c:pt>
                <c:pt idx="1">
                  <c:v>101.32192242716998</c:v>
                </c:pt>
                <c:pt idx="2">
                  <c:v>103.191873759782</c:v>
                </c:pt>
                <c:pt idx="3">
                  <c:v>100.72858294994982</c:v>
                </c:pt>
                <c:pt idx="4">
                  <c:v>99.727104116248682</c:v>
                </c:pt>
              </c:numCache>
            </c:numRef>
          </c:val>
          <c:smooth val="0"/>
          <c:extLst>
            <c:ext xmlns:c16="http://schemas.microsoft.com/office/drawing/2014/chart" uri="{C3380CC4-5D6E-409C-BE32-E72D297353CC}">
              <c16:uniqueId val="{0000000B-B90A-4808-9917-BCADEB09A613}"/>
            </c:ext>
          </c:extLst>
        </c:ser>
        <c:ser>
          <c:idx val="5"/>
          <c:order val="5"/>
          <c:tx>
            <c:strRef>
              <c:f>'4.6'!$B$71</c:f>
              <c:strCache>
                <c:ptCount val="1"/>
                <c:pt idx="0">
                  <c:v>PL</c:v>
                </c:pt>
              </c:strCache>
            </c:strRef>
          </c:tx>
          <c:spPr>
            <a:ln w="25400" cap="rnd">
              <a:noFill/>
              <a:round/>
            </a:ln>
            <a:effectLst/>
          </c:spPr>
          <c:marker>
            <c:symbol val="circle"/>
            <c:size val="5"/>
            <c:spPr>
              <a:solidFill>
                <a:schemeClr val="accent4"/>
              </a:solidFill>
              <a:ln w="6350">
                <a:solidFill>
                  <a:schemeClr val="bg1"/>
                </a:solidFill>
              </a:ln>
              <a:effectLst/>
            </c:spPr>
          </c:marker>
          <c:dLbls>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'4.6'!$C$65:$G$65</c:f>
              <c:strCache>
                <c:ptCount val="5"/>
                <c:pt idx="0">
                  <c:v>2016-2017</c:v>
                </c:pt>
                <c:pt idx="1">
                  <c:v>2017-2018</c:v>
                </c:pt>
                <c:pt idx="2">
                  <c:v>2018-2019</c:v>
                </c:pt>
                <c:pt idx="3">
                  <c:v>2019-2020</c:v>
                </c:pt>
                <c:pt idx="4">
                  <c:v>2020-2021</c:v>
                </c:pt>
              </c:strCache>
            </c:strRef>
          </c:cat>
          <c:val>
            <c:numRef>
              <c:f>'4.6'!$C$71:$G$71</c:f>
              <c:numCache>
                <c:formatCode>0</c:formatCode>
                <c:ptCount val="5"/>
                <c:pt idx="0">
                  <c:v>67.307799420505305</c:v>
                </c:pt>
                <c:pt idx="1">
                  <c:v>67.211400094122354</c:v>
                </c:pt>
                <c:pt idx="2">
                  <c:v>70.024325790827078</c:v>
                </c:pt>
                <c:pt idx="3">
                  <c:v>73.120222164815857</c:v>
                </c:pt>
                <c:pt idx="4">
                  <c:v>74.281566195997158</c:v>
                </c:pt>
              </c:numCache>
            </c:numRef>
          </c:val>
          <c:smooth val="0"/>
          <c:extLst>
            <c:ext xmlns:c16="http://schemas.microsoft.com/office/drawing/2014/chart" uri="{C3380CC4-5D6E-409C-BE32-E72D297353CC}">
              <c16:uniqueId val="{0000000C-B90A-4808-9917-BCADEB09A613}"/>
            </c:ext>
          </c:extLst>
        </c:ser>
        <c:ser>
          <c:idx val="6"/>
          <c:order val="6"/>
          <c:tx>
            <c:strRef>
              <c:f>'4.6'!$B$72</c:f>
              <c:strCache>
                <c:ptCount val="1"/>
                <c:pt idx="0">
                  <c:v>PT</c:v>
                </c:pt>
              </c:strCache>
            </c:strRef>
          </c:tx>
          <c:spPr>
            <a:ln w="25400" cap="rnd">
              <a:noFill/>
              <a:round/>
            </a:ln>
            <a:effectLst/>
          </c:spPr>
          <c:marker>
            <c:symbol val="circle"/>
            <c:size val="5"/>
            <c:spPr>
              <a:solidFill>
                <a:schemeClr val="accent4"/>
              </a:solidFill>
              <a:ln w="6350">
                <a:solidFill>
                  <a:schemeClr val="bg1"/>
                </a:solidFill>
              </a:ln>
              <a:effectLst/>
            </c:spPr>
          </c:marker>
          <c:dLbls>
            <c:dLbl>
              <c:idx val="0"/>
              <c:layout>
                <c:manualLayout>
                  <c:x val="0"/>
                  <c:y val="8.9433155758051625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B90A-4808-9917-BCADEB09A613}"/>
                </c:ext>
              </c:extLst>
            </c:dLbl>
            <c:dLbl>
              <c:idx val="1"/>
              <c:layout>
                <c:manualLayout>
                  <c:x val="0"/>
                  <c:y val="4.4716577879025813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B90A-4808-9917-BCADEB09A613}"/>
                </c:ext>
              </c:extLst>
            </c:dLbl>
            <c:dLbl>
              <c:idx val="4"/>
              <c:layout>
                <c:manualLayout>
                  <c:x val="-1.0170199282320843E-16"/>
                  <c:y val="-8.9433155758052441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B90A-4808-9917-BCADEB09A613}"/>
                </c:ext>
              </c:extLst>
            </c:dLbl>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accent4"/>
                      </a:solidFill>
                      <a:round/>
                    </a:ln>
                    <a:effectLst/>
                  </c:spPr>
                </c15:leaderLines>
              </c:ext>
            </c:extLst>
          </c:dLbls>
          <c:cat>
            <c:strRef>
              <c:f>'4.6'!$C$65:$G$65</c:f>
              <c:strCache>
                <c:ptCount val="5"/>
                <c:pt idx="0">
                  <c:v>2016-2017</c:v>
                </c:pt>
                <c:pt idx="1">
                  <c:v>2017-2018</c:v>
                </c:pt>
                <c:pt idx="2">
                  <c:v>2018-2019</c:v>
                </c:pt>
                <c:pt idx="3">
                  <c:v>2019-2020</c:v>
                </c:pt>
                <c:pt idx="4">
                  <c:v>2020-2021</c:v>
                </c:pt>
              </c:strCache>
            </c:strRef>
          </c:cat>
          <c:val>
            <c:numRef>
              <c:f>'4.6'!$C$72:$G$72</c:f>
              <c:numCache>
                <c:formatCode>0</c:formatCode>
                <c:ptCount val="5"/>
                <c:pt idx="0">
                  <c:v>111.91934556033209</c:v>
                </c:pt>
                <c:pt idx="1">
                  <c:v>110.06880836624129</c:v>
                </c:pt>
                <c:pt idx="2">
                  <c:v>109.71470975400241</c:v>
                </c:pt>
                <c:pt idx="3">
                  <c:v>106.47075873567435</c:v>
                </c:pt>
                <c:pt idx="4">
                  <c:v>102.96781929333775</c:v>
                </c:pt>
              </c:numCache>
            </c:numRef>
          </c:val>
          <c:smooth val="0"/>
          <c:extLst>
            <c:ext xmlns:c16="http://schemas.microsoft.com/office/drawing/2014/chart" uri="{C3380CC4-5D6E-409C-BE32-E72D297353CC}">
              <c16:uniqueId val="{00000010-B90A-4808-9917-BCADEB09A613}"/>
            </c:ext>
          </c:extLst>
        </c:ser>
        <c:ser>
          <c:idx val="7"/>
          <c:order val="7"/>
          <c:tx>
            <c:strRef>
              <c:f>'4.6'!$B$73</c:f>
              <c:strCache>
                <c:ptCount val="1"/>
                <c:pt idx="0">
                  <c:v>ES</c:v>
                </c:pt>
              </c:strCache>
            </c:strRef>
          </c:tx>
          <c:spPr>
            <a:ln w="25400" cap="rnd">
              <a:noFill/>
              <a:round/>
            </a:ln>
            <a:effectLst/>
          </c:spPr>
          <c:marker>
            <c:symbol val="circle"/>
            <c:size val="5"/>
            <c:spPr>
              <a:solidFill>
                <a:schemeClr val="accent4"/>
              </a:solidFill>
              <a:ln w="6350">
                <a:solidFill>
                  <a:schemeClr val="bg1"/>
                </a:solidFill>
              </a:ln>
              <a:effectLst/>
            </c:spPr>
          </c:marker>
          <c:dLbls>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'4.6'!$C$65:$G$65</c:f>
              <c:strCache>
                <c:ptCount val="5"/>
                <c:pt idx="0">
                  <c:v>2016-2017</c:v>
                </c:pt>
                <c:pt idx="1">
                  <c:v>2017-2018</c:v>
                </c:pt>
                <c:pt idx="2">
                  <c:v>2018-2019</c:v>
                </c:pt>
                <c:pt idx="3">
                  <c:v>2019-2020</c:v>
                </c:pt>
                <c:pt idx="4">
                  <c:v>2020-2021</c:v>
                </c:pt>
              </c:strCache>
            </c:strRef>
          </c:cat>
          <c:val>
            <c:numRef>
              <c:f>'4.6'!$C$73:$G$73</c:f>
              <c:numCache>
                <c:formatCode>0</c:formatCode>
                <c:ptCount val="5"/>
                <c:pt idx="0">
                  <c:v>132.38051803444583</c:v>
                </c:pt>
                <c:pt idx="1">
                  <c:v>133.53498643236418</c:v>
                </c:pt>
                <c:pt idx="2">
                  <c:v>136.65546565204033</c:v>
                </c:pt>
                <c:pt idx="3">
                  <c:v>132.34064213959653</c:v>
                </c:pt>
                <c:pt idx="4">
                  <c:v>130.82406685718047</c:v>
                </c:pt>
              </c:numCache>
            </c:numRef>
          </c:val>
          <c:smooth val="0"/>
          <c:extLst>
            <c:ext xmlns:c16="http://schemas.microsoft.com/office/drawing/2014/chart" uri="{C3380CC4-5D6E-409C-BE32-E72D297353CC}">
              <c16:uniqueId val="{00000011-B90A-4808-9917-BCADEB09A613}"/>
            </c:ext>
          </c:extLst>
        </c:ser>
        <c:dLbls>
          <c:showLegendKey val="0"/>
          <c:showVal val="0"/>
          <c:showCatName val="0"/>
          <c:showSerName val="0"/>
          <c:showPercent val="0"/>
          <c:showBubbleSize val="0"/>
        </c:dLbls>
        <c:marker val="1"/>
        <c:smooth val="0"/>
        <c:axId val="521110360"/>
        <c:axId val="521110688"/>
      </c:lineChart>
      <c:catAx>
        <c:axId val="52111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1110688"/>
        <c:crosses val="autoZero"/>
        <c:auto val="1"/>
        <c:lblAlgn val="ctr"/>
        <c:lblOffset val="100"/>
        <c:noMultiLvlLbl val="0"/>
      </c:catAx>
      <c:valAx>
        <c:axId val="521110688"/>
        <c:scaling>
          <c:orientation val="minMax"/>
          <c:max val="225"/>
          <c:min val="50"/>
        </c:scaling>
        <c:delete val="0"/>
        <c:axPos val="l"/>
        <c:majorGridlines>
          <c:spPr>
            <a:ln w="6350" cap="flat" cmpd="sng" algn="ctr">
              <a:solidFill>
                <a:schemeClr val="bg1">
                  <a:lumMod val="85000"/>
                  <a:alpha val="2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1110360"/>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fr-FR" sz="700"/>
              <a:t>ISCED 1</a:t>
            </a:r>
          </a:p>
        </c:rich>
      </c:tx>
      <c:layout>
        <c:manualLayout>
          <c:xMode val="edge"/>
          <c:yMode val="edge"/>
          <c:x val="0.47031998138646358"/>
          <c:y val="0"/>
        </c:manualLayout>
      </c:layout>
      <c:overlay val="0"/>
    </c:title>
    <c:autoTitleDeleted val="0"/>
    <c:plotArea>
      <c:layout>
        <c:manualLayout>
          <c:layoutTarget val="inner"/>
          <c:xMode val="edge"/>
          <c:yMode val="edge"/>
          <c:x val="7.4458485958485962E-2"/>
          <c:y val="6.8388095238095234E-2"/>
          <c:w val="0.88396581196581192"/>
          <c:h val="0.87282273085436524"/>
        </c:manualLayout>
      </c:layout>
      <c:lineChart>
        <c:grouping val="standard"/>
        <c:varyColors val="0"/>
        <c:ser>
          <c:idx val="0"/>
          <c:order val="0"/>
          <c:tx>
            <c:strRef>
              <c:f>'4.6'!$C$28</c:f>
              <c:strCache>
                <c:ptCount val="1"/>
                <c:pt idx="0">
                  <c:v>FR</c:v>
                </c:pt>
              </c:strCache>
            </c:strRef>
          </c:tx>
          <c:spPr>
            <a:ln w="12700" cmpd="sng">
              <a:solidFill>
                <a:schemeClr val="accent4">
                  <a:lumMod val="75000"/>
                </a:schemeClr>
              </a:solidFill>
            </a:ln>
          </c:spPr>
          <c:marker>
            <c:symbol val="diamond"/>
            <c:size val="4"/>
            <c:spPr>
              <a:solidFill>
                <a:schemeClr val="bg1"/>
              </a:solidFill>
              <a:ln w="12700">
                <a:solidFill>
                  <a:schemeClr val="accent4">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9308-417C-9A1B-12CB5AC57750}"/>
                </c:ext>
              </c:extLst>
            </c:dLbl>
            <c:dLbl>
              <c:idx val="1"/>
              <c:delete val="1"/>
              <c:extLst>
                <c:ext xmlns:c15="http://schemas.microsoft.com/office/drawing/2012/chart" uri="{CE6537A1-D6FC-4f65-9D91-7224C49458BB}"/>
                <c:ext xmlns:c16="http://schemas.microsoft.com/office/drawing/2014/chart" uri="{C3380CC4-5D6E-409C-BE32-E72D297353CC}">
                  <c16:uniqueId val="{00000001-9308-417C-9A1B-12CB5AC57750}"/>
                </c:ext>
              </c:extLst>
            </c:dLbl>
            <c:dLbl>
              <c:idx val="2"/>
              <c:delete val="1"/>
              <c:extLst>
                <c:ext xmlns:c15="http://schemas.microsoft.com/office/drawing/2012/chart" uri="{CE6537A1-D6FC-4f65-9D91-7224C49458BB}"/>
                <c:ext xmlns:c16="http://schemas.microsoft.com/office/drawing/2014/chart" uri="{C3380CC4-5D6E-409C-BE32-E72D297353CC}">
                  <c16:uniqueId val="{00000002-9308-417C-9A1B-12CB5AC57750}"/>
                </c:ext>
              </c:extLst>
            </c:dLbl>
            <c:dLbl>
              <c:idx val="3"/>
              <c:delete val="1"/>
              <c:extLst>
                <c:ext xmlns:c15="http://schemas.microsoft.com/office/drawing/2012/chart" uri="{CE6537A1-D6FC-4f65-9D91-7224C49458BB}"/>
                <c:ext xmlns:c16="http://schemas.microsoft.com/office/drawing/2014/chart" uri="{C3380CC4-5D6E-409C-BE32-E72D297353CC}">
                  <c16:uniqueId val="{00000003-9308-417C-9A1B-12CB5AC57750}"/>
                </c:ext>
              </c:extLst>
            </c:dLbl>
            <c:dLbl>
              <c:idx val="4"/>
              <c:delete val="1"/>
              <c:extLst>
                <c:ext xmlns:c15="http://schemas.microsoft.com/office/drawing/2012/chart" uri="{CE6537A1-D6FC-4f65-9D91-7224C49458BB}"/>
                <c:ext xmlns:c16="http://schemas.microsoft.com/office/drawing/2014/chart" uri="{C3380CC4-5D6E-409C-BE32-E72D297353CC}">
                  <c16:uniqueId val="{00000004-9308-417C-9A1B-12CB5AC57750}"/>
                </c:ext>
              </c:extLst>
            </c:dLbl>
            <c:dLbl>
              <c:idx val="5"/>
              <c:delete val="1"/>
              <c:extLst>
                <c:ext xmlns:c15="http://schemas.microsoft.com/office/drawing/2012/chart" uri="{CE6537A1-D6FC-4f65-9D91-7224C49458BB}"/>
                <c:ext xmlns:c16="http://schemas.microsoft.com/office/drawing/2014/chart" uri="{C3380CC4-5D6E-409C-BE32-E72D297353CC}">
                  <c16:uniqueId val="{00000005-9308-417C-9A1B-12CB5AC57750}"/>
                </c:ext>
              </c:extLst>
            </c:dLbl>
            <c:dLbl>
              <c:idx val="6"/>
              <c:layout>
                <c:manualLayout>
                  <c:x val="-1.4178990065896199E-16"/>
                  <c:y val="-4.9737039878531963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9308-417C-9A1B-12CB5AC57750}"/>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'4.6'!$B$29:$B$35</c:f>
              <c:strCache>
                <c:ptCount val="7"/>
                <c:pt idx="0">
                  <c:v>2014-2015</c:v>
                </c:pt>
                <c:pt idx="1">
                  <c:v>2015-2016</c:v>
                </c:pt>
                <c:pt idx="2">
                  <c:v>2016-2017</c:v>
                </c:pt>
                <c:pt idx="3">
                  <c:v>2017-2018</c:v>
                </c:pt>
                <c:pt idx="4">
                  <c:v>2018-2019</c:v>
                </c:pt>
                <c:pt idx="5">
                  <c:v>2019-2020</c:v>
                </c:pt>
                <c:pt idx="6">
                  <c:v>2020-2021</c:v>
                </c:pt>
              </c:strCache>
            </c:strRef>
          </c:cat>
          <c:val>
            <c:numRef>
              <c:f>'4.6'!$C$29:$C$35</c:f>
              <c:numCache>
                <c:formatCode>0</c:formatCode>
                <c:ptCount val="7"/>
                <c:pt idx="0">
                  <c:v>100</c:v>
                </c:pt>
                <c:pt idx="1">
                  <c:v>99.837669057152155</c:v>
                </c:pt>
                <c:pt idx="2">
                  <c:v>104.14591605147929</c:v>
                </c:pt>
                <c:pt idx="3">
                  <c:v>103.78372432046979</c:v>
                </c:pt>
                <c:pt idx="4">
                  <c:v>103.10391652113694</c:v>
                </c:pt>
                <c:pt idx="5">
                  <c:v>103.79342587664213</c:v>
                </c:pt>
                <c:pt idx="6">
                  <c:v>103.73276048551067</c:v>
                </c:pt>
              </c:numCache>
            </c:numRef>
          </c:val>
          <c:smooth val="0"/>
          <c:extLst>
            <c:ext xmlns:c16="http://schemas.microsoft.com/office/drawing/2014/chart" uri="{C3380CC4-5D6E-409C-BE32-E72D297353CC}">
              <c16:uniqueId val="{00000007-9308-417C-9A1B-12CB5AC57750}"/>
            </c:ext>
          </c:extLst>
        </c:ser>
        <c:ser>
          <c:idx val="1"/>
          <c:order val="1"/>
          <c:tx>
            <c:strRef>
              <c:f>'4.6'!$D$28</c:f>
              <c:strCache>
                <c:ptCount val="1"/>
                <c:pt idx="0">
                  <c:v>DE</c:v>
                </c:pt>
              </c:strCache>
            </c:strRef>
          </c:tx>
          <c:spPr>
            <a:ln w="12700">
              <a:solidFill>
                <a:schemeClr val="accent4">
                  <a:lumMod val="75000"/>
                </a:schemeClr>
              </a:solidFill>
              <a:prstDash val="sysDot"/>
            </a:ln>
          </c:spPr>
          <c:marker>
            <c:symbol val="diamond"/>
            <c:size val="3"/>
            <c:spPr>
              <a:solidFill>
                <a:schemeClr val="accent4">
                  <a:lumMod val="75000"/>
                </a:schemeClr>
              </a:solidFill>
              <a:ln>
                <a:solidFill>
                  <a:schemeClr val="accent4">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8-9308-417C-9A1B-12CB5AC57750}"/>
                </c:ext>
              </c:extLst>
            </c:dLbl>
            <c:dLbl>
              <c:idx val="1"/>
              <c:delete val="1"/>
              <c:extLst>
                <c:ext xmlns:c15="http://schemas.microsoft.com/office/drawing/2012/chart" uri="{CE6537A1-D6FC-4f65-9D91-7224C49458BB}"/>
                <c:ext xmlns:c16="http://schemas.microsoft.com/office/drawing/2014/chart" uri="{C3380CC4-5D6E-409C-BE32-E72D297353CC}">
                  <c16:uniqueId val="{00000009-9308-417C-9A1B-12CB5AC57750}"/>
                </c:ext>
              </c:extLst>
            </c:dLbl>
            <c:dLbl>
              <c:idx val="2"/>
              <c:delete val="1"/>
              <c:extLst>
                <c:ext xmlns:c15="http://schemas.microsoft.com/office/drawing/2012/chart" uri="{CE6537A1-D6FC-4f65-9D91-7224C49458BB}"/>
                <c:ext xmlns:c16="http://schemas.microsoft.com/office/drawing/2014/chart" uri="{C3380CC4-5D6E-409C-BE32-E72D297353CC}">
                  <c16:uniqueId val="{0000000A-9308-417C-9A1B-12CB5AC57750}"/>
                </c:ext>
              </c:extLst>
            </c:dLbl>
            <c:dLbl>
              <c:idx val="3"/>
              <c:delete val="1"/>
              <c:extLst>
                <c:ext xmlns:c15="http://schemas.microsoft.com/office/drawing/2012/chart" uri="{CE6537A1-D6FC-4f65-9D91-7224C49458BB}"/>
                <c:ext xmlns:c16="http://schemas.microsoft.com/office/drawing/2014/chart" uri="{C3380CC4-5D6E-409C-BE32-E72D297353CC}">
                  <c16:uniqueId val="{0000000B-9308-417C-9A1B-12CB5AC57750}"/>
                </c:ext>
              </c:extLst>
            </c:dLbl>
            <c:dLbl>
              <c:idx val="4"/>
              <c:delete val="1"/>
              <c:extLst>
                <c:ext xmlns:c15="http://schemas.microsoft.com/office/drawing/2012/chart" uri="{CE6537A1-D6FC-4f65-9D91-7224C49458BB}"/>
                <c:ext xmlns:c16="http://schemas.microsoft.com/office/drawing/2014/chart" uri="{C3380CC4-5D6E-409C-BE32-E72D297353CC}">
                  <c16:uniqueId val="{0000000C-9308-417C-9A1B-12CB5AC57750}"/>
                </c:ext>
              </c:extLst>
            </c:dLbl>
            <c:dLbl>
              <c:idx val="5"/>
              <c:delete val="1"/>
              <c:extLst>
                <c:ext xmlns:c15="http://schemas.microsoft.com/office/drawing/2012/chart" uri="{CE6537A1-D6FC-4f65-9D91-7224C49458BB}"/>
                <c:ext xmlns:c16="http://schemas.microsoft.com/office/drawing/2014/chart" uri="{C3380CC4-5D6E-409C-BE32-E72D297353CC}">
                  <c16:uniqueId val="{0000000D-9308-417C-9A1B-12CB5AC57750}"/>
                </c:ext>
              </c:extLst>
            </c:dLbl>
            <c:dLbl>
              <c:idx val="6"/>
              <c:layout>
                <c:manualLayout>
                  <c:x val="0"/>
                  <c:y val="9.9474079757063925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9308-417C-9A1B-12CB5AC5775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'4.6'!$B$29:$B$35</c:f>
              <c:strCache>
                <c:ptCount val="7"/>
                <c:pt idx="0">
                  <c:v>2014-2015</c:v>
                </c:pt>
                <c:pt idx="1">
                  <c:v>2015-2016</c:v>
                </c:pt>
                <c:pt idx="2">
                  <c:v>2016-2017</c:v>
                </c:pt>
                <c:pt idx="3">
                  <c:v>2017-2018</c:v>
                </c:pt>
                <c:pt idx="4">
                  <c:v>2018-2019</c:v>
                </c:pt>
                <c:pt idx="5">
                  <c:v>2019-2020</c:v>
                </c:pt>
                <c:pt idx="6">
                  <c:v>2020-2021</c:v>
                </c:pt>
              </c:strCache>
            </c:strRef>
          </c:cat>
          <c:val>
            <c:numRef>
              <c:f>'4.6'!$D$29:$D$35</c:f>
              <c:numCache>
                <c:formatCode>0</c:formatCode>
                <c:ptCount val="7"/>
                <c:pt idx="0">
                  <c:v>100</c:v>
                </c:pt>
                <c:pt idx="1">
                  <c:v>101.55890703135478</c:v>
                </c:pt>
                <c:pt idx="2">
                  <c:v>102.62640927946103</c:v>
                </c:pt>
                <c:pt idx="3">
                  <c:v>103.18553995891413</c:v>
                </c:pt>
                <c:pt idx="4">
                  <c:v>104.24262620241626</c:v>
                </c:pt>
                <c:pt idx="5">
                  <c:v>106.73918762680707</c:v>
                </c:pt>
                <c:pt idx="6">
                  <c:v>109.25272244137209</c:v>
                </c:pt>
              </c:numCache>
            </c:numRef>
          </c:val>
          <c:smooth val="0"/>
          <c:extLst>
            <c:ext xmlns:c16="http://schemas.microsoft.com/office/drawing/2014/chart" uri="{C3380CC4-5D6E-409C-BE32-E72D297353CC}">
              <c16:uniqueId val="{0000000F-9308-417C-9A1B-12CB5AC57750}"/>
            </c:ext>
          </c:extLst>
        </c:ser>
        <c:ser>
          <c:idx val="3"/>
          <c:order val="2"/>
          <c:tx>
            <c:strRef>
              <c:f>'4.6'!$F$28</c:f>
              <c:strCache>
                <c:ptCount val="1"/>
                <c:pt idx="0">
                  <c:v>IT</c:v>
                </c:pt>
              </c:strCache>
            </c:strRef>
          </c:tx>
          <c:spPr>
            <a:ln w="12700">
              <a:solidFill>
                <a:schemeClr val="accent4">
                  <a:lumMod val="75000"/>
                </a:schemeClr>
              </a:solidFill>
              <a:prstDash val="dash"/>
            </a:ln>
          </c:spPr>
          <c:marker>
            <c:symbol val="diamond"/>
            <c:size val="3"/>
            <c:spPr>
              <a:solidFill>
                <a:schemeClr val="accent4">
                  <a:lumMod val="75000"/>
                </a:schemeClr>
              </a:solidFill>
              <a:ln>
                <a:solidFill>
                  <a:schemeClr val="accent4">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0-9308-417C-9A1B-12CB5AC57750}"/>
                </c:ext>
              </c:extLst>
            </c:dLbl>
            <c:dLbl>
              <c:idx val="1"/>
              <c:delete val="1"/>
              <c:extLst>
                <c:ext xmlns:c15="http://schemas.microsoft.com/office/drawing/2012/chart" uri="{CE6537A1-D6FC-4f65-9D91-7224C49458BB}"/>
                <c:ext xmlns:c16="http://schemas.microsoft.com/office/drawing/2014/chart" uri="{C3380CC4-5D6E-409C-BE32-E72D297353CC}">
                  <c16:uniqueId val="{00000011-9308-417C-9A1B-12CB5AC57750}"/>
                </c:ext>
              </c:extLst>
            </c:dLbl>
            <c:dLbl>
              <c:idx val="2"/>
              <c:delete val="1"/>
              <c:extLst>
                <c:ext xmlns:c15="http://schemas.microsoft.com/office/drawing/2012/chart" uri="{CE6537A1-D6FC-4f65-9D91-7224C49458BB}"/>
                <c:ext xmlns:c16="http://schemas.microsoft.com/office/drawing/2014/chart" uri="{C3380CC4-5D6E-409C-BE32-E72D297353CC}">
                  <c16:uniqueId val="{00000012-9308-417C-9A1B-12CB5AC57750}"/>
                </c:ext>
              </c:extLst>
            </c:dLbl>
            <c:dLbl>
              <c:idx val="3"/>
              <c:delete val="1"/>
              <c:extLst>
                <c:ext xmlns:c15="http://schemas.microsoft.com/office/drawing/2012/chart" uri="{CE6537A1-D6FC-4f65-9D91-7224C49458BB}"/>
                <c:ext xmlns:c16="http://schemas.microsoft.com/office/drawing/2014/chart" uri="{C3380CC4-5D6E-409C-BE32-E72D297353CC}">
                  <c16:uniqueId val="{00000013-9308-417C-9A1B-12CB5AC57750}"/>
                </c:ext>
              </c:extLst>
            </c:dLbl>
            <c:dLbl>
              <c:idx val="4"/>
              <c:delete val="1"/>
              <c:extLst>
                <c:ext xmlns:c15="http://schemas.microsoft.com/office/drawing/2012/chart" uri="{CE6537A1-D6FC-4f65-9D91-7224C49458BB}"/>
                <c:ext xmlns:c16="http://schemas.microsoft.com/office/drawing/2014/chart" uri="{C3380CC4-5D6E-409C-BE32-E72D297353CC}">
                  <c16:uniqueId val="{00000014-9308-417C-9A1B-12CB5AC57750}"/>
                </c:ext>
              </c:extLst>
            </c:dLbl>
            <c:dLbl>
              <c:idx val="5"/>
              <c:delete val="1"/>
              <c:extLst>
                <c:ext xmlns:c15="http://schemas.microsoft.com/office/drawing/2012/chart" uri="{CE6537A1-D6FC-4f65-9D91-7224C49458BB}"/>
                <c:ext xmlns:c16="http://schemas.microsoft.com/office/drawing/2014/chart" uri="{C3380CC4-5D6E-409C-BE32-E72D297353CC}">
                  <c16:uniqueId val="{00000015-9308-417C-9A1B-12CB5AC57750}"/>
                </c:ext>
              </c:extLst>
            </c:dLbl>
            <c:dLbl>
              <c:idx val="6"/>
              <c:layout>
                <c:manualLayout>
                  <c:x val="0"/>
                  <c:y val="4.9737039878531052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9308-417C-9A1B-12CB5AC5775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'4.6'!$B$29:$B$35</c:f>
              <c:strCache>
                <c:ptCount val="7"/>
                <c:pt idx="0">
                  <c:v>2014-2015</c:v>
                </c:pt>
                <c:pt idx="1">
                  <c:v>2015-2016</c:v>
                </c:pt>
                <c:pt idx="2">
                  <c:v>2016-2017</c:v>
                </c:pt>
                <c:pt idx="3">
                  <c:v>2017-2018</c:v>
                </c:pt>
                <c:pt idx="4">
                  <c:v>2018-2019</c:v>
                </c:pt>
                <c:pt idx="5">
                  <c:v>2019-2020</c:v>
                </c:pt>
                <c:pt idx="6">
                  <c:v>2020-2021</c:v>
                </c:pt>
              </c:strCache>
            </c:strRef>
          </c:cat>
          <c:val>
            <c:numRef>
              <c:f>'4.6'!$F$29:$F$35</c:f>
              <c:numCache>
                <c:formatCode>0</c:formatCode>
                <c:ptCount val="7"/>
                <c:pt idx="0">
                  <c:v>99.999999999999986</c:v>
                </c:pt>
                <c:pt idx="1">
                  <c:v>99.868695151825079</c:v>
                </c:pt>
                <c:pt idx="2">
                  <c:v>99.284043496929257</c:v>
                </c:pt>
                <c:pt idx="3">
                  <c:v>100.84122873312917</c:v>
                </c:pt>
                <c:pt idx="4">
                  <c:v>101.28445477320629</c:v>
                </c:pt>
                <c:pt idx="5">
                  <c:v>102.00775791779584</c:v>
                </c:pt>
                <c:pt idx="6">
                  <c:v>101.42150644153233</c:v>
                </c:pt>
              </c:numCache>
            </c:numRef>
          </c:val>
          <c:smooth val="0"/>
          <c:extLst>
            <c:ext xmlns:c16="http://schemas.microsoft.com/office/drawing/2014/chart" uri="{C3380CC4-5D6E-409C-BE32-E72D297353CC}">
              <c16:uniqueId val="{00000017-9308-417C-9A1B-12CB5AC57750}"/>
            </c:ext>
          </c:extLst>
        </c:ser>
        <c:ser>
          <c:idx val="4"/>
          <c:order val="3"/>
          <c:tx>
            <c:strRef>
              <c:f>'4.6'!$H$28</c:f>
              <c:strCache>
                <c:ptCount val="1"/>
                <c:pt idx="0">
                  <c:v>PL</c:v>
                </c:pt>
              </c:strCache>
            </c:strRef>
          </c:tx>
          <c:spPr>
            <a:ln w="12700">
              <a:solidFill>
                <a:schemeClr val="accent2"/>
              </a:solidFill>
              <a:prstDash val="sysDot"/>
            </a:ln>
          </c:spPr>
          <c:marker>
            <c:symbol val="diamond"/>
            <c:size val="3"/>
            <c:spPr>
              <a:solidFill>
                <a:schemeClr val="accent2"/>
              </a:solidFill>
              <a:ln>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8-9308-417C-9A1B-12CB5AC57750}"/>
                </c:ext>
              </c:extLst>
            </c:dLbl>
            <c:dLbl>
              <c:idx val="1"/>
              <c:delete val="1"/>
              <c:extLst>
                <c:ext xmlns:c15="http://schemas.microsoft.com/office/drawing/2012/chart" uri="{CE6537A1-D6FC-4f65-9D91-7224C49458BB}"/>
                <c:ext xmlns:c16="http://schemas.microsoft.com/office/drawing/2014/chart" uri="{C3380CC4-5D6E-409C-BE32-E72D297353CC}">
                  <c16:uniqueId val="{00000019-9308-417C-9A1B-12CB5AC57750}"/>
                </c:ext>
              </c:extLst>
            </c:dLbl>
            <c:dLbl>
              <c:idx val="2"/>
              <c:delete val="1"/>
              <c:extLst>
                <c:ext xmlns:c15="http://schemas.microsoft.com/office/drawing/2012/chart" uri="{CE6537A1-D6FC-4f65-9D91-7224C49458BB}"/>
                <c:ext xmlns:c16="http://schemas.microsoft.com/office/drawing/2014/chart" uri="{C3380CC4-5D6E-409C-BE32-E72D297353CC}">
                  <c16:uniqueId val="{0000001A-9308-417C-9A1B-12CB5AC57750}"/>
                </c:ext>
              </c:extLst>
            </c:dLbl>
            <c:dLbl>
              <c:idx val="3"/>
              <c:delete val="1"/>
              <c:extLst>
                <c:ext xmlns:c15="http://schemas.microsoft.com/office/drawing/2012/chart" uri="{CE6537A1-D6FC-4f65-9D91-7224C49458BB}"/>
                <c:ext xmlns:c16="http://schemas.microsoft.com/office/drawing/2014/chart" uri="{C3380CC4-5D6E-409C-BE32-E72D297353CC}">
                  <c16:uniqueId val="{0000001B-9308-417C-9A1B-12CB5AC57750}"/>
                </c:ext>
              </c:extLst>
            </c:dLbl>
            <c:dLbl>
              <c:idx val="4"/>
              <c:delete val="1"/>
              <c:extLst>
                <c:ext xmlns:c15="http://schemas.microsoft.com/office/drawing/2012/chart" uri="{CE6537A1-D6FC-4f65-9D91-7224C49458BB}"/>
                <c:ext xmlns:c16="http://schemas.microsoft.com/office/drawing/2014/chart" uri="{C3380CC4-5D6E-409C-BE32-E72D297353CC}">
                  <c16:uniqueId val="{0000001C-9308-417C-9A1B-12CB5AC57750}"/>
                </c:ext>
              </c:extLst>
            </c:dLbl>
            <c:dLbl>
              <c:idx val="5"/>
              <c:delete val="1"/>
              <c:extLst>
                <c:ext xmlns:c15="http://schemas.microsoft.com/office/drawing/2012/chart" uri="{CE6537A1-D6FC-4f65-9D91-7224C49458BB}"/>
                <c:ext xmlns:c16="http://schemas.microsoft.com/office/drawing/2014/chart" uri="{C3380CC4-5D6E-409C-BE32-E72D297353CC}">
                  <c16:uniqueId val="{0000001D-9308-417C-9A1B-12CB5AC5775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cat>
            <c:strRef>
              <c:f>'4.6'!$B$29:$B$35</c:f>
              <c:strCache>
                <c:ptCount val="7"/>
                <c:pt idx="0">
                  <c:v>2014-2015</c:v>
                </c:pt>
                <c:pt idx="1">
                  <c:v>2015-2016</c:v>
                </c:pt>
                <c:pt idx="2">
                  <c:v>2016-2017</c:v>
                </c:pt>
                <c:pt idx="3">
                  <c:v>2017-2018</c:v>
                </c:pt>
                <c:pt idx="4">
                  <c:v>2018-2019</c:v>
                </c:pt>
                <c:pt idx="5">
                  <c:v>2019-2020</c:v>
                </c:pt>
                <c:pt idx="6">
                  <c:v>2020-2021</c:v>
                </c:pt>
              </c:strCache>
            </c:strRef>
          </c:cat>
          <c:val>
            <c:numRef>
              <c:f>'4.6'!$H$29:$H$35</c:f>
              <c:numCache>
                <c:formatCode>0</c:formatCode>
                <c:ptCount val="7"/>
                <c:pt idx="0">
                  <c:v>100</c:v>
                </c:pt>
                <c:pt idx="1">
                  <c:v>100.73169135100571</c:v>
                </c:pt>
                <c:pt idx="2">
                  <c:v>100.89886442189373</c:v>
                </c:pt>
                <c:pt idx="3">
                  <c:v>101.53983837180846</c:v>
                </c:pt>
                <c:pt idx="4">
                  <c:v>105.71716007223603</c:v>
                </c:pt>
                <c:pt idx="5">
                  <c:v>114.75926505094175</c:v>
                </c:pt>
                <c:pt idx="6">
                  <c:v>118.35647772692928</c:v>
                </c:pt>
              </c:numCache>
            </c:numRef>
          </c:val>
          <c:smooth val="0"/>
          <c:extLst>
            <c:ext xmlns:c16="http://schemas.microsoft.com/office/drawing/2014/chart" uri="{C3380CC4-5D6E-409C-BE32-E72D297353CC}">
              <c16:uniqueId val="{0000001E-9308-417C-9A1B-12CB5AC57750}"/>
            </c:ext>
          </c:extLst>
        </c:ser>
        <c:ser>
          <c:idx val="5"/>
          <c:order val="4"/>
          <c:tx>
            <c:strRef>
              <c:f>'4.6'!$E$28</c:f>
              <c:strCache>
                <c:ptCount val="1"/>
                <c:pt idx="0">
                  <c:v>ES</c:v>
                </c:pt>
              </c:strCache>
            </c:strRef>
          </c:tx>
          <c:spPr>
            <a:ln w="12700">
              <a:solidFill>
                <a:schemeClr val="accent4">
                  <a:lumMod val="75000"/>
                </a:schemeClr>
              </a:solidFill>
              <a:prstDash val="sysDash"/>
            </a:ln>
          </c:spPr>
          <c:marker>
            <c:symbol val="diamond"/>
            <c:size val="3"/>
            <c:spPr>
              <a:solidFill>
                <a:schemeClr val="accent4">
                  <a:lumMod val="75000"/>
                </a:schemeClr>
              </a:solidFill>
              <a:ln>
                <a:solidFill>
                  <a:schemeClr val="accent4">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F-9308-417C-9A1B-12CB5AC57750}"/>
                </c:ext>
              </c:extLst>
            </c:dLbl>
            <c:dLbl>
              <c:idx val="1"/>
              <c:delete val="1"/>
              <c:extLst>
                <c:ext xmlns:c15="http://schemas.microsoft.com/office/drawing/2012/chart" uri="{CE6537A1-D6FC-4f65-9D91-7224C49458BB}"/>
                <c:ext xmlns:c16="http://schemas.microsoft.com/office/drawing/2014/chart" uri="{C3380CC4-5D6E-409C-BE32-E72D297353CC}">
                  <c16:uniqueId val="{00000020-9308-417C-9A1B-12CB5AC57750}"/>
                </c:ext>
              </c:extLst>
            </c:dLbl>
            <c:dLbl>
              <c:idx val="2"/>
              <c:delete val="1"/>
              <c:extLst>
                <c:ext xmlns:c15="http://schemas.microsoft.com/office/drawing/2012/chart" uri="{CE6537A1-D6FC-4f65-9D91-7224C49458BB}"/>
                <c:ext xmlns:c16="http://schemas.microsoft.com/office/drawing/2014/chart" uri="{C3380CC4-5D6E-409C-BE32-E72D297353CC}">
                  <c16:uniqueId val="{00000021-9308-417C-9A1B-12CB5AC57750}"/>
                </c:ext>
              </c:extLst>
            </c:dLbl>
            <c:dLbl>
              <c:idx val="3"/>
              <c:delete val="1"/>
              <c:extLst>
                <c:ext xmlns:c15="http://schemas.microsoft.com/office/drawing/2012/chart" uri="{CE6537A1-D6FC-4f65-9D91-7224C49458BB}"/>
                <c:ext xmlns:c16="http://schemas.microsoft.com/office/drawing/2014/chart" uri="{C3380CC4-5D6E-409C-BE32-E72D297353CC}">
                  <c16:uniqueId val="{00000022-9308-417C-9A1B-12CB5AC57750}"/>
                </c:ext>
              </c:extLst>
            </c:dLbl>
            <c:dLbl>
              <c:idx val="4"/>
              <c:delete val="1"/>
              <c:extLst>
                <c:ext xmlns:c15="http://schemas.microsoft.com/office/drawing/2012/chart" uri="{CE6537A1-D6FC-4f65-9D91-7224C49458BB}"/>
                <c:ext xmlns:c16="http://schemas.microsoft.com/office/drawing/2014/chart" uri="{C3380CC4-5D6E-409C-BE32-E72D297353CC}">
                  <c16:uniqueId val="{00000023-9308-417C-9A1B-12CB5AC57750}"/>
                </c:ext>
              </c:extLst>
            </c:dLbl>
            <c:dLbl>
              <c:idx val="5"/>
              <c:delete val="1"/>
              <c:extLst>
                <c:ext xmlns:c15="http://schemas.microsoft.com/office/drawing/2012/chart" uri="{CE6537A1-D6FC-4f65-9D91-7224C49458BB}"/>
                <c:ext xmlns:c16="http://schemas.microsoft.com/office/drawing/2014/chart" uri="{C3380CC4-5D6E-409C-BE32-E72D297353CC}">
                  <c16:uniqueId val="{00000024-9308-417C-9A1B-12CB5AC57750}"/>
                </c:ext>
              </c:extLst>
            </c:dLbl>
            <c:dLbl>
              <c:idx val="6"/>
              <c:layout>
                <c:manualLayout>
                  <c:x val="0"/>
                  <c:y val="-9.9474079757063925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5-9308-417C-9A1B-12CB5AC5775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'4.6'!$B$29:$B$35</c:f>
              <c:strCache>
                <c:ptCount val="7"/>
                <c:pt idx="0">
                  <c:v>2014-2015</c:v>
                </c:pt>
                <c:pt idx="1">
                  <c:v>2015-2016</c:v>
                </c:pt>
                <c:pt idx="2">
                  <c:v>2016-2017</c:v>
                </c:pt>
                <c:pt idx="3">
                  <c:v>2017-2018</c:v>
                </c:pt>
                <c:pt idx="4">
                  <c:v>2018-2019</c:v>
                </c:pt>
                <c:pt idx="5">
                  <c:v>2019-2020</c:v>
                </c:pt>
                <c:pt idx="6">
                  <c:v>2020-2021</c:v>
                </c:pt>
              </c:strCache>
            </c:strRef>
          </c:cat>
          <c:val>
            <c:numRef>
              <c:f>'4.6'!$E$29:$E$35</c:f>
              <c:numCache>
                <c:formatCode>0</c:formatCode>
                <c:ptCount val="7"/>
                <c:pt idx="0">
                  <c:v>100</c:v>
                </c:pt>
                <c:pt idx="1">
                  <c:v>101.2759915533405</c:v>
                </c:pt>
                <c:pt idx="2">
                  <c:v>101.56210822275715</c:v>
                </c:pt>
                <c:pt idx="3">
                  <c:v>101.59149796781715</c:v>
                </c:pt>
                <c:pt idx="4">
                  <c:v>102.94269344223794</c:v>
                </c:pt>
                <c:pt idx="5">
                  <c:v>104.73686841199572</c:v>
                </c:pt>
                <c:pt idx="6">
                  <c:v>105.44353140673304</c:v>
                </c:pt>
              </c:numCache>
            </c:numRef>
          </c:val>
          <c:smooth val="0"/>
          <c:extLst>
            <c:ext xmlns:c16="http://schemas.microsoft.com/office/drawing/2014/chart" uri="{C3380CC4-5D6E-409C-BE32-E72D297353CC}">
              <c16:uniqueId val="{00000026-9308-417C-9A1B-12CB5AC57750}"/>
            </c:ext>
          </c:extLst>
        </c:ser>
        <c:ser>
          <c:idx val="8"/>
          <c:order val="5"/>
          <c:tx>
            <c:strRef>
              <c:f>'4.6'!$J$28</c:f>
              <c:strCache>
                <c:ptCount val="1"/>
                <c:pt idx="0">
                  <c:v>FI</c:v>
                </c:pt>
              </c:strCache>
            </c:strRef>
          </c:tx>
          <c:spPr>
            <a:ln w="12700">
              <a:solidFill>
                <a:schemeClr val="accent2"/>
              </a:solidFill>
              <a:prstDash val="dash"/>
            </a:ln>
          </c:spPr>
          <c:marker>
            <c:symbol val="diamond"/>
            <c:size val="3"/>
            <c:spPr>
              <a:solidFill>
                <a:schemeClr val="accent2"/>
              </a:solidFill>
              <a:ln>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7-9308-417C-9A1B-12CB5AC57750}"/>
                </c:ext>
              </c:extLst>
            </c:dLbl>
            <c:dLbl>
              <c:idx val="1"/>
              <c:delete val="1"/>
              <c:extLst>
                <c:ext xmlns:c15="http://schemas.microsoft.com/office/drawing/2012/chart" uri="{CE6537A1-D6FC-4f65-9D91-7224C49458BB}"/>
                <c:ext xmlns:c16="http://schemas.microsoft.com/office/drawing/2014/chart" uri="{C3380CC4-5D6E-409C-BE32-E72D297353CC}">
                  <c16:uniqueId val="{00000028-9308-417C-9A1B-12CB5AC57750}"/>
                </c:ext>
              </c:extLst>
            </c:dLbl>
            <c:dLbl>
              <c:idx val="2"/>
              <c:delete val="1"/>
              <c:extLst>
                <c:ext xmlns:c15="http://schemas.microsoft.com/office/drawing/2012/chart" uri="{CE6537A1-D6FC-4f65-9D91-7224C49458BB}"/>
                <c:ext xmlns:c16="http://schemas.microsoft.com/office/drawing/2014/chart" uri="{C3380CC4-5D6E-409C-BE32-E72D297353CC}">
                  <c16:uniqueId val="{00000029-9308-417C-9A1B-12CB5AC57750}"/>
                </c:ext>
              </c:extLst>
            </c:dLbl>
            <c:dLbl>
              <c:idx val="3"/>
              <c:delete val="1"/>
              <c:extLst>
                <c:ext xmlns:c15="http://schemas.microsoft.com/office/drawing/2012/chart" uri="{CE6537A1-D6FC-4f65-9D91-7224C49458BB}"/>
                <c:ext xmlns:c16="http://schemas.microsoft.com/office/drawing/2014/chart" uri="{C3380CC4-5D6E-409C-BE32-E72D297353CC}">
                  <c16:uniqueId val="{0000002A-9308-417C-9A1B-12CB5AC57750}"/>
                </c:ext>
              </c:extLst>
            </c:dLbl>
            <c:dLbl>
              <c:idx val="4"/>
              <c:delete val="1"/>
              <c:extLst>
                <c:ext xmlns:c15="http://schemas.microsoft.com/office/drawing/2012/chart" uri="{CE6537A1-D6FC-4f65-9D91-7224C49458BB}"/>
                <c:ext xmlns:c16="http://schemas.microsoft.com/office/drawing/2014/chart" uri="{C3380CC4-5D6E-409C-BE32-E72D297353CC}">
                  <c16:uniqueId val="{0000002B-9308-417C-9A1B-12CB5AC57750}"/>
                </c:ext>
              </c:extLst>
            </c:dLbl>
            <c:dLbl>
              <c:idx val="5"/>
              <c:delete val="1"/>
              <c:extLst>
                <c:ext xmlns:c15="http://schemas.microsoft.com/office/drawing/2012/chart" uri="{CE6537A1-D6FC-4f65-9D91-7224C49458BB}"/>
                <c:ext xmlns:c16="http://schemas.microsoft.com/office/drawing/2014/chart" uri="{C3380CC4-5D6E-409C-BE32-E72D297353CC}">
                  <c16:uniqueId val="{0000002C-9308-417C-9A1B-12CB5AC57750}"/>
                </c:ext>
              </c:extLst>
            </c:dLbl>
            <c:dLbl>
              <c:idx val="6"/>
              <c:layout>
                <c:manualLayout>
                  <c:x val="0"/>
                  <c:y val="3.481592791497228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D-9308-417C-9A1B-12CB5AC5775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'4.6'!$B$29:$B$35</c:f>
              <c:strCache>
                <c:ptCount val="7"/>
                <c:pt idx="0">
                  <c:v>2014-2015</c:v>
                </c:pt>
                <c:pt idx="1">
                  <c:v>2015-2016</c:v>
                </c:pt>
                <c:pt idx="2">
                  <c:v>2016-2017</c:v>
                </c:pt>
                <c:pt idx="3">
                  <c:v>2017-2018</c:v>
                </c:pt>
                <c:pt idx="4">
                  <c:v>2018-2019</c:v>
                </c:pt>
                <c:pt idx="5">
                  <c:v>2019-2020</c:v>
                </c:pt>
                <c:pt idx="6">
                  <c:v>2020-2021</c:v>
                </c:pt>
              </c:strCache>
            </c:strRef>
          </c:cat>
          <c:val>
            <c:numRef>
              <c:f>'4.6'!$J$29:$J$35</c:f>
              <c:numCache>
                <c:formatCode>0</c:formatCode>
                <c:ptCount val="7"/>
                <c:pt idx="0">
                  <c:v>100</c:v>
                </c:pt>
                <c:pt idx="1">
                  <c:v>100.06766214334108</c:v>
                </c:pt>
                <c:pt idx="2">
                  <c:v>99.4548267789541</c:v>
                </c:pt>
                <c:pt idx="3">
                  <c:v>98.346845151368015</c:v>
                </c:pt>
                <c:pt idx="4">
                  <c:v>98.412050457997324</c:v>
                </c:pt>
                <c:pt idx="5">
                  <c:v>98.640812637203268</c:v>
                </c:pt>
                <c:pt idx="6">
                  <c:v>100.94718669225917</c:v>
                </c:pt>
              </c:numCache>
            </c:numRef>
          </c:val>
          <c:smooth val="0"/>
          <c:extLst>
            <c:ext xmlns:c16="http://schemas.microsoft.com/office/drawing/2014/chart" uri="{C3380CC4-5D6E-409C-BE32-E72D297353CC}">
              <c16:uniqueId val="{0000002E-9308-417C-9A1B-12CB5AC57750}"/>
            </c:ext>
          </c:extLst>
        </c:ser>
        <c:ser>
          <c:idx val="6"/>
          <c:order val="6"/>
          <c:tx>
            <c:strRef>
              <c:f>'4.6'!$I$28</c:f>
              <c:strCache>
                <c:ptCount val="1"/>
                <c:pt idx="0">
                  <c:v>PT</c:v>
                </c:pt>
              </c:strCache>
            </c:strRef>
          </c:tx>
          <c:spPr>
            <a:ln w="12700">
              <a:solidFill>
                <a:schemeClr val="accent2"/>
              </a:solidFill>
              <a:prstDash val="sysDash"/>
            </a:ln>
          </c:spPr>
          <c:marker>
            <c:symbol val="diamond"/>
            <c:size val="3"/>
            <c:spPr>
              <a:solidFill>
                <a:schemeClr val="accent2"/>
              </a:solidFill>
              <a:ln>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F-9308-417C-9A1B-12CB5AC57750}"/>
                </c:ext>
              </c:extLst>
            </c:dLbl>
            <c:dLbl>
              <c:idx val="1"/>
              <c:delete val="1"/>
              <c:extLst>
                <c:ext xmlns:c15="http://schemas.microsoft.com/office/drawing/2012/chart" uri="{CE6537A1-D6FC-4f65-9D91-7224C49458BB}"/>
                <c:ext xmlns:c16="http://schemas.microsoft.com/office/drawing/2014/chart" uri="{C3380CC4-5D6E-409C-BE32-E72D297353CC}">
                  <c16:uniqueId val="{00000030-9308-417C-9A1B-12CB5AC57750}"/>
                </c:ext>
              </c:extLst>
            </c:dLbl>
            <c:dLbl>
              <c:idx val="2"/>
              <c:delete val="1"/>
              <c:extLst>
                <c:ext xmlns:c15="http://schemas.microsoft.com/office/drawing/2012/chart" uri="{CE6537A1-D6FC-4f65-9D91-7224C49458BB}"/>
                <c:ext xmlns:c16="http://schemas.microsoft.com/office/drawing/2014/chart" uri="{C3380CC4-5D6E-409C-BE32-E72D297353CC}">
                  <c16:uniqueId val="{00000031-9308-417C-9A1B-12CB5AC57750}"/>
                </c:ext>
              </c:extLst>
            </c:dLbl>
            <c:dLbl>
              <c:idx val="3"/>
              <c:delete val="1"/>
              <c:extLst>
                <c:ext xmlns:c15="http://schemas.microsoft.com/office/drawing/2012/chart" uri="{CE6537A1-D6FC-4f65-9D91-7224C49458BB}"/>
                <c:ext xmlns:c16="http://schemas.microsoft.com/office/drawing/2014/chart" uri="{C3380CC4-5D6E-409C-BE32-E72D297353CC}">
                  <c16:uniqueId val="{00000032-9308-417C-9A1B-12CB5AC57750}"/>
                </c:ext>
              </c:extLst>
            </c:dLbl>
            <c:dLbl>
              <c:idx val="4"/>
              <c:delete val="1"/>
              <c:extLst>
                <c:ext xmlns:c15="http://schemas.microsoft.com/office/drawing/2012/chart" uri="{CE6537A1-D6FC-4f65-9D91-7224C49458BB}"/>
                <c:ext xmlns:c16="http://schemas.microsoft.com/office/drawing/2014/chart" uri="{C3380CC4-5D6E-409C-BE32-E72D297353CC}">
                  <c16:uniqueId val="{00000033-9308-417C-9A1B-12CB5AC57750}"/>
                </c:ext>
              </c:extLst>
            </c:dLbl>
            <c:dLbl>
              <c:idx val="5"/>
              <c:delete val="1"/>
              <c:extLst>
                <c:ext xmlns:c15="http://schemas.microsoft.com/office/drawing/2012/chart" uri="{CE6537A1-D6FC-4f65-9D91-7224C49458BB}"/>
                <c:ext xmlns:c16="http://schemas.microsoft.com/office/drawing/2014/chart" uri="{C3380CC4-5D6E-409C-BE32-E72D297353CC}">
                  <c16:uniqueId val="{00000034-9308-417C-9A1B-12CB5AC57750}"/>
                </c:ext>
              </c:extLst>
            </c:dLbl>
            <c:dLbl>
              <c:idx val="6"/>
              <c:layout>
                <c:manualLayout>
                  <c:x val="0"/>
                  <c:y val="4.9737039878531963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5-9308-417C-9A1B-12CB5AC5775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'4.6'!$B$29:$B$35</c:f>
              <c:strCache>
                <c:ptCount val="7"/>
                <c:pt idx="0">
                  <c:v>2014-2015</c:v>
                </c:pt>
                <c:pt idx="1">
                  <c:v>2015-2016</c:v>
                </c:pt>
                <c:pt idx="2">
                  <c:v>2016-2017</c:v>
                </c:pt>
                <c:pt idx="3">
                  <c:v>2017-2018</c:v>
                </c:pt>
                <c:pt idx="4">
                  <c:v>2018-2019</c:v>
                </c:pt>
                <c:pt idx="5">
                  <c:v>2019-2020</c:v>
                </c:pt>
                <c:pt idx="6">
                  <c:v>2020-2021</c:v>
                </c:pt>
              </c:strCache>
            </c:strRef>
          </c:cat>
          <c:val>
            <c:numRef>
              <c:f>'4.6'!$I$29:$I$35</c:f>
              <c:numCache>
                <c:formatCode>0</c:formatCode>
                <c:ptCount val="7"/>
                <c:pt idx="0">
                  <c:v>100</c:v>
                </c:pt>
                <c:pt idx="1">
                  <c:v>106.02651854712795</c:v>
                </c:pt>
                <c:pt idx="2">
                  <c:v>106.70697733296842</c:v>
                </c:pt>
                <c:pt idx="3">
                  <c:v>105.32206228691213</c:v>
                </c:pt>
                <c:pt idx="4">
                  <c:v>104.14808412373333</c:v>
                </c:pt>
                <c:pt idx="5">
                  <c:v>103.55132565983794</c:v>
                </c:pt>
                <c:pt idx="6">
                  <c:v>102.78594664342313</c:v>
                </c:pt>
              </c:numCache>
            </c:numRef>
          </c:val>
          <c:smooth val="0"/>
          <c:extLst>
            <c:ext xmlns:c16="http://schemas.microsoft.com/office/drawing/2014/chart" uri="{C3380CC4-5D6E-409C-BE32-E72D297353CC}">
              <c16:uniqueId val="{00000036-9308-417C-9A1B-12CB5AC57750}"/>
            </c:ext>
          </c:extLst>
        </c:ser>
        <c:ser>
          <c:idx val="7"/>
          <c:order val="7"/>
          <c:tx>
            <c:strRef>
              <c:f>'4.6'!$G$28</c:f>
              <c:strCache>
                <c:ptCount val="1"/>
                <c:pt idx="0">
                  <c:v>AT</c:v>
                </c:pt>
              </c:strCache>
            </c:strRef>
          </c:tx>
          <c:spPr>
            <a:ln w="12700" cmpd="thinThick">
              <a:solidFill>
                <a:schemeClr val="accent2"/>
              </a:solidFill>
              <a:prstDash val="dash"/>
            </a:ln>
          </c:spPr>
          <c:marker>
            <c:symbol val="diamond"/>
            <c:size val="3"/>
            <c:spPr>
              <a:solidFill>
                <a:schemeClr val="accent2"/>
              </a:solidFill>
              <a:ln w="12700">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37-9308-417C-9A1B-12CB5AC57750}"/>
                </c:ext>
              </c:extLst>
            </c:dLbl>
            <c:dLbl>
              <c:idx val="1"/>
              <c:delete val="1"/>
              <c:extLst>
                <c:ext xmlns:c15="http://schemas.microsoft.com/office/drawing/2012/chart" uri="{CE6537A1-D6FC-4f65-9D91-7224C49458BB}"/>
                <c:ext xmlns:c16="http://schemas.microsoft.com/office/drawing/2014/chart" uri="{C3380CC4-5D6E-409C-BE32-E72D297353CC}">
                  <c16:uniqueId val="{00000038-9308-417C-9A1B-12CB5AC57750}"/>
                </c:ext>
              </c:extLst>
            </c:dLbl>
            <c:dLbl>
              <c:idx val="2"/>
              <c:delete val="1"/>
              <c:extLst>
                <c:ext xmlns:c15="http://schemas.microsoft.com/office/drawing/2012/chart" uri="{CE6537A1-D6FC-4f65-9D91-7224C49458BB}"/>
                <c:ext xmlns:c16="http://schemas.microsoft.com/office/drawing/2014/chart" uri="{C3380CC4-5D6E-409C-BE32-E72D297353CC}">
                  <c16:uniqueId val="{00000039-9308-417C-9A1B-12CB5AC57750}"/>
                </c:ext>
              </c:extLst>
            </c:dLbl>
            <c:dLbl>
              <c:idx val="3"/>
              <c:delete val="1"/>
              <c:extLst>
                <c:ext xmlns:c15="http://schemas.microsoft.com/office/drawing/2012/chart" uri="{CE6537A1-D6FC-4f65-9D91-7224C49458BB}"/>
                <c:ext xmlns:c16="http://schemas.microsoft.com/office/drawing/2014/chart" uri="{C3380CC4-5D6E-409C-BE32-E72D297353CC}">
                  <c16:uniqueId val="{0000003A-9308-417C-9A1B-12CB5AC57750}"/>
                </c:ext>
              </c:extLst>
            </c:dLbl>
            <c:dLbl>
              <c:idx val="4"/>
              <c:delete val="1"/>
              <c:extLst>
                <c:ext xmlns:c15="http://schemas.microsoft.com/office/drawing/2012/chart" uri="{CE6537A1-D6FC-4f65-9D91-7224C49458BB}"/>
                <c:ext xmlns:c16="http://schemas.microsoft.com/office/drawing/2014/chart" uri="{C3380CC4-5D6E-409C-BE32-E72D297353CC}">
                  <c16:uniqueId val="{0000003B-9308-417C-9A1B-12CB5AC57750}"/>
                </c:ext>
              </c:extLst>
            </c:dLbl>
            <c:dLbl>
              <c:idx val="5"/>
              <c:delete val="1"/>
              <c:extLst>
                <c:ext xmlns:c15="http://schemas.microsoft.com/office/drawing/2012/chart" uri="{CE6537A1-D6FC-4f65-9D91-7224C49458BB}"/>
                <c:ext xmlns:c16="http://schemas.microsoft.com/office/drawing/2014/chart" uri="{C3380CC4-5D6E-409C-BE32-E72D297353CC}">
                  <c16:uniqueId val="{0000003C-9308-417C-9A1B-12CB5AC57750}"/>
                </c:ext>
              </c:extLst>
            </c:dLbl>
            <c:dLbl>
              <c:idx val="6"/>
              <c:layout>
                <c:manualLayout>
                  <c:x val="2.99680527525422E-3"/>
                  <c:y val="-1.66153043613117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D-9308-417C-9A1B-12CB5AC57750}"/>
                </c:ext>
              </c:extLst>
            </c:dLbl>
            <c:spPr>
              <a:noFill/>
              <a:ln>
                <a:noFill/>
              </a:ln>
              <a:effectLst/>
            </c:sp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'4.6'!$G$29:$G$35</c:f>
              <c:numCache>
                <c:formatCode>0</c:formatCode>
                <c:ptCount val="7"/>
                <c:pt idx="0">
                  <c:v>100</c:v>
                </c:pt>
                <c:pt idx="1">
                  <c:v>108.25512949434585</c:v>
                </c:pt>
                <c:pt idx="2">
                  <c:v>108.17609512210372</c:v>
                </c:pt>
                <c:pt idx="3">
                  <c:v>108.32581833511111</c:v>
                </c:pt>
                <c:pt idx="4">
                  <c:v>109.34517773226699</c:v>
                </c:pt>
                <c:pt idx="5">
                  <c:v>111.11828921330358</c:v>
                </c:pt>
                <c:pt idx="6">
                  <c:v>111.08733609809545</c:v>
                </c:pt>
              </c:numCache>
            </c:numRef>
          </c:val>
          <c:smooth val="0"/>
          <c:extLst>
            <c:ext xmlns:c16="http://schemas.microsoft.com/office/drawing/2014/chart" uri="{C3380CC4-5D6E-409C-BE32-E72D297353CC}">
              <c16:uniqueId val="{0000003E-9308-417C-9A1B-12CB5AC57750}"/>
            </c:ext>
          </c:extLst>
        </c:ser>
        <c:dLbls>
          <c:showLegendKey val="0"/>
          <c:showVal val="0"/>
          <c:showCatName val="0"/>
          <c:showSerName val="0"/>
          <c:showPercent val="0"/>
          <c:showBubbleSize val="0"/>
        </c:dLbls>
        <c:marker val="1"/>
        <c:smooth val="0"/>
        <c:axId val="326050768"/>
        <c:axId val="1"/>
      </c:lineChart>
      <c:catAx>
        <c:axId val="326050768"/>
        <c:scaling>
          <c:orientation val="minMax"/>
        </c:scaling>
        <c:delete val="0"/>
        <c:axPos val="b"/>
        <c:numFmt formatCode="General" sourceLinked="1"/>
        <c:majorTickMark val="out"/>
        <c:minorTickMark val="none"/>
        <c:tickLblPos val="nextTo"/>
        <c:txPr>
          <a:bodyPr/>
          <a:lstStyle/>
          <a:p>
            <a:pPr>
              <a:defRPr sz="600"/>
            </a:pPr>
            <a:endParaRPr lang="fr-FR"/>
          </a:p>
        </c:txPr>
        <c:crossAx val="1"/>
        <c:crosses val="autoZero"/>
        <c:auto val="1"/>
        <c:lblAlgn val="ctr"/>
        <c:lblOffset val="100"/>
        <c:noMultiLvlLbl val="0"/>
      </c:catAx>
      <c:valAx>
        <c:axId val="1"/>
        <c:scaling>
          <c:orientation val="minMax"/>
          <c:max val="130"/>
          <c:min val="90"/>
        </c:scaling>
        <c:delete val="0"/>
        <c:axPos val="l"/>
        <c:majorGridlines>
          <c:spPr>
            <a:ln w="6350">
              <a:solidFill>
                <a:schemeClr val="bg1">
                  <a:lumMod val="85000"/>
                  <a:alpha val="20000"/>
                </a:schemeClr>
              </a:solidFill>
            </a:ln>
          </c:spPr>
        </c:majorGridlines>
        <c:numFmt formatCode="0" sourceLinked="1"/>
        <c:majorTickMark val="out"/>
        <c:minorTickMark val="none"/>
        <c:tickLblPos val="nextTo"/>
        <c:crossAx val="326050768"/>
        <c:crosses val="autoZero"/>
        <c:crossBetween val="between"/>
        <c:majorUnit val="10"/>
      </c:valAx>
      <c:spPr>
        <a:noFill/>
        <a:ln w="25400">
          <a:noFill/>
        </a:ln>
      </c:spPr>
    </c:plotArea>
    <c:plotVisOnly val="1"/>
    <c:dispBlanksAs val="gap"/>
    <c:showDLblsOverMax val="0"/>
  </c:chart>
  <c:spPr>
    <a:ln>
      <a:solidFill>
        <a:schemeClr val="bg1">
          <a:lumMod val="85000"/>
        </a:schemeClr>
      </a:solidFill>
    </a:ln>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fr-FR" sz="700"/>
              <a:t>ISCED 2</a:t>
            </a:r>
          </a:p>
        </c:rich>
      </c:tx>
      <c:layout>
        <c:manualLayout>
          <c:xMode val="edge"/>
          <c:yMode val="edge"/>
          <c:x val="0.48209041053363627"/>
          <c:y val="0"/>
        </c:manualLayout>
      </c:layout>
      <c:overlay val="0"/>
    </c:title>
    <c:autoTitleDeleted val="0"/>
    <c:plotArea>
      <c:layout>
        <c:manualLayout>
          <c:layoutTarget val="inner"/>
          <c:xMode val="edge"/>
          <c:yMode val="edge"/>
          <c:x val="7.4458485958485962E-2"/>
          <c:y val="6.8388095238095234E-2"/>
          <c:w val="0.90768711843711847"/>
          <c:h val="0.86374473844572863"/>
        </c:manualLayout>
      </c:layout>
      <c:lineChart>
        <c:grouping val="standard"/>
        <c:varyColors val="0"/>
        <c:ser>
          <c:idx val="0"/>
          <c:order val="0"/>
          <c:tx>
            <c:strRef>
              <c:f>'4.6'!$C$37</c:f>
              <c:strCache>
                <c:ptCount val="1"/>
                <c:pt idx="0">
                  <c:v>FR</c:v>
                </c:pt>
              </c:strCache>
            </c:strRef>
          </c:tx>
          <c:spPr>
            <a:ln w="12700" cmpd="sng">
              <a:solidFill>
                <a:schemeClr val="accent4">
                  <a:lumMod val="75000"/>
                </a:schemeClr>
              </a:solidFill>
            </a:ln>
          </c:spPr>
          <c:marker>
            <c:symbol val="diamond"/>
            <c:size val="4"/>
            <c:spPr>
              <a:solidFill>
                <a:schemeClr val="bg1"/>
              </a:solidFill>
              <a:ln w="12700">
                <a:solidFill>
                  <a:schemeClr val="accent4">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9EB-4FE6-AD9A-B5BEB33902A5}"/>
                </c:ext>
              </c:extLst>
            </c:dLbl>
            <c:dLbl>
              <c:idx val="1"/>
              <c:delete val="1"/>
              <c:extLst>
                <c:ext xmlns:c15="http://schemas.microsoft.com/office/drawing/2012/chart" uri="{CE6537A1-D6FC-4f65-9D91-7224C49458BB}"/>
                <c:ext xmlns:c16="http://schemas.microsoft.com/office/drawing/2014/chart" uri="{C3380CC4-5D6E-409C-BE32-E72D297353CC}">
                  <c16:uniqueId val="{00000001-29EB-4FE6-AD9A-B5BEB33902A5}"/>
                </c:ext>
              </c:extLst>
            </c:dLbl>
            <c:dLbl>
              <c:idx val="2"/>
              <c:delete val="1"/>
              <c:extLst>
                <c:ext xmlns:c15="http://schemas.microsoft.com/office/drawing/2012/chart" uri="{CE6537A1-D6FC-4f65-9D91-7224C49458BB}"/>
                <c:ext xmlns:c16="http://schemas.microsoft.com/office/drawing/2014/chart" uri="{C3380CC4-5D6E-409C-BE32-E72D297353CC}">
                  <c16:uniqueId val="{00000002-29EB-4FE6-AD9A-B5BEB33902A5}"/>
                </c:ext>
              </c:extLst>
            </c:dLbl>
            <c:dLbl>
              <c:idx val="3"/>
              <c:delete val="1"/>
              <c:extLst>
                <c:ext xmlns:c15="http://schemas.microsoft.com/office/drawing/2012/chart" uri="{CE6537A1-D6FC-4f65-9D91-7224C49458BB}"/>
                <c:ext xmlns:c16="http://schemas.microsoft.com/office/drawing/2014/chart" uri="{C3380CC4-5D6E-409C-BE32-E72D297353CC}">
                  <c16:uniqueId val="{00000003-29EB-4FE6-AD9A-B5BEB33902A5}"/>
                </c:ext>
              </c:extLst>
            </c:dLbl>
            <c:dLbl>
              <c:idx val="4"/>
              <c:delete val="1"/>
              <c:extLst>
                <c:ext xmlns:c15="http://schemas.microsoft.com/office/drawing/2012/chart" uri="{CE6537A1-D6FC-4f65-9D91-7224C49458BB}"/>
                <c:ext xmlns:c16="http://schemas.microsoft.com/office/drawing/2014/chart" uri="{C3380CC4-5D6E-409C-BE32-E72D297353CC}">
                  <c16:uniqueId val="{00000004-29EB-4FE6-AD9A-B5BEB33902A5}"/>
                </c:ext>
              </c:extLst>
            </c:dLbl>
            <c:dLbl>
              <c:idx val="5"/>
              <c:delete val="1"/>
              <c:extLst>
                <c:ext xmlns:c15="http://schemas.microsoft.com/office/drawing/2012/chart" uri="{CE6537A1-D6FC-4f65-9D91-7224C49458BB}"/>
                <c:ext xmlns:c16="http://schemas.microsoft.com/office/drawing/2014/chart" uri="{C3380CC4-5D6E-409C-BE32-E72D297353CC}">
                  <c16:uniqueId val="{00000005-29EB-4FE6-AD9A-B5BEB33902A5}"/>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cat>
            <c:strRef>
              <c:f>'4.6'!$B$38:$B$44</c:f>
              <c:strCache>
                <c:ptCount val="7"/>
                <c:pt idx="0">
                  <c:v>2014-2015</c:v>
                </c:pt>
                <c:pt idx="1">
                  <c:v>2015-2016</c:v>
                </c:pt>
                <c:pt idx="2">
                  <c:v>2016-2017</c:v>
                </c:pt>
                <c:pt idx="3">
                  <c:v>2017-2018</c:v>
                </c:pt>
                <c:pt idx="4">
                  <c:v>2018-2019</c:v>
                </c:pt>
                <c:pt idx="5">
                  <c:v>2019-2020</c:v>
                </c:pt>
                <c:pt idx="6">
                  <c:v>2020-2021</c:v>
                </c:pt>
              </c:strCache>
            </c:strRef>
          </c:cat>
          <c:val>
            <c:numRef>
              <c:f>'4.6'!$C$38:$C$44</c:f>
              <c:numCache>
                <c:formatCode>0</c:formatCode>
                <c:ptCount val="7"/>
                <c:pt idx="0">
                  <c:v>100</c:v>
                </c:pt>
                <c:pt idx="1">
                  <c:v>99.838991210638326</c:v>
                </c:pt>
                <c:pt idx="2">
                  <c:v>101.46303139428547</c:v>
                </c:pt>
                <c:pt idx="3">
                  <c:v>101.22467064306126</c:v>
                </c:pt>
                <c:pt idx="4">
                  <c:v>100.56320459710645</c:v>
                </c:pt>
                <c:pt idx="5">
                  <c:v>104.59307165545631</c:v>
                </c:pt>
                <c:pt idx="6">
                  <c:v>104.49059245560643</c:v>
                </c:pt>
              </c:numCache>
            </c:numRef>
          </c:val>
          <c:smooth val="0"/>
          <c:extLst>
            <c:ext xmlns:c16="http://schemas.microsoft.com/office/drawing/2014/chart" uri="{C3380CC4-5D6E-409C-BE32-E72D297353CC}">
              <c16:uniqueId val="{00000006-29EB-4FE6-AD9A-B5BEB33902A5}"/>
            </c:ext>
          </c:extLst>
        </c:ser>
        <c:ser>
          <c:idx val="1"/>
          <c:order val="1"/>
          <c:tx>
            <c:strRef>
              <c:f>'4.6'!$D$37</c:f>
              <c:strCache>
                <c:ptCount val="1"/>
                <c:pt idx="0">
                  <c:v>DE</c:v>
                </c:pt>
              </c:strCache>
            </c:strRef>
          </c:tx>
          <c:spPr>
            <a:ln w="12700">
              <a:solidFill>
                <a:schemeClr val="accent4">
                  <a:lumMod val="75000"/>
                </a:schemeClr>
              </a:solidFill>
              <a:prstDash val="sysDot"/>
            </a:ln>
          </c:spPr>
          <c:marker>
            <c:symbol val="diamond"/>
            <c:size val="3"/>
            <c:spPr>
              <a:solidFill>
                <a:schemeClr val="accent4">
                  <a:lumMod val="75000"/>
                </a:schemeClr>
              </a:solidFill>
              <a:ln>
                <a:solidFill>
                  <a:schemeClr val="accent4">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7-29EB-4FE6-AD9A-B5BEB33902A5}"/>
                </c:ext>
              </c:extLst>
            </c:dLbl>
            <c:dLbl>
              <c:idx val="1"/>
              <c:delete val="1"/>
              <c:extLst>
                <c:ext xmlns:c15="http://schemas.microsoft.com/office/drawing/2012/chart" uri="{CE6537A1-D6FC-4f65-9D91-7224C49458BB}"/>
                <c:ext xmlns:c16="http://schemas.microsoft.com/office/drawing/2014/chart" uri="{C3380CC4-5D6E-409C-BE32-E72D297353CC}">
                  <c16:uniqueId val="{00000008-29EB-4FE6-AD9A-B5BEB33902A5}"/>
                </c:ext>
              </c:extLst>
            </c:dLbl>
            <c:dLbl>
              <c:idx val="2"/>
              <c:delete val="1"/>
              <c:extLst>
                <c:ext xmlns:c15="http://schemas.microsoft.com/office/drawing/2012/chart" uri="{CE6537A1-D6FC-4f65-9D91-7224C49458BB}"/>
                <c:ext xmlns:c16="http://schemas.microsoft.com/office/drawing/2014/chart" uri="{C3380CC4-5D6E-409C-BE32-E72D297353CC}">
                  <c16:uniqueId val="{00000009-29EB-4FE6-AD9A-B5BEB33902A5}"/>
                </c:ext>
              </c:extLst>
            </c:dLbl>
            <c:dLbl>
              <c:idx val="3"/>
              <c:delete val="1"/>
              <c:extLst>
                <c:ext xmlns:c15="http://schemas.microsoft.com/office/drawing/2012/chart" uri="{CE6537A1-D6FC-4f65-9D91-7224C49458BB}"/>
                <c:ext xmlns:c16="http://schemas.microsoft.com/office/drawing/2014/chart" uri="{C3380CC4-5D6E-409C-BE32-E72D297353CC}">
                  <c16:uniqueId val="{0000000A-29EB-4FE6-AD9A-B5BEB33902A5}"/>
                </c:ext>
              </c:extLst>
            </c:dLbl>
            <c:dLbl>
              <c:idx val="4"/>
              <c:delete val="1"/>
              <c:extLst>
                <c:ext xmlns:c15="http://schemas.microsoft.com/office/drawing/2012/chart" uri="{CE6537A1-D6FC-4f65-9D91-7224C49458BB}"/>
                <c:ext xmlns:c16="http://schemas.microsoft.com/office/drawing/2014/chart" uri="{C3380CC4-5D6E-409C-BE32-E72D297353CC}">
                  <c16:uniqueId val="{0000000B-29EB-4FE6-AD9A-B5BEB33902A5}"/>
                </c:ext>
              </c:extLst>
            </c:dLbl>
            <c:dLbl>
              <c:idx val="5"/>
              <c:delete val="1"/>
              <c:extLst>
                <c:ext xmlns:c15="http://schemas.microsoft.com/office/drawing/2012/chart" uri="{CE6537A1-D6FC-4f65-9D91-7224C49458BB}"/>
                <c:ext xmlns:c16="http://schemas.microsoft.com/office/drawing/2014/chart" uri="{C3380CC4-5D6E-409C-BE32-E72D297353CC}">
                  <c16:uniqueId val="{0000000C-29EB-4FE6-AD9A-B5BEB33902A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cat>
            <c:strRef>
              <c:f>'4.6'!$B$38:$B$44</c:f>
              <c:strCache>
                <c:ptCount val="7"/>
                <c:pt idx="0">
                  <c:v>2014-2015</c:v>
                </c:pt>
                <c:pt idx="1">
                  <c:v>2015-2016</c:v>
                </c:pt>
                <c:pt idx="2">
                  <c:v>2016-2017</c:v>
                </c:pt>
                <c:pt idx="3">
                  <c:v>2017-2018</c:v>
                </c:pt>
                <c:pt idx="4">
                  <c:v>2018-2019</c:v>
                </c:pt>
                <c:pt idx="5">
                  <c:v>2019-2020</c:v>
                </c:pt>
                <c:pt idx="6">
                  <c:v>2020-2021</c:v>
                </c:pt>
              </c:strCache>
            </c:strRef>
          </c:cat>
          <c:val>
            <c:numRef>
              <c:f>'4.6'!$D$38:$D$44</c:f>
              <c:numCache>
                <c:formatCode>0</c:formatCode>
                <c:ptCount val="7"/>
                <c:pt idx="0">
                  <c:v>100</c:v>
                </c:pt>
                <c:pt idx="1">
                  <c:v>101.6602156757002</c:v>
                </c:pt>
                <c:pt idx="2">
                  <c:v>102.79440376766046</c:v>
                </c:pt>
                <c:pt idx="3">
                  <c:v>103.39613016145678</c:v>
                </c:pt>
                <c:pt idx="4">
                  <c:v>104.55023285281567</c:v>
                </c:pt>
                <c:pt idx="5">
                  <c:v>107.69733580863756</c:v>
                </c:pt>
                <c:pt idx="6">
                  <c:v>109.57885241689746</c:v>
                </c:pt>
              </c:numCache>
            </c:numRef>
          </c:val>
          <c:smooth val="0"/>
          <c:extLst>
            <c:ext xmlns:c16="http://schemas.microsoft.com/office/drawing/2014/chart" uri="{C3380CC4-5D6E-409C-BE32-E72D297353CC}">
              <c16:uniqueId val="{0000000D-29EB-4FE6-AD9A-B5BEB33902A5}"/>
            </c:ext>
          </c:extLst>
        </c:ser>
        <c:ser>
          <c:idx val="3"/>
          <c:order val="2"/>
          <c:tx>
            <c:strRef>
              <c:f>'4.6'!$F$37</c:f>
              <c:strCache>
                <c:ptCount val="1"/>
                <c:pt idx="0">
                  <c:v>IT</c:v>
                </c:pt>
              </c:strCache>
            </c:strRef>
          </c:tx>
          <c:spPr>
            <a:ln w="12700">
              <a:solidFill>
                <a:schemeClr val="accent4">
                  <a:lumMod val="75000"/>
                </a:schemeClr>
              </a:solidFill>
              <a:prstDash val="dash"/>
            </a:ln>
          </c:spPr>
          <c:marker>
            <c:symbol val="diamond"/>
            <c:size val="3"/>
            <c:spPr>
              <a:solidFill>
                <a:schemeClr val="accent4">
                  <a:lumMod val="75000"/>
                </a:schemeClr>
              </a:solidFill>
              <a:ln>
                <a:solidFill>
                  <a:schemeClr val="accent4">
                    <a:lumMod val="75000"/>
                  </a:schemeClr>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E-29EB-4FE6-AD9A-B5BEB33902A5}"/>
                </c:ext>
              </c:extLst>
            </c:dLbl>
            <c:dLbl>
              <c:idx val="1"/>
              <c:delete val="1"/>
              <c:extLst>
                <c:ext xmlns:c15="http://schemas.microsoft.com/office/drawing/2012/chart" uri="{CE6537A1-D6FC-4f65-9D91-7224C49458BB}"/>
                <c:ext xmlns:c16="http://schemas.microsoft.com/office/drawing/2014/chart" uri="{C3380CC4-5D6E-409C-BE32-E72D297353CC}">
                  <c16:uniqueId val="{0000000F-29EB-4FE6-AD9A-B5BEB33902A5}"/>
                </c:ext>
              </c:extLst>
            </c:dLbl>
            <c:dLbl>
              <c:idx val="2"/>
              <c:delete val="1"/>
              <c:extLst>
                <c:ext xmlns:c15="http://schemas.microsoft.com/office/drawing/2012/chart" uri="{CE6537A1-D6FC-4f65-9D91-7224C49458BB}"/>
                <c:ext xmlns:c16="http://schemas.microsoft.com/office/drawing/2014/chart" uri="{C3380CC4-5D6E-409C-BE32-E72D297353CC}">
                  <c16:uniqueId val="{00000010-29EB-4FE6-AD9A-B5BEB33902A5}"/>
                </c:ext>
              </c:extLst>
            </c:dLbl>
            <c:dLbl>
              <c:idx val="3"/>
              <c:delete val="1"/>
              <c:extLst>
                <c:ext xmlns:c15="http://schemas.microsoft.com/office/drawing/2012/chart" uri="{CE6537A1-D6FC-4f65-9D91-7224C49458BB}"/>
                <c:ext xmlns:c16="http://schemas.microsoft.com/office/drawing/2014/chart" uri="{C3380CC4-5D6E-409C-BE32-E72D297353CC}">
                  <c16:uniqueId val="{00000011-29EB-4FE6-AD9A-B5BEB33902A5}"/>
                </c:ext>
              </c:extLst>
            </c:dLbl>
            <c:dLbl>
              <c:idx val="4"/>
              <c:delete val="1"/>
              <c:extLst>
                <c:ext xmlns:c15="http://schemas.microsoft.com/office/drawing/2012/chart" uri="{CE6537A1-D6FC-4f65-9D91-7224C49458BB}"/>
                <c:ext xmlns:c16="http://schemas.microsoft.com/office/drawing/2014/chart" uri="{C3380CC4-5D6E-409C-BE32-E72D297353CC}">
                  <c16:uniqueId val="{00000012-29EB-4FE6-AD9A-B5BEB33902A5}"/>
                </c:ext>
              </c:extLst>
            </c:dLbl>
            <c:dLbl>
              <c:idx val="5"/>
              <c:delete val="1"/>
              <c:extLst>
                <c:ext xmlns:c15="http://schemas.microsoft.com/office/drawing/2012/chart" uri="{CE6537A1-D6FC-4f65-9D91-7224C49458BB}"/>
                <c:ext xmlns:c16="http://schemas.microsoft.com/office/drawing/2014/chart" uri="{C3380CC4-5D6E-409C-BE32-E72D297353CC}">
                  <c16:uniqueId val="{00000013-29EB-4FE6-AD9A-B5BEB33902A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cat>
            <c:strRef>
              <c:f>'4.6'!$B$38:$B$44</c:f>
              <c:strCache>
                <c:ptCount val="7"/>
                <c:pt idx="0">
                  <c:v>2014-2015</c:v>
                </c:pt>
                <c:pt idx="1">
                  <c:v>2015-2016</c:v>
                </c:pt>
                <c:pt idx="2">
                  <c:v>2016-2017</c:v>
                </c:pt>
                <c:pt idx="3">
                  <c:v>2017-2018</c:v>
                </c:pt>
                <c:pt idx="4">
                  <c:v>2018-2019</c:v>
                </c:pt>
                <c:pt idx="5">
                  <c:v>2019-2020</c:v>
                </c:pt>
                <c:pt idx="6">
                  <c:v>2020-2021</c:v>
                </c:pt>
              </c:strCache>
            </c:strRef>
          </c:cat>
          <c:val>
            <c:numRef>
              <c:f>'4.6'!$F$38:$F$44</c:f>
              <c:numCache>
                <c:formatCode>0</c:formatCode>
                <c:ptCount val="7"/>
                <c:pt idx="0">
                  <c:v>100</c:v>
                </c:pt>
                <c:pt idx="1">
                  <c:v>99.868675458821983</c:v>
                </c:pt>
                <c:pt idx="2">
                  <c:v>99.284023919213013</c:v>
                </c:pt>
                <c:pt idx="3">
                  <c:v>100.73356856582583</c:v>
                </c:pt>
                <c:pt idx="4">
                  <c:v>101.2082768815128</c:v>
                </c:pt>
                <c:pt idx="5">
                  <c:v>101.79003729597709</c:v>
                </c:pt>
                <c:pt idx="6">
                  <c:v>101.2050370876422</c:v>
                </c:pt>
              </c:numCache>
            </c:numRef>
          </c:val>
          <c:smooth val="0"/>
          <c:extLst>
            <c:ext xmlns:c16="http://schemas.microsoft.com/office/drawing/2014/chart" uri="{C3380CC4-5D6E-409C-BE32-E72D297353CC}">
              <c16:uniqueId val="{00000014-29EB-4FE6-AD9A-B5BEB33902A5}"/>
            </c:ext>
          </c:extLst>
        </c:ser>
        <c:ser>
          <c:idx val="4"/>
          <c:order val="3"/>
          <c:tx>
            <c:strRef>
              <c:f>'4.6'!$H$37</c:f>
              <c:strCache>
                <c:ptCount val="1"/>
                <c:pt idx="0">
                  <c:v>PL</c:v>
                </c:pt>
              </c:strCache>
            </c:strRef>
          </c:tx>
          <c:spPr>
            <a:ln w="12700">
              <a:solidFill>
                <a:schemeClr val="accent2"/>
              </a:solidFill>
              <a:prstDash val="sysDot"/>
            </a:ln>
          </c:spPr>
          <c:marker>
            <c:symbol val="diamond"/>
            <c:size val="3"/>
            <c:spPr>
              <a:solidFill>
                <a:schemeClr val="accent2"/>
              </a:solidFill>
              <a:ln>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5-29EB-4FE6-AD9A-B5BEB33902A5}"/>
                </c:ext>
              </c:extLst>
            </c:dLbl>
            <c:dLbl>
              <c:idx val="1"/>
              <c:delete val="1"/>
              <c:extLst>
                <c:ext xmlns:c15="http://schemas.microsoft.com/office/drawing/2012/chart" uri="{CE6537A1-D6FC-4f65-9D91-7224C49458BB}"/>
                <c:ext xmlns:c16="http://schemas.microsoft.com/office/drawing/2014/chart" uri="{C3380CC4-5D6E-409C-BE32-E72D297353CC}">
                  <c16:uniqueId val="{00000016-29EB-4FE6-AD9A-B5BEB33902A5}"/>
                </c:ext>
              </c:extLst>
            </c:dLbl>
            <c:dLbl>
              <c:idx val="2"/>
              <c:delete val="1"/>
              <c:extLst>
                <c:ext xmlns:c15="http://schemas.microsoft.com/office/drawing/2012/chart" uri="{CE6537A1-D6FC-4f65-9D91-7224C49458BB}"/>
                <c:ext xmlns:c16="http://schemas.microsoft.com/office/drawing/2014/chart" uri="{C3380CC4-5D6E-409C-BE32-E72D297353CC}">
                  <c16:uniqueId val="{00000017-29EB-4FE6-AD9A-B5BEB33902A5}"/>
                </c:ext>
              </c:extLst>
            </c:dLbl>
            <c:dLbl>
              <c:idx val="3"/>
              <c:delete val="1"/>
              <c:extLst>
                <c:ext xmlns:c15="http://schemas.microsoft.com/office/drawing/2012/chart" uri="{CE6537A1-D6FC-4f65-9D91-7224C49458BB}"/>
                <c:ext xmlns:c16="http://schemas.microsoft.com/office/drawing/2014/chart" uri="{C3380CC4-5D6E-409C-BE32-E72D297353CC}">
                  <c16:uniqueId val="{00000018-29EB-4FE6-AD9A-B5BEB33902A5}"/>
                </c:ext>
              </c:extLst>
            </c:dLbl>
            <c:dLbl>
              <c:idx val="4"/>
              <c:delete val="1"/>
              <c:extLst>
                <c:ext xmlns:c15="http://schemas.microsoft.com/office/drawing/2012/chart" uri="{CE6537A1-D6FC-4f65-9D91-7224C49458BB}"/>
                <c:ext xmlns:c16="http://schemas.microsoft.com/office/drawing/2014/chart" uri="{C3380CC4-5D6E-409C-BE32-E72D297353CC}">
                  <c16:uniqueId val="{00000019-29EB-4FE6-AD9A-B5BEB33902A5}"/>
                </c:ext>
              </c:extLst>
            </c:dLbl>
            <c:dLbl>
              <c:idx val="5"/>
              <c:delete val="1"/>
              <c:extLst>
                <c:ext xmlns:c15="http://schemas.microsoft.com/office/drawing/2012/chart" uri="{CE6537A1-D6FC-4f65-9D91-7224C49458BB}"/>
                <c:ext xmlns:c16="http://schemas.microsoft.com/office/drawing/2014/chart" uri="{C3380CC4-5D6E-409C-BE32-E72D297353CC}">
                  <c16:uniqueId val="{0000001A-29EB-4FE6-AD9A-B5BEB33902A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cat>
            <c:strRef>
              <c:f>'4.6'!$B$38:$B$44</c:f>
              <c:strCache>
                <c:ptCount val="7"/>
                <c:pt idx="0">
                  <c:v>2014-2015</c:v>
                </c:pt>
                <c:pt idx="1">
                  <c:v>2015-2016</c:v>
                </c:pt>
                <c:pt idx="2">
                  <c:v>2016-2017</c:v>
                </c:pt>
                <c:pt idx="3">
                  <c:v>2017-2018</c:v>
                </c:pt>
                <c:pt idx="4">
                  <c:v>2018-2019</c:v>
                </c:pt>
                <c:pt idx="5">
                  <c:v>2019-2020</c:v>
                </c:pt>
                <c:pt idx="6">
                  <c:v>2020-2021</c:v>
                </c:pt>
              </c:strCache>
            </c:strRef>
          </c:cat>
          <c:val>
            <c:numRef>
              <c:f>'4.6'!$H$38:$H$44</c:f>
              <c:numCache>
                <c:formatCode>0</c:formatCode>
                <c:ptCount val="7"/>
                <c:pt idx="0">
                  <c:v>100</c:v>
                </c:pt>
                <c:pt idx="1">
                  <c:v>100.73169135100571</c:v>
                </c:pt>
                <c:pt idx="2">
                  <c:v>100.89886442189373</c:v>
                </c:pt>
                <c:pt idx="3">
                  <c:v>101.53983837180846</c:v>
                </c:pt>
                <c:pt idx="4">
                  <c:v>105.71716007223603</c:v>
                </c:pt>
                <c:pt idx="5">
                  <c:v>114.75926505094175</c:v>
                </c:pt>
                <c:pt idx="6">
                  <c:v>118.35647772692928</c:v>
                </c:pt>
              </c:numCache>
            </c:numRef>
          </c:val>
          <c:smooth val="0"/>
          <c:extLst>
            <c:ext xmlns:c16="http://schemas.microsoft.com/office/drawing/2014/chart" uri="{C3380CC4-5D6E-409C-BE32-E72D297353CC}">
              <c16:uniqueId val="{0000001B-29EB-4FE6-AD9A-B5BEB33902A5}"/>
            </c:ext>
          </c:extLst>
        </c:ser>
        <c:ser>
          <c:idx val="5"/>
          <c:order val="4"/>
          <c:tx>
            <c:strRef>
              <c:f>'4.6'!$E$37</c:f>
              <c:strCache>
                <c:ptCount val="1"/>
                <c:pt idx="0">
                  <c:v>ES</c:v>
                </c:pt>
              </c:strCache>
            </c:strRef>
          </c:tx>
          <c:spPr>
            <a:ln w="12700">
              <a:solidFill>
                <a:schemeClr val="accent4">
                  <a:lumMod val="75000"/>
                </a:schemeClr>
              </a:solidFill>
              <a:prstDash val="sysDash"/>
            </a:ln>
          </c:spPr>
          <c:marker>
            <c:symbol val="diamond"/>
            <c:size val="3"/>
            <c:spPr>
              <a:solidFill>
                <a:schemeClr val="accent4">
                  <a:lumMod val="75000"/>
                </a:schemeClr>
              </a:solidFill>
              <a:ln>
                <a:solidFill>
                  <a:schemeClr val="accent4">
                    <a:lumMod val="75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C-29EB-4FE6-AD9A-B5BEB33902A5}"/>
                </c:ext>
              </c:extLst>
            </c:dLbl>
            <c:dLbl>
              <c:idx val="1"/>
              <c:delete val="1"/>
              <c:extLst>
                <c:ext xmlns:c15="http://schemas.microsoft.com/office/drawing/2012/chart" uri="{CE6537A1-D6FC-4f65-9D91-7224C49458BB}"/>
                <c:ext xmlns:c16="http://schemas.microsoft.com/office/drawing/2014/chart" uri="{C3380CC4-5D6E-409C-BE32-E72D297353CC}">
                  <c16:uniqueId val="{0000001D-29EB-4FE6-AD9A-B5BEB33902A5}"/>
                </c:ext>
              </c:extLst>
            </c:dLbl>
            <c:dLbl>
              <c:idx val="2"/>
              <c:delete val="1"/>
              <c:extLst>
                <c:ext xmlns:c15="http://schemas.microsoft.com/office/drawing/2012/chart" uri="{CE6537A1-D6FC-4f65-9D91-7224C49458BB}"/>
                <c:ext xmlns:c16="http://schemas.microsoft.com/office/drawing/2014/chart" uri="{C3380CC4-5D6E-409C-BE32-E72D297353CC}">
                  <c16:uniqueId val="{0000001E-29EB-4FE6-AD9A-B5BEB33902A5}"/>
                </c:ext>
              </c:extLst>
            </c:dLbl>
            <c:dLbl>
              <c:idx val="3"/>
              <c:delete val="1"/>
              <c:extLst>
                <c:ext xmlns:c15="http://schemas.microsoft.com/office/drawing/2012/chart" uri="{CE6537A1-D6FC-4f65-9D91-7224C49458BB}"/>
                <c:ext xmlns:c16="http://schemas.microsoft.com/office/drawing/2014/chart" uri="{C3380CC4-5D6E-409C-BE32-E72D297353CC}">
                  <c16:uniqueId val="{0000001F-29EB-4FE6-AD9A-B5BEB33902A5}"/>
                </c:ext>
              </c:extLst>
            </c:dLbl>
            <c:dLbl>
              <c:idx val="4"/>
              <c:delete val="1"/>
              <c:extLst>
                <c:ext xmlns:c15="http://schemas.microsoft.com/office/drawing/2012/chart" uri="{CE6537A1-D6FC-4f65-9D91-7224C49458BB}"/>
                <c:ext xmlns:c16="http://schemas.microsoft.com/office/drawing/2014/chart" uri="{C3380CC4-5D6E-409C-BE32-E72D297353CC}">
                  <c16:uniqueId val="{00000020-29EB-4FE6-AD9A-B5BEB33902A5}"/>
                </c:ext>
              </c:extLst>
            </c:dLbl>
            <c:dLbl>
              <c:idx val="5"/>
              <c:delete val="1"/>
              <c:extLst>
                <c:ext xmlns:c15="http://schemas.microsoft.com/office/drawing/2012/chart" uri="{CE6537A1-D6FC-4f65-9D91-7224C49458BB}"/>
                <c:ext xmlns:c16="http://schemas.microsoft.com/office/drawing/2014/chart" uri="{C3380CC4-5D6E-409C-BE32-E72D297353CC}">
                  <c16:uniqueId val="{00000021-29EB-4FE6-AD9A-B5BEB33902A5}"/>
                </c:ext>
              </c:extLst>
            </c:dLbl>
            <c:dLbl>
              <c:idx val="6"/>
              <c:layout>
                <c:manualLayout>
                  <c:x val="-1.4240201664004807E-16"/>
                  <c:y val="-9.5518203174739264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29EB-4FE6-AD9A-B5BEB33902A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cat>
            <c:strRef>
              <c:f>'4.6'!$B$38:$B$44</c:f>
              <c:strCache>
                <c:ptCount val="7"/>
                <c:pt idx="0">
                  <c:v>2014-2015</c:v>
                </c:pt>
                <c:pt idx="1">
                  <c:v>2015-2016</c:v>
                </c:pt>
                <c:pt idx="2">
                  <c:v>2016-2017</c:v>
                </c:pt>
                <c:pt idx="3">
                  <c:v>2017-2018</c:v>
                </c:pt>
                <c:pt idx="4">
                  <c:v>2018-2019</c:v>
                </c:pt>
                <c:pt idx="5">
                  <c:v>2019-2020</c:v>
                </c:pt>
                <c:pt idx="6">
                  <c:v>2020-2021</c:v>
                </c:pt>
              </c:strCache>
            </c:strRef>
          </c:cat>
          <c:val>
            <c:numRef>
              <c:f>'4.6'!$E$38:$E$44</c:f>
              <c:numCache>
                <c:formatCode>0</c:formatCode>
                <c:ptCount val="7"/>
                <c:pt idx="0">
                  <c:v>100</c:v>
                </c:pt>
                <c:pt idx="1">
                  <c:v>101.06787473965905</c:v>
                </c:pt>
                <c:pt idx="2">
                  <c:v>101.46219990295484</c:v>
                </c:pt>
                <c:pt idx="3">
                  <c:v>101.44799930733582</c:v>
                </c:pt>
                <c:pt idx="4">
                  <c:v>102.9066917321417</c:v>
                </c:pt>
                <c:pt idx="5">
                  <c:v>104.72040741935785</c:v>
                </c:pt>
                <c:pt idx="6">
                  <c:v>105.45546506699826</c:v>
                </c:pt>
              </c:numCache>
            </c:numRef>
          </c:val>
          <c:smooth val="0"/>
          <c:extLst>
            <c:ext xmlns:c16="http://schemas.microsoft.com/office/drawing/2014/chart" uri="{C3380CC4-5D6E-409C-BE32-E72D297353CC}">
              <c16:uniqueId val="{00000023-29EB-4FE6-AD9A-B5BEB33902A5}"/>
            </c:ext>
          </c:extLst>
        </c:ser>
        <c:ser>
          <c:idx val="8"/>
          <c:order val="5"/>
          <c:tx>
            <c:strRef>
              <c:f>'4.6'!$J$37</c:f>
              <c:strCache>
                <c:ptCount val="1"/>
                <c:pt idx="0">
                  <c:v>FI</c:v>
                </c:pt>
              </c:strCache>
            </c:strRef>
          </c:tx>
          <c:spPr>
            <a:ln w="12700">
              <a:solidFill>
                <a:schemeClr val="accent2"/>
              </a:solidFill>
              <a:prstDash val="dash"/>
            </a:ln>
          </c:spPr>
          <c:marker>
            <c:symbol val="diamond"/>
            <c:size val="3"/>
            <c:spPr>
              <a:solidFill>
                <a:schemeClr val="accent2"/>
              </a:solidFill>
              <a:ln>
                <a:solidFill>
                  <a:schemeClr val="accent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4-29EB-4FE6-AD9A-B5BEB33902A5}"/>
                </c:ext>
              </c:extLst>
            </c:dLbl>
            <c:dLbl>
              <c:idx val="1"/>
              <c:delete val="1"/>
              <c:extLst>
                <c:ext xmlns:c15="http://schemas.microsoft.com/office/drawing/2012/chart" uri="{CE6537A1-D6FC-4f65-9D91-7224C49458BB}"/>
                <c:ext xmlns:c16="http://schemas.microsoft.com/office/drawing/2014/chart" uri="{C3380CC4-5D6E-409C-BE32-E72D297353CC}">
                  <c16:uniqueId val="{00000025-29EB-4FE6-AD9A-B5BEB33902A5}"/>
                </c:ext>
              </c:extLst>
            </c:dLbl>
            <c:dLbl>
              <c:idx val="2"/>
              <c:delete val="1"/>
              <c:extLst>
                <c:ext xmlns:c15="http://schemas.microsoft.com/office/drawing/2012/chart" uri="{CE6537A1-D6FC-4f65-9D91-7224C49458BB}"/>
                <c:ext xmlns:c16="http://schemas.microsoft.com/office/drawing/2014/chart" uri="{C3380CC4-5D6E-409C-BE32-E72D297353CC}">
                  <c16:uniqueId val="{00000026-29EB-4FE6-AD9A-B5BEB33902A5}"/>
                </c:ext>
              </c:extLst>
            </c:dLbl>
            <c:dLbl>
              <c:idx val="3"/>
              <c:delete val="1"/>
              <c:extLst>
                <c:ext xmlns:c15="http://schemas.microsoft.com/office/drawing/2012/chart" uri="{CE6537A1-D6FC-4f65-9D91-7224C49458BB}"/>
                <c:ext xmlns:c16="http://schemas.microsoft.com/office/drawing/2014/chart" uri="{C3380CC4-5D6E-409C-BE32-E72D297353CC}">
                  <c16:uniqueId val="{00000027-29EB-4FE6-AD9A-B5BEB33902A5}"/>
                </c:ext>
              </c:extLst>
            </c:dLbl>
            <c:dLbl>
              <c:idx val="4"/>
              <c:delete val="1"/>
              <c:extLst>
                <c:ext xmlns:c15="http://schemas.microsoft.com/office/drawing/2012/chart" uri="{CE6537A1-D6FC-4f65-9D91-7224C49458BB}"/>
                <c:ext xmlns:c16="http://schemas.microsoft.com/office/drawing/2014/chart" uri="{C3380CC4-5D6E-409C-BE32-E72D297353CC}">
                  <c16:uniqueId val="{00000028-29EB-4FE6-AD9A-B5BEB33902A5}"/>
                </c:ext>
              </c:extLst>
            </c:dLbl>
            <c:dLbl>
              <c:idx val="5"/>
              <c:delete val="1"/>
              <c:extLst>
                <c:ext xmlns:c15="http://schemas.microsoft.com/office/drawing/2012/chart" uri="{CE6537A1-D6FC-4f65-9D91-7224C49458BB}"/>
                <c:ext xmlns:c16="http://schemas.microsoft.com/office/drawing/2014/chart" uri="{C3380CC4-5D6E-409C-BE32-E72D297353CC}">
                  <c16:uniqueId val="{00000029-29EB-4FE6-AD9A-B5BEB33902A5}"/>
                </c:ext>
              </c:extLst>
            </c:dLbl>
            <c:dLbl>
              <c:idx val="6"/>
              <c:layout>
                <c:manualLayout>
                  <c:x val="0"/>
                  <c:y val="1.136892251330195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29EB-4FE6-AD9A-B5BEB33902A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'4.6'!$B$38:$B$44</c:f>
              <c:strCache>
                <c:ptCount val="7"/>
                <c:pt idx="0">
                  <c:v>2014-2015</c:v>
                </c:pt>
                <c:pt idx="1">
                  <c:v>2015-2016</c:v>
                </c:pt>
                <c:pt idx="2">
                  <c:v>2016-2017</c:v>
                </c:pt>
                <c:pt idx="3">
                  <c:v>2017-2018</c:v>
                </c:pt>
                <c:pt idx="4">
                  <c:v>2018-2019</c:v>
                </c:pt>
                <c:pt idx="5">
                  <c:v>2019-2020</c:v>
                </c:pt>
                <c:pt idx="6">
                  <c:v>2020-2021</c:v>
                </c:pt>
              </c:strCache>
            </c:strRef>
          </c:cat>
          <c:val>
            <c:numRef>
              <c:f>'4.6'!$J$38:$J$44</c:f>
              <c:numCache>
                <c:formatCode>0</c:formatCode>
                <c:ptCount val="7"/>
                <c:pt idx="0">
                  <c:v>100</c:v>
                </c:pt>
                <c:pt idx="1">
                  <c:v>100.06780154935178</c:v>
                </c:pt>
                <c:pt idx="2">
                  <c:v>99.454965331213117</c:v>
                </c:pt>
                <c:pt idx="3">
                  <c:v>98.346856009290747</c:v>
                </c:pt>
                <c:pt idx="4">
                  <c:v>98.412135628255271</c:v>
                </c:pt>
                <c:pt idx="5">
                  <c:v>98.640757975872134</c:v>
                </c:pt>
                <c:pt idx="6">
                  <c:v>100.40473162647042</c:v>
                </c:pt>
              </c:numCache>
            </c:numRef>
          </c:val>
          <c:smooth val="0"/>
          <c:extLst>
            <c:ext xmlns:c16="http://schemas.microsoft.com/office/drawing/2014/chart" uri="{C3380CC4-5D6E-409C-BE32-E72D297353CC}">
              <c16:uniqueId val="{0000002B-29EB-4FE6-AD9A-B5BEB33902A5}"/>
            </c:ext>
          </c:extLst>
        </c:ser>
        <c:ser>
          <c:idx val="6"/>
          <c:order val="6"/>
          <c:tx>
            <c:strRef>
              <c:f>'4.6'!$I$37</c:f>
              <c:strCache>
                <c:ptCount val="1"/>
                <c:pt idx="0">
                  <c:v>PT</c:v>
                </c:pt>
              </c:strCache>
            </c:strRef>
          </c:tx>
          <c:spPr>
            <a:ln w="12700">
              <a:solidFill>
                <a:schemeClr val="accent2"/>
              </a:solidFill>
              <a:prstDash val="sysDash"/>
            </a:ln>
          </c:spPr>
          <c:marker>
            <c:symbol val="diamond"/>
            <c:size val="3"/>
            <c:spPr>
              <a:solidFill>
                <a:schemeClr val="accent2"/>
              </a:solidFill>
              <a:ln>
                <a:solidFill>
                  <a:schemeClr val="accent2"/>
                </a:solidFill>
              </a:ln>
            </c:spPr>
          </c:marker>
          <c:dLbls>
            <c:dLbl>
              <c:idx val="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29EB-4FE6-AD9A-B5BEB3390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'4.6'!$I$38:$I$44</c:f>
              <c:numCache>
                <c:formatCode>0</c:formatCode>
                <c:ptCount val="7"/>
                <c:pt idx="0">
                  <c:v>100</c:v>
                </c:pt>
                <c:pt idx="1">
                  <c:v>106.02651854712795</c:v>
                </c:pt>
                <c:pt idx="2">
                  <c:v>106.70697733296842</c:v>
                </c:pt>
                <c:pt idx="3">
                  <c:v>105.32206228691213</c:v>
                </c:pt>
                <c:pt idx="4">
                  <c:v>104.14808412373333</c:v>
                </c:pt>
                <c:pt idx="5">
                  <c:v>103.55132565983794</c:v>
                </c:pt>
                <c:pt idx="6">
                  <c:v>102.78594664342313</c:v>
                </c:pt>
              </c:numCache>
            </c:numRef>
          </c:val>
          <c:smooth val="0"/>
          <c:extLst>
            <c:ext xmlns:c16="http://schemas.microsoft.com/office/drawing/2014/chart" uri="{C3380CC4-5D6E-409C-BE32-E72D297353CC}">
              <c16:uniqueId val="{0000002D-29EB-4FE6-AD9A-B5BEB33902A5}"/>
            </c:ext>
          </c:extLst>
        </c:ser>
        <c:ser>
          <c:idx val="7"/>
          <c:order val="7"/>
          <c:tx>
            <c:strRef>
              <c:f>'4.6'!$G$37</c:f>
              <c:strCache>
                <c:ptCount val="1"/>
                <c:pt idx="0">
                  <c:v>AT</c:v>
                </c:pt>
              </c:strCache>
            </c:strRef>
          </c:tx>
          <c:spPr>
            <a:ln w="12700">
              <a:solidFill>
                <a:schemeClr val="accent2"/>
              </a:solidFill>
              <a:prstDash val="dash"/>
            </a:ln>
          </c:spPr>
          <c:marker>
            <c:symbol val="diamond"/>
            <c:size val="3"/>
            <c:spPr>
              <a:solidFill>
                <a:schemeClr val="accent2"/>
              </a:solidFill>
              <a:ln w="12700">
                <a:solidFill>
                  <a:schemeClr val="accent2"/>
                </a:solidFill>
              </a:ln>
            </c:spPr>
          </c:marker>
          <c:dLbls>
            <c:dLbl>
              <c:idx val="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E-29EB-4FE6-AD9A-B5BEB33902A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'4.6'!$G$38:$G$44</c:f>
              <c:numCache>
                <c:formatCode>0</c:formatCode>
                <c:ptCount val="7"/>
                <c:pt idx="0">
                  <c:v>100</c:v>
                </c:pt>
                <c:pt idx="1">
                  <c:v>105.27707209472688</c:v>
                </c:pt>
                <c:pt idx="2">
                  <c:v>105.19906735769176</c:v>
                </c:pt>
                <c:pt idx="3">
                  <c:v>105.24271955883651</c:v>
                </c:pt>
                <c:pt idx="4">
                  <c:v>106.12840084099132</c:v>
                </c:pt>
                <c:pt idx="5">
                  <c:v>107.58813184820734</c:v>
                </c:pt>
                <c:pt idx="6">
                  <c:v>107.69154245595247</c:v>
                </c:pt>
              </c:numCache>
            </c:numRef>
          </c:val>
          <c:smooth val="0"/>
          <c:extLst>
            <c:ext xmlns:c16="http://schemas.microsoft.com/office/drawing/2014/chart" uri="{C3380CC4-5D6E-409C-BE32-E72D297353CC}">
              <c16:uniqueId val="{0000002F-29EB-4FE6-AD9A-B5BEB33902A5}"/>
            </c:ext>
          </c:extLst>
        </c:ser>
        <c:dLbls>
          <c:showLegendKey val="0"/>
          <c:showVal val="0"/>
          <c:showCatName val="0"/>
          <c:showSerName val="0"/>
          <c:showPercent val="0"/>
          <c:showBubbleSize val="0"/>
        </c:dLbls>
        <c:marker val="1"/>
        <c:smooth val="0"/>
        <c:axId val="326050768"/>
        <c:axId val="1"/>
      </c:lineChart>
      <c:catAx>
        <c:axId val="326050768"/>
        <c:scaling>
          <c:orientation val="minMax"/>
        </c:scaling>
        <c:delete val="0"/>
        <c:axPos val="b"/>
        <c:numFmt formatCode="General" sourceLinked="1"/>
        <c:majorTickMark val="out"/>
        <c:minorTickMark val="none"/>
        <c:tickLblPos val="nextTo"/>
        <c:txPr>
          <a:bodyPr/>
          <a:lstStyle/>
          <a:p>
            <a:pPr>
              <a:defRPr sz="600"/>
            </a:pPr>
            <a:endParaRPr lang="fr-FR"/>
          </a:p>
        </c:txPr>
        <c:crossAx val="1"/>
        <c:crosses val="autoZero"/>
        <c:auto val="1"/>
        <c:lblAlgn val="ctr"/>
        <c:lblOffset val="100"/>
        <c:noMultiLvlLbl val="0"/>
      </c:catAx>
      <c:valAx>
        <c:axId val="1"/>
        <c:scaling>
          <c:orientation val="minMax"/>
          <c:max val="130"/>
          <c:min val="90"/>
        </c:scaling>
        <c:delete val="0"/>
        <c:axPos val="l"/>
        <c:majorGridlines>
          <c:spPr>
            <a:ln w="6350">
              <a:solidFill>
                <a:schemeClr val="bg1">
                  <a:lumMod val="85000"/>
                  <a:alpha val="20000"/>
                </a:schemeClr>
              </a:solidFill>
            </a:ln>
          </c:spPr>
        </c:majorGridlines>
        <c:numFmt formatCode="0" sourceLinked="1"/>
        <c:majorTickMark val="out"/>
        <c:minorTickMark val="none"/>
        <c:tickLblPos val="nextTo"/>
        <c:crossAx val="326050768"/>
        <c:crosses val="autoZero"/>
        <c:crossBetween val="between"/>
        <c:majorUnit val="10"/>
      </c:valAx>
      <c:spPr>
        <a:noFill/>
        <a:ln w="25400">
          <a:noFill/>
        </a:ln>
      </c:spPr>
    </c:plotArea>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768707846966466E-2"/>
          <c:y val="4.5391175997292088E-2"/>
          <c:w val="0.93962125062792967"/>
          <c:h val="0.82659983698225492"/>
        </c:manualLayout>
      </c:layout>
      <c:barChart>
        <c:barDir val="col"/>
        <c:grouping val="clustered"/>
        <c:varyColors val="0"/>
        <c:ser>
          <c:idx val="0"/>
          <c:order val="0"/>
          <c:tx>
            <c:strRef>
              <c:f>'4.7'!$C$4</c:f>
              <c:strCache>
                <c:ptCount val="1"/>
                <c:pt idx="0">
                  <c:v>Work with other teachers in this school to ensure common standards in evaluations for assessing student progress</c:v>
                </c:pt>
              </c:strCache>
            </c:strRef>
          </c:tx>
          <c:spPr>
            <a:solidFill>
              <a:schemeClr val="accent4">
                <a:lumMod val="60000"/>
                <a:lumOff val="40000"/>
              </a:schemeClr>
            </a:solidFill>
          </c:spPr>
          <c:invertIfNegative val="0"/>
          <c:dPt>
            <c:idx val="6"/>
            <c:invertIfNegative val="0"/>
            <c:bubble3D val="0"/>
            <c:extLst>
              <c:ext xmlns:c16="http://schemas.microsoft.com/office/drawing/2014/chart" uri="{C3380CC4-5D6E-409C-BE32-E72D297353CC}">
                <c16:uniqueId val="{00000000-8F7B-45B8-B6AC-EDFE74381762}"/>
              </c:ext>
            </c:extLst>
          </c:dPt>
          <c:dPt>
            <c:idx val="9"/>
            <c:invertIfNegative val="0"/>
            <c:bubble3D val="0"/>
            <c:extLst>
              <c:ext xmlns:c16="http://schemas.microsoft.com/office/drawing/2014/chart" uri="{C3380CC4-5D6E-409C-BE32-E72D297353CC}">
                <c16:uniqueId val="{00000001-8F7B-45B8-B6AC-EDFE74381762}"/>
              </c:ext>
            </c:extLst>
          </c:dPt>
          <c:cat>
            <c:strRef>
              <c:f>'4.7'!$B$5:$B$20</c:f>
              <c:strCache>
                <c:ptCount val="16"/>
                <c:pt idx="0">
                  <c:v>HU</c:v>
                </c:pt>
                <c:pt idx="1">
                  <c:v>FR</c:v>
                </c:pt>
                <c:pt idx="2">
                  <c:v>BE</c:v>
                </c:pt>
                <c:pt idx="3">
                  <c:v>NL</c:v>
                </c:pt>
                <c:pt idx="4">
                  <c:v>DK</c:v>
                </c:pt>
                <c:pt idx="5">
                  <c:v>FI</c:v>
                </c:pt>
                <c:pt idx="6">
                  <c:v>EU-23</c:v>
                </c:pt>
                <c:pt idx="7">
                  <c:v>LV</c:v>
                </c:pt>
                <c:pt idx="8">
                  <c:v>EE</c:v>
                </c:pt>
                <c:pt idx="9">
                  <c:v>PT</c:v>
                </c:pt>
                <c:pt idx="10">
                  <c:v>IT</c:v>
                </c:pt>
                <c:pt idx="11">
                  <c:v>AT</c:v>
                </c:pt>
                <c:pt idx="12">
                  <c:v>SI</c:v>
                </c:pt>
                <c:pt idx="13">
                  <c:v>ES</c:v>
                </c:pt>
                <c:pt idx="14">
                  <c:v>RO</c:v>
                </c:pt>
                <c:pt idx="15">
                  <c:v>SE</c:v>
                </c:pt>
              </c:strCache>
            </c:strRef>
          </c:cat>
          <c:val>
            <c:numRef>
              <c:f>'4.7'!$C$5:$C$20</c:f>
              <c:numCache>
                <c:formatCode>0</c:formatCode>
                <c:ptCount val="16"/>
                <c:pt idx="0">
                  <c:v>17.929883588114709</c:v>
                </c:pt>
                <c:pt idx="1">
                  <c:v>23.87325034010669</c:v>
                </c:pt>
                <c:pt idx="2">
                  <c:v>25.862490294656531</c:v>
                </c:pt>
                <c:pt idx="3">
                  <c:v>28.292994943705189</c:v>
                </c:pt>
                <c:pt idx="4">
                  <c:v>37.931210502867224</c:v>
                </c:pt>
                <c:pt idx="5">
                  <c:v>38.080142108937338</c:v>
                </c:pt>
                <c:pt idx="6">
                  <c:v>40.149909973144531</c:v>
                </c:pt>
                <c:pt idx="7">
                  <c:v>40.698028311289463</c:v>
                </c:pt>
                <c:pt idx="8">
                  <c:v>42.845134441567048</c:v>
                </c:pt>
                <c:pt idx="9">
                  <c:v>43.215893910029997</c:v>
                </c:pt>
                <c:pt idx="10">
                  <c:v>43.926723764166901</c:v>
                </c:pt>
                <c:pt idx="11">
                  <c:v>46.050021213551503</c:v>
                </c:pt>
                <c:pt idx="12">
                  <c:v>48.55171743453888</c:v>
                </c:pt>
                <c:pt idx="13">
                  <c:v>49.673529336921291</c:v>
                </c:pt>
                <c:pt idx="14">
                  <c:v>56.00424443986374</c:v>
                </c:pt>
                <c:pt idx="15">
                  <c:v>57.673110471254532</c:v>
                </c:pt>
              </c:numCache>
            </c:numRef>
          </c:val>
          <c:extLst>
            <c:ext xmlns:c16="http://schemas.microsoft.com/office/drawing/2014/chart" uri="{C3380CC4-5D6E-409C-BE32-E72D297353CC}">
              <c16:uniqueId val="{00000002-8F7B-45B8-B6AC-EDFE74381762}"/>
            </c:ext>
          </c:extLst>
        </c:ser>
        <c:dLbls>
          <c:showLegendKey val="0"/>
          <c:showVal val="0"/>
          <c:showCatName val="0"/>
          <c:showSerName val="0"/>
          <c:showPercent val="0"/>
          <c:showBubbleSize val="0"/>
        </c:dLbls>
        <c:gapWidth val="150"/>
        <c:axId val="113321088"/>
        <c:axId val="113323008"/>
      </c:barChart>
      <c:lineChart>
        <c:grouping val="standard"/>
        <c:varyColors val="0"/>
        <c:ser>
          <c:idx val="1"/>
          <c:order val="1"/>
          <c:tx>
            <c:strRef>
              <c:f>'4.7'!$D$4</c:f>
              <c:strCache>
                <c:ptCount val="1"/>
                <c:pt idx="0">
                  <c:v>Attend team conferences</c:v>
                </c:pt>
              </c:strCache>
            </c:strRef>
          </c:tx>
          <c:spPr>
            <a:ln>
              <a:noFill/>
            </a:ln>
          </c:spPr>
          <c:marker>
            <c:symbol val="circle"/>
            <c:size val="6"/>
            <c:spPr>
              <a:solidFill>
                <a:schemeClr val="accent2"/>
              </a:solidFill>
              <a:ln w="6350">
                <a:solidFill>
                  <a:schemeClr val="bg1"/>
                </a:solidFill>
              </a:ln>
            </c:spPr>
          </c:marker>
          <c:cat>
            <c:strRef>
              <c:f>'4.7'!$B$5:$B$20</c:f>
              <c:strCache>
                <c:ptCount val="16"/>
                <c:pt idx="0">
                  <c:v>HU</c:v>
                </c:pt>
                <c:pt idx="1">
                  <c:v>FR</c:v>
                </c:pt>
                <c:pt idx="2">
                  <c:v>BE</c:v>
                </c:pt>
                <c:pt idx="3">
                  <c:v>NL</c:v>
                </c:pt>
                <c:pt idx="4">
                  <c:v>DK</c:v>
                </c:pt>
                <c:pt idx="5">
                  <c:v>FI</c:v>
                </c:pt>
                <c:pt idx="6">
                  <c:v>EU-23</c:v>
                </c:pt>
                <c:pt idx="7">
                  <c:v>LV</c:v>
                </c:pt>
                <c:pt idx="8">
                  <c:v>EE</c:v>
                </c:pt>
                <c:pt idx="9">
                  <c:v>PT</c:v>
                </c:pt>
                <c:pt idx="10">
                  <c:v>IT</c:v>
                </c:pt>
                <c:pt idx="11">
                  <c:v>AT</c:v>
                </c:pt>
                <c:pt idx="12">
                  <c:v>SI</c:v>
                </c:pt>
                <c:pt idx="13">
                  <c:v>ES</c:v>
                </c:pt>
                <c:pt idx="14">
                  <c:v>RO</c:v>
                </c:pt>
                <c:pt idx="15">
                  <c:v>SE</c:v>
                </c:pt>
              </c:strCache>
            </c:strRef>
          </c:cat>
          <c:val>
            <c:numRef>
              <c:f>'4.7'!$D$5:$D$20</c:f>
              <c:numCache>
                <c:formatCode>0</c:formatCode>
                <c:ptCount val="16"/>
                <c:pt idx="0">
                  <c:v>38.389490035287409</c:v>
                </c:pt>
                <c:pt idx="1">
                  <c:v>33.40276108839123</c:v>
                </c:pt>
                <c:pt idx="2">
                  <c:v>28.29602821461777</c:v>
                </c:pt>
                <c:pt idx="3">
                  <c:v>51.998134626611638</c:v>
                </c:pt>
                <c:pt idx="4">
                  <c:v>74.62709160623271</c:v>
                </c:pt>
                <c:pt idx="5">
                  <c:v>61.293107212247257</c:v>
                </c:pt>
                <c:pt idx="6">
                  <c:v>46.762912750244141</c:v>
                </c:pt>
                <c:pt idx="7">
                  <c:v>5.2342727674707854</c:v>
                </c:pt>
                <c:pt idx="8">
                  <c:v>57.126064637123847</c:v>
                </c:pt>
                <c:pt idx="9">
                  <c:v>2.906305022792556</c:v>
                </c:pt>
                <c:pt idx="10">
                  <c:v>51.499800478410997</c:v>
                </c:pt>
                <c:pt idx="11">
                  <c:v>40.693575150595393</c:v>
                </c:pt>
                <c:pt idx="12">
                  <c:v>57.093500816301592</c:v>
                </c:pt>
                <c:pt idx="13">
                  <c:v>75.523362049956518</c:v>
                </c:pt>
                <c:pt idx="14">
                  <c:v>51.576224998088719</c:v>
                </c:pt>
                <c:pt idx="15">
                  <c:v>93.383043423037009</c:v>
                </c:pt>
              </c:numCache>
            </c:numRef>
          </c:val>
          <c:smooth val="0"/>
          <c:extLst>
            <c:ext xmlns:c16="http://schemas.microsoft.com/office/drawing/2014/chart" uri="{C3380CC4-5D6E-409C-BE32-E72D297353CC}">
              <c16:uniqueId val="{00000003-8F7B-45B8-B6AC-EDFE74381762}"/>
            </c:ext>
          </c:extLst>
        </c:ser>
        <c:dLbls>
          <c:showLegendKey val="0"/>
          <c:showVal val="0"/>
          <c:showCatName val="0"/>
          <c:showSerName val="0"/>
          <c:showPercent val="0"/>
          <c:showBubbleSize val="0"/>
        </c:dLbls>
        <c:marker val="1"/>
        <c:smooth val="0"/>
        <c:axId val="113321088"/>
        <c:axId val="113323008"/>
      </c:lineChart>
      <c:catAx>
        <c:axId val="113321088"/>
        <c:scaling>
          <c:orientation val="minMax"/>
        </c:scaling>
        <c:delete val="0"/>
        <c:axPos val="b"/>
        <c:numFmt formatCode="General" sourceLinked="0"/>
        <c:majorTickMark val="out"/>
        <c:minorTickMark val="none"/>
        <c:tickLblPos val="nextTo"/>
        <c:crossAx val="113323008"/>
        <c:crosses val="autoZero"/>
        <c:auto val="1"/>
        <c:lblAlgn val="ctr"/>
        <c:lblOffset val="100"/>
        <c:noMultiLvlLbl val="0"/>
      </c:catAx>
      <c:valAx>
        <c:axId val="113323008"/>
        <c:scaling>
          <c:orientation val="minMax"/>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4.9830124575311441E-2"/>
              <c:y val="5.637773079633625E-4"/>
            </c:manualLayout>
          </c:layout>
          <c:overlay val="0"/>
        </c:title>
        <c:numFmt formatCode="0" sourceLinked="0"/>
        <c:majorTickMark val="out"/>
        <c:minorTickMark val="none"/>
        <c:tickLblPos val="nextTo"/>
        <c:crossAx val="113321088"/>
        <c:crosses val="autoZero"/>
        <c:crossBetween val="between"/>
      </c:valAx>
    </c:plotArea>
    <c:legend>
      <c:legendPos val="b"/>
      <c:layout>
        <c:manualLayout>
          <c:xMode val="edge"/>
          <c:yMode val="edge"/>
          <c:x val="0"/>
          <c:y val="0.92260476357208121"/>
          <c:w val="1"/>
          <c:h val="7.7395236427918734E-2"/>
        </c:manualLayout>
      </c:layout>
      <c:overlay val="0"/>
    </c:legend>
    <c:plotVisOnly val="1"/>
    <c:dispBlanksAs val="gap"/>
    <c:showDLblsOverMax val="0"/>
  </c:chart>
  <c:spPr>
    <a:ln w="9525">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a:pPr>
            <a:r>
              <a:rPr lang="fr-FR" sz="600"/>
              <a:t>Teachers' actual salaries (25-64 y.o.) in US $ PPP (2020-2021)</a:t>
            </a:r>
          </a:p>
        </c:rich>
      </c:tx>
      <c:layout>
        <c:manualLayout>
          <c:xMode val="edge"/>
          <c:yMode val="edge"/>
          <c:x val="0.16817181303805484"/>
          <c:y val="0"/>
        </c:manualLayout>
      </c:layout>
      <c:overlay val="0"/>
    </c:title>
    <c:autoTitleDeleted val="0"/>
    <c:plotArea>
      <c:layout>
        <c:manualLayout>
          <c:layoutTarget val="inner"/>
          <c:xMode val="edge"/>
          <c:yMode val="edge"/>
          <c:x val="0.15133363858363857"/>
          <c:y val="9.2492483744297013E-2"/>
          <c:w val="0.76125702075702073"/>
          <c:h val="0.7045742399494701"/>
        </c:manualLayout>
      </c:layout>
      <c:barChart>
        <c:barDir val="bar"/>
        <c:grouping val="clustered"/>
        <c:varyColors val="0"/>
        <c:ser>
          <c:idx val="1"/>
          <c:order val="0"/>
          <c:tx>
            <c:strRef>
              <c:f>'1.3'!$D$38</c:f>
              <c:strCache>
                <c:ptCount val="1"/>
                <c:pt idx="0">
                  <c:v>ISCED 2</c:v>
                </c:pt>
              </c:strCache>
            </c:strRef>
          </c:tx>
          <c:spPr>
            <a:solidFill>
              <a:schemeClr val="accent1">
                <a:lumMod val="40000"/>
                <a:lumOff val="60000"/>
              </a:schemeClr>
            </a:solidFill>
            <a:ln w="6350">
              <a:solidFill>
                <a:schemeClr val="bg1"/>
              </a:solidFill>
            </a:ln>
          </c:spPr>
          <c:invertIfNegative val="0"/>
          <c:cat>
            <c:strRef>
              <c:f>'1.3'!$B$39:$B$41</c:f>
              <c:strCache>
                <c:ptCount val="3"/>
                <c:pt idx="0">
                  <c:v>IT</c:v>
                </c:pt>
                <c:pt idx="1">
                  <c:v>FR</c:v>
                </c:pt>
                <c:pt idx="2">
                  <c:v>DE</c:v>
                </c:pt>
              </c:strCache>
            </c:strRef>
          </c:cat>
          <c:val>
            <c:numRef>
              <c:f>'1.3'!$D$39:$D$41</c:f>
              <c:numCache>
                <c:formatCode>_-* #\ ##0\ _€_-;\-* #\ ##0\ _€_-;_-* "-"??\ _€_-;_-@_-</c:formatCode>
                <c:ptCount val="3"/>
                <c:pt idx="0">
                  <c:v>42822.440011775834</c:v>
                </c:pt>
                <c:pt idx="1">
                  <c:v>48209.354196509776</c:v>
                </c:pt>
                <c:pt idx="2">
                  <c:v>89721.573392266306</c:v>
                </c:pt>
              </c:numCache>
            </c:numRef>
          </c:val>
          <c:extLst>
            <c:ext xmlns:c16="http://schemas.microsoft.com/office/drawing/2014/chart" uri="{C3380CC4-5D6E-409C-BE32-E72D297353CC}">
              <c16:uniqueId val="{00000000-945C-480F-B7FA-2443E3E36FE8}"/>
            </c:ext>
          </c:extLst>
        </c:ser>
        <c:ser>
          <c:idx val="0"/>
          <c:order val="1"/>
          <c:tx>
            <c:strRef>
              <c:f>'1.3'!$C$38</c:f>
              <c:strCache>
                <c:ptCount val="1"/>
                <c:pt idx="0">
                  <c:v>ISCED 1</c:v>
                </c:pt>
              </c:strCache>
            </c:strRef>
          </c:tx>
          <c:spPr>
            <a:solidFill>
              <a:schemeClr val="accent1"/>
            </a:solidFill>
            <a:ln w="6350">
              <a:solidFill>
                <a:schemeClr val="bg1"/>
              </a:solidFill>
            </a:ln>
          </c:spPr>
          <c:invertIfNegative val="0"/>
          <c:cat>
            <c:strRef>
              <c:f>'1.3'!$B$39:$B$41</c:f>
              <c:strCache>
                <c:ptCount val="3"/>
                <c:pt idx="0">
                  <c:v>IT</c:v>
                </c:pt>
                <c:pt idx="1">
                  <c:v>FR</c:v>
                </c:pt>
                <c:pt idx="2">
                  <c:v>DE</c:v>
                </c:pt>
              </c:strCache>
            </c:strRef>
          </c:cat>
          <c:val>
            <c:numRef>
              <c:f>'1.3'!$C$39:$C$41</c:f>
              <c:numCache>
                <c:formatCode>_-* #\ ##0\ _€_-;\-* #\ ##0\ _€_-;_-* "-"??\ _€_-;_-@_-</c:formatCode>
                <c:ptCount val="3"/>
                <c:pt idx="0">
                  <c:v>40007.993455460091</c:v>
                </c:pt>
                <c:pt idx="1">
                  <c:v>42832.429407942145</c:v>
                </c:pt>
                <c:pt idx="2">
                  <c:v>81428.722513030836</c:v>
                </c:pt>
              </c:numCache>
            </c:numRef>
          </c:val>
          <c:extLst>
            <c:ext xmlns:c16="http://schemas.microsoft.com/office/drawing/2014/chart" uri="{C3380CC4-5D6E-409C-BE32-E72D297353CC}">
              <c16:uniqueId val="{00000001-945C-480F-B7FA-2443E3E36FE8}"/>
            </c:ext>
          </c:extLst>
        </c:ser>
        <c:dLbls>
          <c:showLegendKey val="0"/>
          <c:showVal val="0"/>
          <c:showCatName val="0"/>
          <c:showSerName val="0"/>
          <c:showPercent val="0"/>
          <c:showBubbleSize val="0"/>
        </c:dLbls>
        <c:gapWidth val="150"/>
        <c:axId val="145357824"/>
        <c:axId val="145052416"/>
      </c:barChart>
      <c:catAx>
        <c:axId val="145357824"/>
        <c:scaling>
          <c:orientation val="minMax"/>
        </c:scaling>
        <c:delete val="0"/>
        <c:axPos val="l"/>
        <c:numFmt formatCode="General" sourceLinked="1"/>
        <c:majorTickMark val="out"/>
        <c:minorTickMark val="none"/>
        <c:tickLblPos val="nextTo"/>
        <c:txPr>
          <a:bodyPr/>
          <a:lstStyle/>
          <a:p>
            <a:pPr>
              <a:defRPr b="1"/>
            </a:pPr>
            <a:endParaRPr lang="fr-FR"/>
          </a:p>
        </c:txPr>
        <c:crossAx val="145052416"/>
        <c:crosses val="autoZero"/>
        <c:auto val="1"/>
        <c:lblAlgn val="ctr"/>
        <c:lblOffset val="100"/>
        <c:noMultiLvlLbl val="0"/>
      </c:catAx>
      <c:valAx>
        <c:axId val="145052416"/>
        <c:scaling>
          <c:orientation val="minMax"/>
        </c:scaling>
        <c:delete val="0"/>
        <c:axPos val="b"/>
        <c:majorGridlines>
          <c:spPr>
            <a:ln w="6350">
              <a:solidFill>
                <a:schemeClr val="tx1">
                  <a:lumMod val="50000"/>
                  <a:lumOff val="50000"/>
                  <a:alpha val="20000"/>
                </a:schemeClr>
              </a:solidFill>
            </a:ln>
          </c:spPr>
        </c:majorGridlines>
        <c:title>
          <c:tx>
            <c:rich>
              <a:bodyPr/>
              <a:lstStyle/>
              <a:p>
                <a:pPr>
                  <a:defRPr/>
                </a:pPr>
                <a:r>
                  <a:rPr lang="fr-FR"/>
                  <a:t>$US PPP</a:t>
                </a:r>
              </a:p>
            </c:rich>
          </c:tx>
          <c:layout>
            <c:manualLayout>
              <c:xMode val="edge"/>
              <c:yMode val="edge"/>
              <c:x val="0.81853092183288056"/>
              <c:y val="0.90292460306688394"/>
            </c:manualLayout>
          </c:layout>
          <c:overlay val="0"/>
        </c:title>
        <c:numFmt formatCode="_-* #\ ##0\ _€_-;\-* #\ ##0\ _€_-;_-* &quot;-&quot;??\ _€_-;_-@_-" sourceLinked="1"/>
        <c:majorTickMark val="out"/>
        <c:minorTickMark val="none"/>
        <c:tickLblPos val="nextTo"/>
        <c:crossAx val="145357824"/>
        <c:crosses val="autoZero"/>
        <c:crossBetween val="between"/>
      </c:valAx>
    </c:plotArea>
    <c:legend>
      <c:legendPos val="b"/>
      <c:layout>
        <c:manualLayout>
          <c:xMode val="edge"/>
          <c:yMode val="edge"/>
          <c:x val="0.31695115995115997"/>
          <c:y val="0.89840193909796984"/>
          <c:w val="0.36281105006105008"/>
          <c:h val="9.6355716690953941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'4.7'!$C$34</c:f>
              <c:strCache>
                <c:ptCount val="1"/>
                <c:pt idx="0">
                  <c:v>Hours</c:v>
                </c:pt>
              </c:strCache>
            </c:strRef>
          </c:tx>
          <c:spPr>
            <a:solidFill>
              <a:schemeClr val="accent4">
                <a:lumMod val="60000"/>
                <a:lumOff val="40000"/>
              </a:schemeClr>
            </a:solidFill>
          </c:spPr>
          <c:invertIfNegative val="0"/>
          <c:dPt>
            <c:idx val="10"/>
            <c:invertIfNegative val="0"/>
            <c:bubble3D val="0"/>
            <c:extLst>
              <c:ext xmlns:c16="http://schemas.microsoft.com/office/drawing/2014/chart" uri="{C3380CC4-5D6E-409C-BE32-E72D297353CC}">
                <c16:uniqueId val="{00000000-D60A-496B-9A73-94EBD285FCE4}"/>
              </c:ext>
            </c:extLst>
          </c:dPt>
          <c:cat>
            <c:strRef>
              <c:f>'4.7'!$B$35:$B$50</c:f>
              <c:strCache>
                <c:ptCount val="16"/>
                <c:pt idx="0">
                  <c:v>EE</c:v>
                </c:pt>
                <c:pt idx="1">
                  <c:v>FR</c:v>
                </c:pt>
                <c:pt idx="2">
                  <c:v>LV</c:v>
                </c:pt>
                <c:pt idx="3">
                  <c:v>FI</c:v>
                </c:pt>
                <c:pt idx="4">
                  <c:v>HR</c:v>
                </c:pt>
                <c:pt idx="5">
                  <c:v>CZ</c:v>
                </c:pt>
                <c:pt idx="6">
                  <c:v>SK</c:v>
                </c:pt>
                <c:pt idx="7">
                  <c:v>RO</c:v>
                </c:pt>
                <c:pt idx="8">
                  <c:v>PT</c:v>
                </c:pt>
                <c:pt idx="9">
                  <c:v>ES</c:v>
                </c:pt>
                <c:pt idx="10">
                  <c:v>BG</c:v>
                </c:pt>
                <c:pt idx="11">
                  <c:v>DK</c:v>
                </c:pt>
                <c:pt idx="12">
                  <c:v>NL</c:v>
                </c:pt>
                <c:pt idx="13">
                  <c:v>CY</c:v>
                </c:pt>
                <c:pt idx="14">
                  <c:v>IT</c:v>
                </c:pt>
                <c:pt idx="15">
                  <c:v>SE</c:v>
                </c:pt>
              </c:strCache>
            </c:strRef>
          </c:cat>
          <c:val>
            <c:numRef>
              <c:f>'4.7'!$C$35:$C$50</c:f>
              <c:numCache>
                <c:formatCode>0.0</c:formatCode>
                <c:ptCount val="16"/>
                <c:pt idx="0">
                  <c:v>1.813388303662717</c:v>
                </c:pt>
                <c:pt idx="1">
                  <c:v>2.0631404814842842</c:v>
                </c:pt>
                <c:pt idx="2">
                  <c:v>2.0742572488779158</c:v>
                </c:pt>
                <c:pt idx="3">
                  <c:v>2.0891493102094221</c:v>
                </c:pt>
                <c:pt idx="4">
                  <c:v>2.1051486763517961</c:v>
                </c:pt>
                <c:pt idx="5">
                  <c:v>2.1214312452320598</c:v>
                </c:pt>
                <c:pt idx="6">
                  <c:v>2.2218555131170952</c:v>
                </c:pt>
                <c:pt idx="7">
                  <c:v>2.3990259745286719</c:v>
                </c:pt>
                <c:pt idx="8">
                  <c:v>2.4448274383719428</c:v>
                </c:pt>
                <c:pt idx="9">
                  <c:v>2.515916667518395</c:v>
                </c:pt>
                <c:pt idx="10">
                  <c:v>2.8662218489680238</c:v>
                </c:pt>
                <c:pt idx="11">
                  <c:v>2.9982497208320762</c:v>
                </c:pt>
                <c:pt idx="12">
                  <c:v>3.0289679117201178</c:v>
                </c:pt>
                <c:pt idx="13">
                  <c:v>3.0766520756299598</c:v>
                </c:pt>
                <c:pt idx="14">
                  <c:v>3.1748136255119368</c:v>
                </c:pt>
                <c:pt idx="15">
                  <c:v>3.311550257457692</c:v>
                </c:pt>
              </c:numCache>
            </c:numRef>
          </c:val>
          <c:extLst>
            <c:ext xmlns:c16="http://schemas.microsoft.com/office/drawing/2014/chart" uri="{C3380CC4-5D6E-409C-BE32-E72D297353CC}">
              <c16:uniqueId val="{00000001-D60A-496B-9A73-94EBD285FCE4}"/>
            </c:ext>
          </c:extLst>
        </c:ser>
        <c:dLbls>
          <c:showLegendKey val="0"/>
          <c:showVal val="0"/>
          <c:showCatName val="0"/>
          <c:showSerName val="0"/>
          <c:showPercent val="0"/>
          <c:showBubbleSize val="0"/>
        </c:dLbls>
        <c:gapWidth val="150"/>
        <c:axId val="113352704"/>
        <c:axId val="113354240"/>
      </c:barChart>
      <c:catAx>
        <c:axId val="113352704"/>
        <c:scaling>
          <c:orientation val="minMax"/>
        </c:scaling>
        <c:delete val="0"/>
        <c:axPos val="b"/>
        <c:numFmt formatCode="General" sourceLinked="0"/>
        <c:majorTickMark val="out"/>
        <c:minorTickMark val="none"/>
        <c:tickLblPos val="nextTo"/>
        <c:txPr>
          <a:bodyPr/>
          <a:lstStyle/>
          <a:p>
            <a:pPr>
              <a:defRPr b="1"/>
            </a:pPr>
            <a:endParaRPr lang="fr-FR"/>
          </a:p>
        </c:txPr>
        <c:crossAx val="113354240"/>
        <c:crosses val="autoZero"/>
        <c:auto val="1"/>
        <c:lblAlgn val="ctr"/>
        <c:lblOffset val="100"/>
        <c:noMultiLvlLbl val="0"/>
      </c:catAx>
      <c:valAx>
        <c:axId val="113354240"/>
        <c:scaling>
          <c:orientation val="minMax"/>
        </c:scaling>
        <c:delete val="0"/>
        <c:axPos val="l"/>
        <c:majorGridlines>
          <c:spPr>
            <a:ln w="6350">
              <a:solidFill>
                <a:schemeClr val="bg1">
                  <a:lumMod val="85000"/>
                  <a:alpha val="20000"/>
                </a:schemeClr>
              </a:solidFill>
            </a:ln>
          </c:spPr>
        </c:majorGridlines>
        <c:numFmt formatCode="0.0" sourceLinked="1"/>
        <c:majorTickMark val="out"/>
        <c:minorTickMark val="none"/>
        <c:tickLblPos val="nextTo"/>
        <c:crossAx val="113352704"/>
        <c:crosses val="autoZero"/>
        <c:crossBetween val="between"/>
      </c:valAx>
    </c:plotArea>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06373196639009E-2"/>
          <c:y val="3.3893006404779408E-2"/>
          <c:w val="0.96571837916233616"/>
          <c:h val="0.78633697522961732"/>
        </c:manualLayout>
      </c:layout>
      <c:barChart>
        <c:barDir val="col"/>
        <c:grouping val="clustered"/>
        <c:varyColors val="0"/>
        <c:ser>
          <c:idx val="0"/>
          <c:order val="0"/>
          <c:tx>
            <c:strRef>
              <c:f>'4.7'!$C$58</c:f>
              <c:strCache>
                <c:ptCount val="1"/>
                <c:pt idx="0">
                  <c:v>Have students work in small groups to come up with a joint solution to a problem or task</c:v>
                </c:pt>
              </c:strCache>
            </c:strRef>
          </c:tx>
          <c:spPr>
            <a:solidFill>
              <a:schemeClr val="accent4">
                <a:lumMod val="60000"/>
                <a:lumOff val="40000"/>
              </a:schemeClr>
            </a:solidFill>
          </c:spPr>
          <c:invertIfNegative val="0"/>
          <c:dPt>
            <c:idx val="12"/>
            <c:invertIfNegative val="0"/>
            <c:bubble3D val="0"/>
            <c:extLst>
              <c:ext xmlns:c16="http://schemas.microsoft.com/office/drawing/2014/chart" uri="{C3380CC4-5D6E-409C-BE32-E72D297353CC}">
                <c16:uniqueId val="{00000000-CD00-4774-8435-782070715A79}"/>
              </c:ext>
            </c:extLst>
          </c:dPt>
          <c:cat>
            <c:strRef>
              <c:f>'4.7'!$B$59:$B$81</c:f>
              <c:strCache>
                <c:ptCount val="23"/>
                <c:pt idx="0">
                  <c:v>CZ</c:v>
                </c:pt>
                <c:pt idx="1">
                  <c:v>SI</c:v>
                </c:pt>
                <c:pt idx="2">
                  <c:v>HR</c:v>
                </c:pt>
                <c:pt idx="3">
                  <c:v>BE</c:v>
                </c:pt>
                <c:pt idx="4">
                  <c:v>HU</c:v>
                </c:pt>
                <c:pt idx="5">
                  <c:v>EE</c:v>
                </c:pt>
                <c:pt idx="6">
                  <c:v>SK</c:v>
                </c:pt>
                <c:pt idx="7">
                  <c:v>FI</c:v>
                </c:pt>
                <c:pt idx="8">
                  <c:v>AT</c:v>
                </c:pt>
                <c:pt idx="9">
                  <c:v>MT</c:v>
                </c:pt>
                <c:pt idx="10">
                  <c:v>IT</c:v>
                </c:pt>
                <c:pt idx="11">
                  <c:v>ES</c:v>
                </c:pt>
                <c:pt idx="12">
                  <c:v>EU-23</c:v>
                </c:pt>
                <c:pt idx="13">
                  <c:v>LV</c:v>
                </c:pt>
                <c:pt idx="14">
                  <c:v>NL</c:v>
                </c:pt>
                <c:pt idx="15">
                  <c:v>BG</c:v>
                </c:pt>
                <c:pt idx="16">
                  <c:v>FR</c:v>
                </c:pt>
                <c:pt idx="17">
                  <c:v>PT</c:v>
                </c:pt>
                <c:pt idx="18">
                  <c:v>SE</c:v>
                </c:pt>
                <c:pt idx="19">
                  <c:v>CY</c:v>
                </c:pt>
                <c:pt idx="20">
                  <c:v>LT</c:v>
                </c:pt>
                <c:pt idx="21">
                  <c:v>RO</c:v>
                </c:pt>
                <c:pt idx="22">
                  <c:v>DK</c:v>
                </c:pt>
              </c:strCache>
            </c:strRef>
          </c:cat>
          <c:val>
            <c:numRef>
              <c:f>'4.7'!$C$59:$C$81</c:f>
              <c:numCache>
                <c:formatCode>0</c:formatCode>
                <c:ptCount val="23"/>
                <c:pt idx="0">
                  <c:v>27.30420535771956</c:v>
                </c:pt>
                <c:pt idx="1">
                  <c:v>28.378280886375901</c:v>
                </c:pt>
                <c:pt idx="2">
                  <c:v>30.712427436451129</c:v>
                </c:pt>
                <c:pt idx="3">
                  <c:v>34.109959549059518</c:v>
                </c:pt>
                <c:pt idx="4">
                  <c:v>35.4710738418487</c:v>
                </c:pt>
                <c:pt idx="5">
                  <c:v>39.526164905421872</c:v>
                </c:pt>
                <c:pt idx="6">
                  <c:v>40.157130853020313</c:v>
                </c:pt>
                <c:pt idx="7">
                  <c:v>42.285379622956427</c:v>
                </c:pt>
                <c:pt idx="8">
                  <c:v>42.474407905643133</c:v>
                </c:pt>
                <c:pt idx="9">
                  <c:v>42.675812909600381</c:v>
                </c:pt>
                <c:pt idx="10">
                  <c:v>45.660913453017002</c:v>
                </c:pt>
                <c:pt idx="11">
                  <c:v>45.855113940931609</c:v>
                </c:pt>
                <c:pt idx="12">
                  <c:v>46.689956665039063</c:v>
                </c:pt>
                <c:pt idx="13">
                  <c:v>46.733874292970683</c:v>
                </c:pt>
                <c:pt idx="14">
                  <c:v>47.651577472681169</c:v>
                </c:pt>
                <c:pt idx="15">
                  <c:v>48.569757592529307</c:v>
                </c:pt>
                <c:pt idx="16">
                  <c:v>49.229967189905302</c:v>
                </c:pt>
                <c:pt idx="17">
                  <c:v>49.926062298108953</c:v>
                </c:pt>
                <c:pt idx="18">
                  <c:v>51.450849128043593</c:v>
                </c:pt>
                <c:pt idx="19">
                  <c:v>52.075996632777887</c:v>
                </c:pt>
                <c:pt idx="20">
                  <c:v>52.237023946611153</c:v>
                </c:pt>
                <c:pt idx="21">
                  <c:v>52.78499747634924</c:v>
                </c:pt>
                <c:pt idx="22">
                  <c:v>80.295482221367337</c:v>
                </c:pt>
              </c:numCache>
            </c:numRef>
          </c:val>
          <c:extLst>
            <c:ext xmlns:c16="http://schemas.microsoft.com/office/drawing/2014/chart" uri="{C3380CC4-5D6E-409C-BE32-E72D297353CC}">
              <c16:uniqueId val="{00000001-CD00-4774-8435-782070715A79}"/>
            </c:ext>
          </c:extLst>
        </c:ser>
        <c:dLbls>
          <c:showLegendKey val="0"/>
          <c:showVal val="0"/>
          <c:showCatName val="0"/>
          <c:showSerName val="0"/>
          <c:showPercent val="0"/>
          <c:showBubbleSize val="0"/>
        </c:dLbls>
        <c:gapWidth val="150"/>
        <c:axId val="113396736"/>
        <c:axId val="113402624"/>
      </c:barChart>
      <c:scatterChart>
        <c:scatterStyle val="lineMarker"/>
        <c:varyColors val="0"/>
        <c:ser>
          <c:idx val="1"/>
          <c:order val="1"/>
          <c:tx>
            <c:strRef>
              <c:f>'4.7'!$D$58</c:f>
              <c:strCache>
                <c:ptCount val="1"/>
                <c:pt idx="0">
                  <c:v>Refer to a problem from everyday life or work to demonstrate why new knowledge is useful</c:v>
                </c:pt>
              </c:strCache>
            </c:strRef>
          </c:tx>
          <c:spPr>
            <a:ln w="28575">
              <a:noFill/>
            </a:ln>
          </c:spPr>
          <c:marker>
            <c:symbol val="circle"/>
            <c:size val="6"/>
            <c:spPr>
              <a:solidFill>
                <a:schemeClr val="accent2"/>
              </a:solidFill>
              <a:ln>
                <a:solidFill>
                  <a:schemeClr val="bg1"/>
                </a:solidFill>
              </a:ln>
            </c:spPr>
          </c:marker>
          <c:dPt>
            <c:idx val="22"/>
            <c:bubble3D val="0"/>
            <c:extLst>
              <c:ext xmlns:c16="http://schemas.microsoft.com/office/drawing/2014/chart" uri="{C3380CC4-5D6E-409C-BE32-E72D297353CC}">
                <c16:uniqueId val="{00000002-CD00-4774-8435-782070715A79}"/>
              </c:ext>
            </c:extLst>
          </c:dPt>
          <c:xVal>
            <c:strRef>
              <c:f>'4.7'!$B$59:$B$81</c:f>
              <c:strCache>
                <c:ptCount val="23"/>
                <c:pt idx="0">
                  <c:v>CZ</c:v>
                </c:pt>
                <c:pt idx="1">
                  <c:v>SI</c:v>
                </c:pt>
                <c:pt idx="2">
                  <c:v>HR</c:v>
                </c:pt>
                <c:pt idx="3">
                  <c:v>BE</c:v>
                </c:pt>
                <c:pt idx="4">
                  <c:v>HU</c:v>
                </c:pt>
                <c:pt idx="5">
                  <c:v>EE</c:v>
                </c:pt>
                <c:pt idx="6">
                  <c:v>SK</c:v>
                </c:pt>
                <c:pt idx="7">
                  <c:v>FI</c:v>
                </c:pt>
                <c:pt idx="8">
                  <c:v>AT</c:v>
                </c:pt>
                <c:pt idx="9">
                  <c:v>MT</c:v>
                </c:pt>
                <c:pt idx="10">
                  <c:v>IT</c:v>
                </c:pt>
                <c:pt idx="11">
                  <c:v>ES</c:v>
                </c:pt>
                <c:pt idx="12">
                  <c:v>EU-23</c:v>
                </c:pt>
                <c:pt idx="13">
                  <c:v>LV</c:v>
                </c:pt>
                <c:pt idx="14">
                  <c:v>NL</c:v>
                </c:pt>
                <c:pt idx="15">
                  <c:v>BG</c:v>
                </c:pt>
                <c:pt idx="16">
                  <c:v>FR</c:v>
                </c:pt>
                <c:pt idx="17">
                  <c:v>PT</c:v>
                </c:pt>
                <c:pt idx="18">
                  <c:v>SE</c:v>
                </c:pt>
                <c:pt idx="19">
                  <c:v>CY</c:v>
                </c:pt>
                <c:pt idx="20">
                  <c:v>LT</c:v>
                </c:pt>
                <c:pt idx="21">
                  <c:v>RO</c:v>
                </c:pt>
                <c:pt idx="22">
                  <c:v>DK</c:v>
                </c:pt>
              </c:strCache>
            </c:strRef>
          </c:xVal>
          <c:yVal>
            <c:numRef>
              <c:f>'4.7'!$D$59:$D$81</c:f>
              <c:numCache>
                <c:formatCode>0</c:formatCode>
                <c:ptCount val="23"/>
                <c:pt idx="0">
                  <c:v>69.174468612381403</c:v>
                </c:pt>
                <c:pt idx="1">
                  <c:v>80.057230184164268</c:v>
                </c:pt>
                <c:pt idx="2">
                  <c:v>90.121436231316721</c:v>
                </c:pt>
                <c:pt idx="3">
                  <c:v>68.351275241933763</c:v>
                </c:pt>
                <c:pt idx="4">
                  <c:v>84.695741655735844</c:v>
                </c:pt>
                <c:pt idx="5">
                  <c:v>68.195262130655706</c:v>
                </c:pt>
                <c:pt idx="6">
                  <c:v>71.971429921598343</c:v>
                </c:pt>
                <c:pt idx="7">
                  <c:v>68.191167212856001</c:v>
                </c:pt>
                <c:pt idx="8">
                  <c:v>74.761642146319375</c:v>
                </c:pt>
                <c:pt idx="9">
                  <c:v>77.2873035115786</c:v>
                </c:pt>
                <c:pt idx="10">
                  <c:v>82.516886686718607</c:v>
                </c:pt>
                <c:pt idx="11">
                  <c:v>81.24066511974867</c:v>
                </c:pt>
                <c:pt idx="12">
                  <c:v>73.068229675292969</c:v>
                </c:pt>
                <c:pt idx="13">
                  <c:v>88.511035737622777</c:v>
                </c:pt>
                <c:pt idx="14">
                  <c:v>64.249162191168722</c:v>
                </c:pt>
                <c:pt idx="15">
                  <c:v>81.922441944797214</c:v>
                </c:pt>
                <c:pt idx="16">
                  <c:v>57.543036761743892</c:v>
                </c:pt>
                <c:pt idx="17">
                  <c:v>93.104273294298039</c:v>
                </c:pt>
                <c:pt idx="18">
                  <c:v>58.564538666787143</c:v>
                </c:pt>
                <c:pt idx="19">
                  <c:v>82.544848758518981</c:v>
                </c:pt>
                <c:pt idx="20">
                  <c:v>87.136446602826709</c:v>
                </c:pt>
                <c:pt idx="21">
                  <c:v>83.071751301184975</c:v>
                </c:pt>
                <c:pt idx="22">
                  <c:v>60.902681194896033</c:v>
                </c:pt>
              </c:numCache>
            </c:numRef>
          </c:yVal>
          <c:smooth val="0"/>
          <c:extLst>
            <c:ext xmlns:c16="http://schemas.microsoft.com/office/drawing/2014/chart" uri="{C3380CC4-5D6E-409C-BE32-E72D297353CC}">
              <c16:uniqueId val="{00000003-CD00-4774-8435-782070715A79}"/>
            </c:ext>
          </c:extLst>
        </c:ser>
        <c:ser>
          <c:idx val="2"/>
          <c:order val="2"/>
          <c:tx>
            <c:strRef>
              <c:f>'4.7'!$E$58</c:f>
              <c:strCache>
                <c:ptCount val="1"/>
                <c:pt idx="0">
                  <c:v>Let students practise similar tasks until I know that every student has understood the subject matter</c:v>
                </c:pt>
              </c:strCache>
            </c:strRef>
          </c:tx>
          <c:spPr>
            <a:ln w="28575">
              <a:noFill/>
            </a:ln>
          </c:spPr>
          <c:marker>
            <c:symbol val="diamond"/>
            <c:size val="6"/>
            <c:spPr>
              <a:solidFill>
                <a:schemeClr val="accent2"/>
              </a:solidFill>
              <a:ln>
                <a:solidFill>
                  <a:schemeClr val="bg1"/>
                </a:solidFill>
              </a:ln>
            </c:spPr>
          </c:marker>
          <c:dPt>
            <c:idx val="22"/>
            <c:bubble3D val="0"/>
            <c:extLst>
              <c:ext xmlns:c16="http://schemas.microsoft.com/office/drawing/2014/chart" uri="{C3380CC4-5D6E-409C-BE32-E72D297353CC}">
                <c16:uniqueId val="{00000004-CD00-4774-8435-782070715A79}"/>
              </c:ext>
            </c:extLst>
          </c:dPt>
          <c:xVal>
            <c:strRef>
              <c:f>'4.7'!$B$59:$B$81</c:f>
              <c:strCache>
                <c:ptCount val="23"/>
                <c:pt idx="0">
                  <c:v>CZ</c:v>
                </c:pt>
                <c:pt idx="1">
                  <c:v>SI</c:v>
                </c:pt>
                <c:pt idx="2">
                  <c:v>HR</c:v>
                </c:pt>
                <c:pt idx="3">
                  <c:v>BE</c:v>
                </c:pt>
                <c:pt idx="4">
                  <c:v>HU</c:v>
                </c:pt>
                <c:pt idx="5">
                  <c:v>EE</c:v>
                </c:pt>
                <c:pt idx="6">
                  <c:v>SK</c:v>
                </c:pt>
                <c:pt idx="7">
                  <c:v>FI</c:v>
                </c:pt>
                <c:pt idx="8">
                  <c:v>AT</c:v>
                </c:pt>
                <c:pt idx="9">
                  <c:v>MT</c:v>
                </c:pt>
                <c:pt idx="10">
                  <c:v>IT</c:v>
                </c:pt>
                <c:pt idx="11">
                  <c:v>ES</c:v>
                </c:pt>
                <c:pt idx="12">
                  <c:v>EU-23</c:v>
                </c:pt>
                <c:pt idx="13">
                  <c:v>LV</c:v>
                </c:pt>
                <c:pt idx="14">
                  <c:v>NL</c:v>
                </c:pt>
                <c:pt idx="15">
                  <c:v>BG</c:v>
                </c:pt>
                <c:pt idx="16">
                  <c:v>FR</c:v>
                </c:pt>
                <c:pt idx="17">
                  <c:v>PT</c:v>
                </c:pt>
                <c:pt idx="18">
                  <c:v>SE</c:v>
                </c:pt>
                <c:pt idx="19">
                  <c:v>CY</c:v>
                </c:pt>
                <c:pt idx="20">
                  <c:v>LT</c:v>
                </c:pt>
                <c:pt idx="21">
                  <c:v>RO</c:v>
                </c:pt>
                <c:pt idx="22">
                  <c:v>DK</c:v>
                </c:pt>
              </c:strCache>
            </c:strRef>
          </c:xVal>
          <c:yVal>
            <c:numRef>
              <c:f>'4.7'!$E$59:$E$81</c:f>
              <c:numCache>
                <c:formatCode>0</c:formatCode>
                <c:ptCount val="23"/>
                <c:pt idx="0">
                  <c:v>63.582373896439051</c:v>
                </c:pt>
                <c:pt idx="1">
                  <c:v>68.865495536900482</c:v>
                </c:pt>
                <c:pt idx="2">
                  <c:v>64.568550180279857</c:v>
                </c:pt>
                <c:pt idx="3">
                  <c:v>66.112801371481538</c:v>
                </c:pt>
                <c:pt idx="4">
                  <c:v>82.492462890852352</c:v>
                </c:pt>
                <c:pt idx="5">
                  <c:v>69.818722493813141</c:v>
                </c:pt>
                <c:pt idx="6">
                  <c:v>70.903258801884135</c:v>
                </c:pt>
                <c:pt idx="7">
                  <c:v>50.37189233299457</c:v>
                </c:pt>
                <c:pt idx="8">
                  <c:v>55.756242465120167</c:v>
                </c:pt>
                <c:pt idx="9">
                  <c:v>75.162507946242997</c:v>
                </c:pt>
                <c:pt idx="10">
                  <c:v>85.45538720651993</c:v>
                </c:pt>
                <c:pt idx="11">
                  <c:v>76.74234976055628</c:v>
                </c:pt>
                <c:pt idx="12">
                  <c:v>70.422981262207031</c:v>
                </c:pt>
                <c:pt idx="13">
                  <c:v>83.274390282388794</c:v>
                </c:pt>
                <c:pt idx="14">
                  <c:v>61.407122885649642</c:v>
                </c:pt>
                <c:pt idx="15">
                  <c:v>79.275105128619359</c:v>
                </c:pt>
                <c:pt idx="16">
                  <c:v>55.24088191684843</c:v>
                </c:pt>
                <c:pt idx="17">
                  <c:v>72.865984556347215</c:v>
                </c:pt>
                <c:pt idx="18">
                  <c:v>65.503568710303668</c:v>
                </c:pt>
                <c:pt idx="19">
                  <c:v>82.420892416521312</c:v>
                </c:pt>
                <c:pt idx="20">
                  <c:v>77.21892011571029</c:v>
                </c:pt>
                <c:pt idx="21">
                  <c:v>86.555198768547669</c:v>
                </c:pt>
                <c:pt idx="22">
                  <c:v>53.8080382425279</c:v>
                </c:pt>
              </c:numCache>
            </c:numRef>
          </c:yVal>
          <c:smooth val="0"/>
          <c:extLst>
            <c:ext xmlns:c16="http://schemas.microsoft.com/office/drawing/2014/chart" uri="{C3380CC4-5D6E-409C-BE32-E72D297353CC}">
              <c16:uniqueId val="{00000005-CD00-4774-8435-782070715A79}"/>
            </c:ext>
          </c:extLst>
        </c:ser>
        <c:dLbls>
          <c:showLegendKey val="0"/>
          <c:showVal val="0"/>
          <c:showCatName val="0"/>
          <c:showSerName val="0"/>
          <c:showPercent val="0"/>
          <c:showBubbleSize val="0"/>
        </c:dLbls>
        <c:axId val="113396736"/>
        <c:axId val="113402624"/>
      </c:scatterChart>
      <c:catAx>
        <c:axId val="113396736"/>
        <c:scaling>
          <c:orientation val="minMax"/>
        </c:scaling>
        <c:delete val="0"/>
        <c:axPos val="b"/>
        <c:numFmt formatCode="General" sourceLinked="0"/>
        <c:majorTickMark val="out"/>
        <c:minorTickMark val="none"/>
        <c:tickLblPos val="nextTo"/>
        <c:txPr>
          <a:bodyPr/>
          <a:lstStyle/>
          <a:p>
            <a:pPr>
              <a:defRPr b="1"/>
            </a:pPr>
            <a:endParaRPr lang="fr-FR"/>
          </a:p>
        </c:txPr>
        <c:crossAx val="113402624"/>
        <c:crosses val="autoZero"/>
        <c:auto val="1"/>
        <c:lblAlgn val="ctr"/>
        <c:lblOffset val="100"/>
        <c:noMultiLvlLbl val="0"/>
      </c:catAx>
      <c:valAx>
        <c:axId val="113402624"/>
        <c:scaling>
          <c:orientation val="minMax"/>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4.6234153616703952E-2"/>
              <c:y val="1.4257233880895254E-3"/>
            </c:manualLayout>
          </c:layout>
          <c:overlay val="0"/>
        </c:title>
        <c:numFmt formatCode="0" sourceLinked="0"/>
        <c:majorTickMark val="out"/>
        <c:minorTickMark val="none"/>
        <c:tickLblPos val="nextTo"/>
        <c:crossAx val="113396736"/>
        <c:crosses val="autoZero"/>
        <c:crossBetween val="between"/>
      </c:valAx>
    </c:plotArea>
    <c:legend>
      <c:legendPos val="b"/>
      <c:overlay val="0"/>
    </c:legend>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605282324002695E-2"/>
          <c:y val="4.3422485587977643E-2"/>
          <c:w val="0.93719750999711415"/>
          <c:h val="0.79394481633713843"/>
        </c:manualLayout>
      </c:layout>
      <c:barChart>
        <c:barDir val="col"/>
        <c:grouping val="clustered"/>
        <c:varyColors val="0"/>
        <c:ser>
          <c:idx val="2"/>
          <c:order val="2"/>
          <c:tx>
            <c:strRef>
              <c:f>'4.7'!$C$92</c:f>
              <c:strCache>
                <c:ptCount val="1"/>
                <c:pt idx="0">
                  <c:v>Let students  evaluate their own progress</c:v>
                </c:pt>
              </c:strCache>
            </c:strRef>
          </c:tx>
          <c:spPr>
            <a:solidFill>
              <a:schemeClr val="accent4">
                <a:lumMod val="60000"/>
                <a:lumOff val="40000"/>
              </a:schemeClr>
            </a:solidFill>
          </c:spPr>
          <c:invertIfNegative val="0"/>
          <c:dPt>
            <c:idx val="12"/>
            <c:invertIfNegative val="0"/>
            <c:bubble3D val="0"/>
            <c:extLst>
              <c:ext xmlns:c16="http://schemas.microsoft.com/office/drawing/2014/chart" uri="{C3380CC4-5D6E-409C-BE32-E72D297353CC}">
                <c16:uniqueId val="{00000000-AC8D-4907-9661-F0462958FBFF}"/>
              </c:ext>
            </c:extLst>
          </c:dPt>
          <c:cat>
            <c:strRef>
              <c:f>'4.7'!$B$93:$B$115</c:f>
              <c:strCache>
                <c:ptCount val="23"/>
                <c:pt idx="0">
                  <c:v>FR</c:v>
                </c:pt>
                <c:pt idx="1">
                  <c:v>AT</c:v>
                </c:pt>
                <c:pt idx="2">
                  <c:v>ES</c:v>
                </c:pt>
                <c:pt idx="3">
                  <c:v>BG</c:v>
                </c:pt>
                <c:pt idx="4">
                  <c:v>BE</c:v>
                </c:pt>
                <c:pt idx="5">
                  <c:v>NL</c:v>
                </c:pt>
                <c:pt idx="6">
                  <c:v>DK</c:v>
                </c:pt>
                <c:pt idx="7">
                  <c:v>EE</c:v>
                </c:pt>
                <c:pt idx="8">
                  <c:v>IT</c:v>
                </c:pt>
                <c:pt idx="9">
                  <c:v>CZ</c:v>
                </c:pt>
                <c:pt idx="10">
                  <c:v>HR</c:v>
                </c:pt>
                <c:pt idx="11">
                  <c:v>SE</c:v>
                </c:pt>
                <c:pt idx="12">
                  <c:v>EU-23</c:v>
                </c:pt>
                <c:pt idx="13">
                  <c:v>CY</c:v>
                </c:pt>
                <c:pt idx="14">
                  <c:v>RO</c:v>
                </c:pt>
                <c:pt idx="15">
                  <c:v>MT</c:v>
                </c:pt>
                <c:pt idx="16">
                  <c:v>HU</c:v>
                </c:pt>
                <c:pt idx="17">
                  <c:v>FI</c:v>
                </c:pt>
                <c:pt idx="18">
                  <c:v>LV</c:v>
                </c:pt>
                <c:pt idx="19">
                  <c:v>SI</c:v>
                </c:pt>
                <c:pt idx="20">
                  <c:v>SK</c:v>
                </c:pt>
                <c:pt idx="21">
                  <c:v>PT</c:v>
                </c:pt>
                <c:pt idx="22">
                  <c:v>LT</c:v>
                </c:pt>
              </c:strCache>
            </c:strRef>
          </c:cat>
          <c:val>
            <c:numRef>
              <c:f>'4.7'!$C$93:$C$115</c:f>
              <c:numCache>
                <c:formatCode>0</c:formatCode>
                <c:ptCount val="23"/>
                <c:pt idx="0">
                  <c:v>20.506300528117201</c:v>
                </c:pt>
                <c:pt idx="1">
                  <c:v>22.203582603642751</c:v>
                </c:pt>
                <c:pt idx="2">
                  <c:v>23.467235558506641</c:v>
                </c:pt>
                <c:pt idx="3">
                  <c:v>24.863185637451139</c:v>
                </c:pt>
                <c:pt idx="4">
                  <c:v>25.570923018637089</c:v>
                </c:pt>
                <c:pt idx="5">
                  <c:v>27.065363598277418</c:v>
                </c:pt>
                <c:pt idx="6">
                  <c:v>27.643995286117761</c:v>
                </c:pt>
                <c:pt idx="7">
                  <c:v>27.81194042349264</c:v>
                </c:pt>
                <c:pt idx="8">
                  <c:v>29.66594288375056</c:v>
                </c:pt>
                <c:pt idx="9">
                  <c:v>31.62040818802291</c:v>
                </c:pt>
                <c:pt idx="10">
                  <c:v>31.899901734246399</c:v>
                </c:pt>
                <c:pt idx="11">
                  <c:v>32.760120173785722</c:v>
                </c:pt>
                <c:pt idx="12">
                  <c:v>36.168018341064453</c:v>
                </c:pt>
                <c:pt idx="13">
                  <c:v>37.507392732336228</c:v>
                </c:pt>
                <c:pt idx="14">
                  <c:v>37.723004933054789</c:v>
                </c:pt>
                <c:pt idx="15">
                  <c:v>39.597165524095651</c:v>
                </c:pt>
                <c:pt idx="16">
                  <c:v>43.069839956586222</c:v>
                </c:pt>
                <c:pt idx="17">
                  <c:v>44.774304742478229</c:v>
                </c:pt>
                <c:pt idx="18">
                  <c:v>46.719195670038353</c:v>
                </c:pt>
                <c:pt idx="19">
                  <c:v>49.440563561793141</c:v>
                </c:pt>
                <c:pt idx="20">
                  <c:v>55.253252169116713</c:v>
                </c:pt>
                <c:pt idx="21">
                  <c:v>61.426868560888977</c:v>
                </c:pt>
                <c:pt idx="22">
                  <c:v>65.817637249976315</c:v>
                </c:pt>
              </c:numCache>
            </c:numRef>
          </c:val>
          <c:extLst>
            <c:ext xmlns:c16="http://schemas.microsoft.com/office/drawing/2014/chart" uri="{C3380CC4-5D6E-409C-BE32-E72D297353CC}">
              <c16:uniqueId val="{00000001-AC8D-4907-9661-F0462958FBFF}"/>
            </c:ext>
          </c:extLst>
        </c:ser>
        <c:dLbls>
          <c:showLegendKey val="0"/>
          <c:showVal val="0"/>
          <c:showCatName val="0"/>
          <c:showSerName val="0"/>
          <c:showPercent val="0"/>
          <c:showBubbleSize val="0"/>
        </c:dLbls>
        <c:gapWidth val="150"/>
        <c:axId val="113426432"/>
        <c:axId val="113428352"/>
      </c:barChart>
      <c:scatterChart>
        <c:scatterStyle val="lineMarker"/>
        <c:varyColors val="0"/>
        <c:ser>
          <c:idx val="0"/>
          <c:order val="0"/>
          <c:tx>
            <c:strRef>
              <c:f>'4.7'!$D$92</c:f>
              <c:strCache>
                <c:ptCount val="1"/>
                <c:pt idx="0">
                  <c:v>Administer own assessment</c:v>
                </c:pt>
              </c:strCache>
            </c:strRef>
          </c:tx>
          <c:spPr>
            <a:ln w="28575">
              <a:noFill/>
            </a:ln>
          </c:spPr>
          <c:marker>
            <c:symbol val="circle"/>
            <c:size val="6"/>
            <c:spPr>
              <a:solidFill>
                <a:schemeClr val="accent2"/>
              </a:solidFill>
              <a:ln>
                <a:solidFill>
                  <a:schemeClr val="bg1"/>
                </a:solidFill>
              </a:ln>
            </c:spPr>
          </c:marker>
          <c:xVal>
            <c:strRef>
              <c:f>'4.7'!$B$93:$B$115</c:f>
              <c:strCache>
                <c:ptCount val="23"/>
                <c:pt idx="0">
                  <c:v>FR</c:v>
                </c:pt>
                <c:pt idx="1">
                  <c:v>AT</c:v>
                </c:pt>
                <c:pt idx="2">
                  <c:v>ES</c:v>
                </c:pt>
                <c:pt idx="3">
                  <c:v>BG</c:v>
                </c:pt>
                <c:pt idx="4">
                  <c:v>BE</c:v>
                </c:pt>
                <c:pt idx="5">
                  <c:v>NL</c:v>
                </c:pt>
                <c:pt idx="6">
                  <c:v>DK</c:v>
                </c:pt>
                <c:pt idx="7">
                  <c:v>EE</c:v>
                </c:pt>
                <c:pt idx="8">
                  <c:v>IT</c:v>
                </c:pt>
                <c:pt idx="9">
                  <c:v>CZ</c:v>
                </c:pt>
                <c:pt idx="10">
                  <c:v>HR</c:v>
                </c:pt>
                <c:pt idx="11">
                  <c:v>SE</c:v>
                </c:pt>
                <c:pt idx="12">
                  <c:v>EU-23</c:v>
                </c:pt>
                <c:pt idx="13">
                  <c:v>CY</c:v>
                </c:pt>
                <c:pt idx="14">
                  <c:v>RO</c:v>
                </c:pt>
                <c:pt idx="15">
                  <c:v>MT</c:v>
                </c:pt>
                <c:pt idx="16">
                  <c:v>HU</c:v>
                </c:pt>
                <c:pt idx="17">
                  <c:v>FI</c:v>
                </c:pt>
                <c:pt idx="18">
                  <c:v>LV</c:v>
                </c:pt>
                <c:pt idx="19">
                  <c:v>SI</c:v>
                </c:pt>
                <c:pt idx="20">
                  <c:v>SK</c:v>
                </c:pt>
                <c:pt idx="21">
                  <c:v>PT</c:v>
                </c:pt>
                <c:pt idx="22">
                  <c:v>LT</c:v>
                </c:pt>
              </c:strCache>
            </c:strRef>
          </c:xVal>
          <c:yVal>
            <c:numRef>
              <c:f>'4.7'!$D$93:$D$115</c:f>
              <c:numCache>
                <c:formatCode>0</c:formatCode>
                <c:ptCount val="23"/>
                <c:pt idx="0">
                  <c:v>96.225039694962973</c:v>
                </c:pt>
                <c:pt idx="1">
                  <c:v>90.177266405099914</c:v>
                </c:pt>
                <c:pt idx="2">
                  <c:v>83.877271607028348</c:v>
                </c:pt>
                <c:pt idx="3">
                  <c:v>76.886232752894244</c:v>
                </c:pt>
                <c:pt idx="4">
                  <c:v>90.767521949387756</c:v>
                </c:pt>
                <c:pt idx="5">
                  <c:v>70.463874347150096</c:v>
                </c:pt>
                <c:pt idx="6">
                  <c:v>63.958991560099101</c:v>
                </c:pt>
                <c:pt idx="7">
                  <c:v>77.665587879324264</c:v>
                </c:pt>
                <c:pt idx="8">
                  <c:v>69.045374733408551</c:v>
                </c:pt>
                <c:pt idx="9">
                  <c:v>67.959514857378593</c:v>
                </c:pt>
                <c:pt idx="10">
                  <c:v>62.05913959250794</c:v>
                </c:pt>
                <c:pt idx="11">
                  <c:v>66.564464953105855</c:v>
                </c:pt>
                <c:pt idx="12">
                  <c:v>79.551406860351563</c:v>
                </c:pt>
                <c:pt idx="13">
                  <c:v>86.684022843168961</c:v>
                </c:pt>
                <c:pt idx="14">
                  <c:v>78.080033266671279</c:v>
                </c:pt>
                <c:pt idx="15">
                  <c:v>84.111772373233578</c:v>
                </c:pt>
                <c:pt idx="16">
                  <c:v>66.081733603059277</c:v>
                </c:pt>
                <c:pt idx="17">
                  <c:v>85.7683411972301</c:v>
                </c:pt>
                <c:pt idx="18">
                  <c:v>65.184452077661192</c:v>
                </c:pt>
                <c:pt idx="19">
                  <c:v>87.80775524650619</c:v>
                </c:pt>
                <c:pt idx="20">
                  <c:v>70.381102049758297</c:v>
                </c:pt>
                <c:pt idx="21">
                  <c:v>97.291834366126793</c:v>
                </c:pt>
                <c:pt idx="22">
                  <c:v>80.537801273530363</c:v>
                </c:pt>
              </c:numCache>
            </c:numRef>
          </c:yVal>
          <c:smooth val="0"/>
          <c:extLst>
            <c:ext xmlns:c16="http://schemas.microsoft.com/office/drawing/2014/chart" uri="{C3380CC4-5D6E-409C-BE32-E72D297353CC}">
              <c16:uniqueId val="{00000002-AC8D-4907-9661-F0462958FBFF}"/>
            </c:ext>
          </c:extLst>
        </c:ser>
        <c:ser>
          <c:idx val="1"/>
          <c:order val="1"/>
          <c:tx>
            <c:strRef>
              <c:f>'4.7'!$E$92</c:f>
              <c:strCache>
                <c:ptCount val="1"/>
                <c:pt idx="0">
                  <c:v>Provide written feedback on student work in addition to a mark</c:v>
                </c:pt>
              </c:strCache>
            </c:strRef>
          </c:tx>
          <c:spPr>
            <a:ln w="28575">
              <a:noFill/>
            </a:ln>
          </c:spPr>
          <c:marker>
            <c:symbol val="diamond"/>
            <c:size val="6"/>
            <c:spPr>
              <a:solidFill>
                <a:schemeClr val="accent2"/>
              </a:solidFill>
              <a:ln>
                <a:solidFill>
                  <a:schemeClr val="bg1"/>
                </a:solidFill>
              </a:ln>
            </c:spPr>
          </c:marker>
          <c:xVal>
            <c:strRef>
              <c:f>'4.7'!$B$93:$B$115</c:f>
              <c:strCache>
                <c:ptCount val="23"/>
                <c:pt idx="0">
                  <c:v>FR</c:v>
                </c:pt>
                <c:pt idx="1">
                  <c:v>AT</c:v>
                </c:pt>
                <c:pt idx="2">
                  <c:v>ES</c:v>
                </c:pt>
                <c:pt idx="3">
                  <c:v>BG</c:v>
                </c:pt>
                <c:pt idx="4">
                  <c:v>BE</c:v>
                </c:pt>
                <c:pt idx="5">
                  <c:v>NL</c:v>
                </c:pt>
                <c:pt idx="6">
                  <c:v>DK</c:v>
                </c:pt>
                <c:pt idx="7">
                  <c:v>EE</c:v>
                </c:pt>
                <c:pt idx="8">
                  <c:v>IT</c:v>
                </c:pt>
                <c:pt idx="9">
                  <c:v>CZ</c:v>
                </c:pt>
                <c:pt idx="10">
                  <c:v>HR</c:v>
                </c:pt>
                <c:pt idx="11">
                  <c:v>SE</c:v>
                </c:pt>
                <c:pt idx="12">
                  <c:v>EU-23</c:v>
                </c:pt>
                <c:pt idx="13">
                  <c:v>CY</c:v>
                </c:pt>
                <c:pt idx="14">
                  <c:v>RO</c:v>
                </c:pt>
                <c:pt idx="15">
                  <c:v>MT</c:v>
                </c:pt>
                <c:pt idx="16">
                  <c:v>HU</c:v>
                </c:pt>
                <c:pt idx="17">
                  <c:v>FI</c:v>
                </c:pt>
                <c:pt idx="18">
                  <c:v>LV</c:v>
                </c:pt>
                <c:pt idx="19">
                  <c:v>SI</c:v>
                </c:pt>
                <c:pt idx="20">
                  <c:v>SK</c:v>
                </c:pt>
                <c:pt idx="21">
                  <c:v>PT</c:v>
                </c:pt>
                <c:pt idx="22">
                  <c:v>LT</c:v>
                </c:pt>
              </c:strCache>
            </c:strRef>
          </c:xVal>
          <c:yVal>
            <c:numRef>
              <c:f>'4.7'!$E$93:$E$115</c:f>
              <c:numCache>
                <c:formatCode>0</c:formatCode>
                <c:ptCount val="23"/>
                <c:pt idx="0">
                  <c:v>77.370364144632447</c:v>
                </c:pt>
                <c:pt idx="1">
                  <c:v>45.434787079052171</c:v>
                </c:pt>
                <c:pt idx="2">
                  <c:v>81.89840786296206</c:v>
                </c:pt>
                <c:pt idx="3">
                  <c:v>58.48683891721933</c:v>
                </c:pt>
                <c:pt idx="4">
                  <c:v>72.262066754260715</c:v>
                </c:pt>
                <c:pt idx="5">
                  <c:v>45.623257257621198</c:v>
                </c:pt>
                <c:pt idx="6">
                  <c:v>58.153356022374261</c:v>
                </c:pt>
                <c:pt idx="7">
                  <c:v>42.077438062316617</c:v>
                </c:pt>
                <c:pt idx="8">
                  <c:v>52.345045567961279</c:v>
                </c:pt>
                <c:pt idx="9">
                  <c:v>31.075156547325751</c:v>
                </c:pt>
                <c:pt idx="10">
                  <c:v>68.732580507374962</c:v>
                </c:pt>
                <c:pt idx="11">
                  <c:v>57.754818460048639</c:v>
                </c:pt>
                <c:pt idx="12">
                  <c:v>62.613773345947273</c:v>
                </c:pt>
                <c:pt idx="13">
                  <c:v>67.98838001437727</c:v>
                </c:pt>
                <c:pt idx="14">
                  <c:v>36.844847867673153</c:v>
                </c:pt>
                <c:pt idx="15">
                  <c:v>76.001424940570388</c:v>
                </c:pt>
                <c:pt idx="16">
                  <c:v>28.04544956742247</c:v>
                </c:pt>
                <c:pt idx="17">
                  <c:v>38.235970959644469</c:v>
                </c:pt>
                <c:pt idx="18">
                  <c:v>25.489216460587819</c:v>
                </c:pt>
                <c:pt idx="19">
                  <c:v>25.081601999287269</c:v>
                </c:pt>
                <c:pt idx="20">
                  <c:v>29.163929381866058</c:v>
                </c:pt>
                <c:pt idx="21">
                  <c:v>68.843291646374851</c:v>
                </c:pt>
                <c:pt idx="22">
                  <c:v>62.563959108870208</c:v>
                </c:pt>
              </c:numCache>
            </c:numRef>
          </c:yVal>
          <c:smooth val="0"/>
          <c:extLst>
            <c:ext xmlns:c16="http://schemas.microsoft.com/office/drawing/2014/chart" uri="{C3380CC4-5D6E-409C-BE32-E72D297353CC}">
              <c16:uniqueId val="{00000003-AC8D-4907-9661-F0462958FBFF}"/>
            </c:ext>
          </c:extLst>
        </c:ser>
        <c:dLbls>
          <c:showLegendKey val="0"/>
          <c:showVal val="0"/>
          <c:showCatName val="0"/>
          <c:showSerName val="0"/>
          <c:showPercent val="0"/>
          <c:showBubbleSize val="0"/>
        </c:dLbls>
        <c:axId val="113426432"/>
        <c:axId val="113428352"/>
      </c:scatterChart>
      <c:catAx>
        <c:axId val="113426432"/>
        <c:scaling>
          <c:orientation val="minMax"/>
        </c:scaling>
        <c:delete val="0"/>
        <c:axPos val="b"/>
        <c:numFmt formatCode="General" sourceLinked="0"/>
        <c:majorTickMark val="out"/>
        <c:minorTickMark val="none"/>
        <c:tickLblPos val="nextTo"/>
        <c:txPr>
          <a:bodyPr/>
          <a:lstStyle/>
          <a:p>
            <a:pPr>
              <a:defRPr b="1"/>
            </a:pPr>
            <a:endParaRPr lang="fr-FR"/>
          </a:p>
        </c:txPr>
        <c:crossAx val="113428352"/>
        <c:crosses val="autoZero"/>
        <c:auto val="1"/>
        <c:lblAlgn val="ctr"/>
        <c:lblOffset val="100"/>
        <c:noMultiLvlLbl val="0"/>
      </c:catAx>
      <c:valAx>
        <c:axId val="113428352"/>
        <c:scaling>
          <c:orientation val="minMax"/>
          <c:max val="100"/>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4.712041884816754E-2"/>
              <c:y val="4.7851200614671199E-3"/>
            </c:manualLayout>
          </c:layout>
          <c:overlay val="0"/>
        </c:title>
        <c:numFmt formatCode="0" sourceLinked="0"/>
        <c:majorTickMark val="out"/>
        <c:minorTickMark val="none"/>
        <c:tickLblPos val="nextTo"/>
        <c:crossAx val="113426432"/>
        <c:crosses val="autoZero"/>
        <c:crossBetween val="between"/>
        <c:majorUnit val="10"/>
      </c:valAx>
    </c:plotArea>
    <c:legend>
      <c:legendPos val="b"/>
      <c:layout>
        <c:manualLayout>
          <c:xMode val="edge"/>
          <c:yMode val="edge"/>
          <c:x val="0.18034629179206002"/>
          <c:y val="0.89245029322254577"/>
          <c:w val="0.64454288109274294"/>
          <c:h val="0.10754970677745426"/>
        </c:manualLayout>
      </c:layout>
      <c:overlay val="0"/>
    </c:legend>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526503417108493E-2"/>
          <c:y val="5.7239057239057242E-2"/>
          <c:w val="0.94622969121665701"/>
          <c:h val="0.81422408317005301"/>
        </c:manualLayout>
      </c:layout>
      <c:barChart>
        <c:barDir val="col"/>
        <c:grouping val="clustered"/>
        <c:varyColors val="0"/>
        <c:ser>
          <c:idx val="0"/>
          <c:order val="0"/>
          <c:tx>
            <c:strRef>
              <c:f>'4.8'!$C$6</c:f>
              <c:strCache>
                <c:ptCount val="1"/>
                <c:pt idx="0">
                  <c:v>2018</c:v>
                </c:pt>
              </c:strCache>
            </c:strRef>
          </c:tx>
          <c:spPr>
            <a:solidFill>
              <a:schemeClr val="accent4">
                <a:lumMod val="60000"/>
                <a:lumOff val="40000"/>
              </a:schemeClr>
            </a:solidFill>
            <a:ln w="6350">
              <a:solidFill>
                <a:schemeClr val="bg1"/>
              </a:solidFill>
            </a:ln>
            <a:effectLst/>
          </c:spPr>
          <c:invertIfNegative val="0"/>
          <c:cat>
            <c:strRef>
              <c:f>'4.8'!$B$7:$B$27</c:f>
              <c:strCache>
                <c:ptCount val="21"/>
                <c:pt idx="0">
                  <c:v>BG</c:v>
                </c:pt>
                <c:pt idx="1">
                  <c:v>RO</c:v>
                </c:pt>
                <c:pt idx="2">
                  <c:v>MT</c:v>
                </c:pt>
                <c:pt idx="3">
                  <c:v>HR</c:v>
                </c:pt>
                <c:pt idx="4">
                  <c:v>SK</c:v>
                </c:pt>
                <c:pt idx="5">
                  <c:v>PT</c:v>
                </c:pt>
                <c:pt idx="6">
                  <c:v>IT</c:v>
                </c:pt>
                <c:pt idx="7">
                  <c:v>HU</c:v>
                </c:pt>
                <c:pt idx="8">
                  <c:v>EU-23</c:v>
                </c:pt>
                <c:pt idx="9">
                  <c:v>BE</c:v>
                </c:pt>
                <c:pt idx="10">
                  <c:v>FR</c:v>
                </c:pt>
                <c:pt idx="11">
                  <c:v>SE</c:v>
                </c:pt>
                <c:pt idx="12">
                  <c:v>ES</c:v>
                </c:pt>
                <c:pt idx="13">
                  <c:v>CZ</c:v>
                </c:pt>
                <c:pt idx="14">
                  <c:v>SI</c:v>
                </c:pt>
                <c:pt idx="15">
                  <c:v>FI</c:v>
                </c:pt>
                <c:pt idx="16">
                  <c:v>DK</c:v>
                </c:pt>
                <c:pt idx="17">
                  <c:v>LV</c:v>
                </c:pt>
                <c:pt idx="18">
                  <c:v>EE</c:v>
                </c:pt>
                <c:pt idx="19">
                  <c:v>NL</c:v>
                </c:pt>
                <c:pt idx="20">
                  <c:v>CY</c:v>
                </c:pt>
              </c:strCache>
            </c:strRef>
          </c:cat>
          <c:val>
            <c:numRef>
              <c:f>'4.8'!$C$7:$C$27</c:f>
              <c:numCache>
                <c:formatCode>0.0</c:formatCode>
                <c:ptCount val="21"/>
                <c:pt idx="0">
                  <c:v>31.983084049433398</c:v>
                </c:pt>
                <c:pt idx="1">
                  <c:v>33.421703929725403</c:v>
                </c:pt>
                <c:pt idx="2">
                  <c:v>33.678128248656655</c:v>
                </c:pt>
                <c:pt idx="3">
                  <c:v>33.8457575549334</c:v>
                </c:pt>
                <c:pt idx="4">
                  <c:v>35.514372079447142</c:v>
                </c:pt>
                <c:pt idx="5">
                  <c:v>37.678137928543173</c:v>
                </c:pt>
                <c:pt idx="6">
                  <c:v>37.99619174414746</c:v>
                </c:pt>
                <c:pt idx="7">
                  <c:v>38.240979633767921</c:v>
                </c:pt>
                <c:pt idx="8">
                  <c:v>40.875671320685697</c:v>
                </c:pt>
                <c:pt idx="9">
                  <c:v>41.033366106007733</c:v>
                </c:pt>
                <c:pt idx="10">
                  <c:v>41.787385964610607</c:v>
                </c:pt>
                <c:pt idx="11">
                  <c:v>45.670213738801095</c:v>
                </c:pt>
                <c:pt idx="12">
                  <c:v>47.191820448668672</c:v>
                </c:pt>
                <c:pt idx="13">
                  <c:v>50.405876494821456</c:v>
                </c:pt>
                <c:pt idx="14">
                  <c:v>51.209309457754209</c:v>
                </c:pt>
                <c:pt idx="15">
                  <c:v>54.244327717363575</c:v>
                </c:pt>
                <c:pt idx="16">
                  <c:v>55.946370426981076</c:v>
                </c:pt>
                <c:pt idx="17">
                  <c:v>58.018711374217204</c:v>
                </c:pt>
                <c:pt idx="18">
                  <c:v>59.026355953562287</c:v>
                </c:pt>
                <c:pt idx="19">
                  <c:v>62.014584789532051</c:v>
                </c:pt>
                <c:pt idx="20">
                  <c:v>64.80334870344673</c:v>
                </c:pt>
              </c:numCache>
            </c:numRef>
          </c:val>
          <c:extLst>
            <c:ext xmlns:c16="http://schemas.microsoft.com/office/drawing/2014/chart" uri="{C3380CC4-5D6E-409C-BE32-E72D297353CC}">
              <c16:uniqueId val="{00000000-D8BB-4FC3-8BAD-D2287E2FF3AC}"/>
            </c:ext>
          </c:extLst>
        </c:ser>
        <c:dLbls>
          <c:showLegendKey val="0"/>
          <c:showVal val="0"/>
          <c:showCatName val="0"/>
          <c:showSerName val="0"/>
          <c:showPercent val="0"/>
          <c:showBubbleSize val="0"/>
        </c:dLbls>
        <c:gapWidth val="140"/>
        <c:axId val="617577816"/>
        <c:axId val="617578144"/>
      </c:barChart>
      <c:lineChart>
        <c:grouping val="standard"/>
        <c:varyColors val="0"/>
        <c:ser>
          <c:idx val="1"/>
          <c:order val="1"/>
          <c:tx>
            <c:strRef>
              <c:f>'4.8'!$D$6</c:f>
              <c:strCache>
                <c:ptCount val="1"/>
                <c:pt idx="0">
                  <c:v>2013</c:v>
                </c:pt>
              </c:strCache>
            </c:strRef>
          </c:tx>
          <c:spPr>
            <a:ln w="28575" cap="rnd">
              <a:noFill/>
              <a:round/>
            </a:ln>
            <a:effectLst/>
          </c:spPr>
          <c:marker>
            <c:symbol val="circle"/>
            <c:size val="6"/>
            <c:spPr>
              <a:solidFill>
                <a:schemeClr val="accent2"/>
              </a:solidFill>
              <a:ln w="6350">
                <a:solidFill>
                  <a:schemeClr val="bg1"/>
                </a:solidFill>
              </a:ln>
              <a:effectLst/>
            </c:spPr>
          </c:marker>
          <c:dPt>
            <c:idx val="0"/>
            <c:marker>
              <c:symbol val="circle"/>
              <c:size val="6"/>
              <c:spPr>
                <a:solidFill>
                  <a:schemeClr val="accent2"/>
                </a:solidFill>
                <a:ln w="6350">
                  <a:solidFill>
                    <a:schemeClr val="bg1"/>
                  </a:solidFill>
                </a:ln>
                <a:effectLst/>
              </c:spPr>
            </c:marker>
            <c:bubble3D val="0"/>
            <c:extLst>
              <c:ext xmlns:c16="http://schemas.microsoft.com/office/drawing/2014/chart" uri="{C3380CC4-5D6E-409C-BE32-E72D297353CC}">
                <c16:uniqueId val="{00000001-D8BB-4FC3-8BAD-D2287E2FF3AC}"/>
              </c:ext>
            </c:extLst>
          </c:dPt>
          <c:dPt>
            <c:idx val="2"/>
            <c:marker>
              <c:symbol val="circle"/>
              <c:size val="6"/>
              <c:spPr>
                <a:solidFill>
                  <a:schemeClr val="accent2"/>
                </a:solidFill>
                <a:ln w="6350">
                  <a:solidFill>
                    <a:schemeClr val="bg1"/>
                  </a:solidFill>
                </a:ln>
                <a:effectLst/>
              </c:spPr>
            </c:marker>
            <c:bubble3D val="0"/>
            <c:extLst>
              <c:ext xmlns:c16="http://schemas.microsoft.com/office/drawing/2014/chart" uri="{C3380CC4-5D6E-409C-BE32-E72D297353CC}">
                <c16:uniqueId val="{00000002-D8BB-4FC3-8BAD-D2287E2FF3AC}"/>
              </c:ext>
            </c:extLst>
          </c:dPt>
          <c:dPt>
            <c:idx val="7"/>
            <c:marker>
              <c:symbol val="circle"/>
              <c:size val="6"/>
              <c:spPr>
                <a:solidFill>
                  <a:schemeClr val="accent2"/>
                </a:solidFill>
                <a:ln w="6350">
                  <a:solidFill>
                    <a:schemeClr val="bg1"/>
                  </a:solidFill>
                </a:ln>
                <a:effectLst/>
              </c:spPr>
            </c:marker>
            <c:bubble3D val="0"/>
            <c:extLst>
              <c:ext xmlns:c16="http://schemas.microsoft.com/office/drawing/2014/chart" uri="{C3380CC4-5D6E-409C-BE32-E72D297353CC}">
                <c16:uniqueId val="{00000003-D8BB-4FC3-8BAD-D2287E2FF3AC}"/>
              </c:ext>
            </c:extLst>
          </c:dPt>
          <c:dPt>
            <c:idx val="14"/>
            <c:marker>
              <c:symbol val="circle"/>
              <c:size val="6"/>
              <c:spPr>
                <a:solidFill>
                  <a:schemeClr val="accent2"/>
                </a:solidFill>
                <a:ln w="6350">
                  <a:solidFill>
                    <a:schemeClr val="bg1"/>
                  </a:solidFill>
                </a:ln>
                <a:effectLst/>
              </c:spPr>
            </c:marker>
            <c:bubble3D val="0"/>
            <c:extLst>
              <c:ext xmlns:c16="http://schemas.microsoft.com/office/drawing/2014/chart" uri="{C3380CC4-5D6E-409C-BE32-E72D297353CC}">
                <c16:uniqueId val="{00000004-D8BB-4FC3-8BAD-D2287E2FF3AC}"/>
              </c:ext>
            </c:extLst>
          </c:dPt>
          <c:cat>
            <c:strRef>
              <c:f>'4.8'!$B$7:$B$27</c:f>
              <c:strCache>
                <c:ptCount val="21"/>
                <c:pt idx="0">
                  <c:v>BG</c:v>
                </c:pt>
                <c:pt idx="1">
                  <c:v>RO</c:v>
                </c:pt>
                <c:pt idx="2">
                  <c:v>MT</c:v>
                </c:pt>
                <c:pt idx="3">
                  <c:v>HR</c:v>
                </c:pt>
                <c:pt idx="4">
                  <c:v>SK</c:v>
                </c:pt>
                <c:pt idx="5">
                  <c:v>PT</c:v>
                </c:pt>
                <c:pt idx="6">
                  <c:v>IT</c:v>
                </c:pt>
                <c:pt idx="7">
                  <c:v>HU</c:v>
                </c:pt>
                <c:pt idx="8">
                  <c:v>EU-23</c:v>
                </c:pt>
                <c:pt idx="9">
                  <c:v>BE</c:v>
                </c:pt>
                <c:pt idx="10">
                  <c:v>FR</c:v>
                </c:pt>
                <c:pt idx="11">
                  <c:v>SE</c:v>
                </c:pt>
                <c:pt idx="12">
                  <c:v>ES</c:v>
                </c:pt>
                <c:pt idx="13">
                  <c:v>CZ</c:v>
                </c:pt>
                <c:pt idx="14">
                  <c:v>SI</c:v>
                </c:pt>
                <c:pt idx="15">
                  <c:v>FI</c:v>
                </c:pt>
                <c:pt idx="16">
                  <c:v>DK</c:v>
                </c:pt>
                <c:pt idx="17">
                  <c:v>LV</c:v>
                </c:pt>
                <c:pt idx="18">
                  <c:v>EE</c:v>
                </c:pt>
                <c:pt idx="19">
                  <c:v>NL</c:v>
                </c:pt>
                <c:pt idx="20">
                  <c:v>CY</c:v>
                </c:pt>
              </c:strCache>
            </c:strRef>
          </c:cat>
          <c:val>
            <c:numRef>
              <c:f>'4.8'!$D$7:$D$27</c:f>
              <c:numCache>
                <c:formatCode>0.0</c:formatCode>
                <c:ptCount val="21"/>
                <c:pt idx="1">
                  <c:v>19.820931364201591</c:v>
                </c:pt>
                <c:pt idx="3">
                  <c:v>15.805117968149604</c:v>
                </c:pt>
                <c:pt idx="4">
                  <c:v>24.200754191673024</c:v>
                </c:pt>
                <c:pt idx="5">
                  <c:v>18.951385086711433</c:v>
                </c:pt>
                <c:pt idx="6">
                  <c:v>22.451483738345356</c:v>
                </c:pt>
                <c:pt idx="8">
                  <c:v>28</c:v>
                </c:pt>
                <c:pt idx="9">
                  <c:v>24.9</c:v>
                </c:pt>
                <c:pt idx="10">
                  <c:v>24.899236970987129</c:v>
                </c:pt>
                <c:pt idx="11">
                  <c:v>39.859500623092558</c:v>
                </c:pt>
                <c:pt idx="12">
                  <c:v>33.399399955266546</c:v>
                </c:pt>
                <c:pt idx="13">
                  <c:v>31.465548820155384</c:v>
                </c:pt>
                <c:pt idx="15">
                  <c:v>42.900633828818947</c:v>
                </c:pt>
                <c:pt idx="16">
                  <c:v>36.008769417401162</c:v>
                </c:pt>
                <c:pt idx="17">
                  <c:v>41.168589870113976</c:v>
                </c:pt>
                <c:pt idx="18">
                  <c:v>39.523741724864962</c:v>
                </c:pt>
                <c:pt idx="19">
                  <c:v>38.232436936178757</c:v>
                </c:pt>
                <c:pt idx="20">
                  <c:v>38.932619093791416</c:v>
                </c:pt>
              </c:numCache>
            </c:numRef>
          </c:val>
          <c:smooth val="0"/>
          <c:extLst>
            <c:ext xmlns:c16="http://schemas.microsoft.com/office/drawing/2014/chart" uri="{C3380CC4-5D6E-409C-BE32-E72D297353CC}">
              <c16:uniqueId val="{00000005-D8BB-4FC3-8BAD-D2287E2FF3AC}"/>
            </c:ext>
          </c:extLst>
        </c:ser>
        <c:dLbls>
          <c:showLegendKey val="0"/>
          <c:showVal val="0"/>
          <c:showCatName val="0"/>
          <c:showSerName val="0"/>
          <c:showPercent val="0"/>
          <c:showBubbleSize val="0"/>
        </c:dLbls>
        <c:marker val="1"/>
        <c:smooth val="0"/>
        <c:axId val="617577816"/>
        <c:axId val="617578144"/>
      </c:lineChart>
      <c:catAx>
        <c:axId val="61757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617578144"/>
        <c:crosses val="autoZero"/>
        <c:auto val="1"/>
        <c:lblAlgn val="ctr"/>
        <c:lblOffset val="100"/>
        <c:noMultiLvlLbl val="0"/>
      </c:catAx>
      <c:valAx>
        <c:axId val="617578144"/>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en-US"/>
                  <a:t>%</a:t>
                </a:r>
              </a:p>
            </c:rich>
          </c:tx>
          <c:layout>
            <c:manualLayout>
              <c:xMode val="edge"/>
              <c:yMode val="edge"/>
              <c:x val="3.4510869565217393E-2"/>
              <c:y val="1.6385416666666976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617577816"/>
        <c:crosses val="autoZero"/>
        <c:crossBetween val="between"/>
      </c:valAx>
      <c:spPr>
        <a:noFill/>
        <a:ln>
          <a:noFill/>
        </a:ln>
        <a:effectLst/>
      </c:spPr>
    </c:plotArea>
    <c:legend>
      <c:legendPos val="b"/>
      <c:layout>
        <c:manualLayout>
          <c:xMode val="edge"/>
          <c:yMode val="edge"/>
          <c:x val="0.43581186874743055"/>
          <c:y val="0.94629788700654827"/>
          <c:w val="0.12837626250513884"/>
          <c:h val="5.3702112993451574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943085748792274E-2"/>
          <c:y val="6.7867795077949877E-2"/>
          <c:w val="0.93996693840579715"/>
          <c:h val="0.78072317717444417"/>
        </c:manualLayout>
      </c:layout>
      <c:barChart>
        <c:barDir val="col"/>
        <c:grouping val="clustered"/>
        <c:varyColors val="0"/>
        <c:ser>
          <c:idx val="0"/>
          <c:order val="0"/>
          <c:tx>
            <c:strRef>
              <c:f>'4.8'!$C$34</c:f>
              <c:strCache>
                <c:ptCount val="1"/>
                <c:pt idx="0">
                  <c:v>Total as a teacher</c:v>
                </c:pt>
              </c:strCache>
            </c:strRef>
          </c:tx>
          <c:spPr>
            <a:solidFill>
              <a:schemeClr val="accent4">
                <a:lumMod val="75000"/>
              </a:schemeClr>
            </a:solidFill>
            <a:ln w="6350">
              <a:solidFill>
                <a:schemeClr val="bg1"/>
              </a:solidFill>
            </a:ln>
            <a:effectLst/>
          </c:spPr>
          <c:invertIfNegative val="0"/>
          <c:cat>
            <c:strRef>
              <c:f>'4.8'!$B$35:$B$55</c:f>
              <c:strCache>
                <c:ptCount val="21"/>
                <c:pt idx="0">
                  <c:v>IT</c:v>
                </c:pt>
                <c:pt idx="1">
                  <c:v>BG</c:v>
                </c:pt>
                <c:pt idx="2">
                  <c:v>BE</c:v>
                </c:pt>
                <c:pt idx="3">
                  <c:v>HR</c:v>
                </c:pt>
                <c:pt idx="4">
                  <c:v>SK</c:v>
                </c:pt>
                <c:pt idx="5">
                  <c:v>MT</c:v>
                </c:pt>
                <c:pt idx="6">
                  <c:v>RO</c:v>
                </c:pt>
                <c:pt idx="7">
                  <c:v>HU</c:v>
                </c:pt>
                <c:pt idx="8">
                  <c:v>EU-23</c:v>
                </c:pt>
                <c:pt idx="9">
                  <c:v>PT</c:v>
                </c:pt>
                <c:pt idx="10">
                  <c:v>SE</c:v>
                </c:pt>
                <c:pt idx="11">
                  <c:v>FR</c:v>
                </c:pt>
                <c:pt idx="12">
                  <c:v>ES</c:v>
                </c:pt>
                <c:pt idx="13">
                  <c:v>DK</c:v>
                </c:pt>
                <c:pt idx="14">
                  <c:v>CZ</c:v>
                </c:pt>
                <c:pt idx="15">
                  <c:v>SI</c:v>
                </c:pt>
                <c:pt idx="16">
                  <c:v>FI</c:v>
                </c:pt>
                <c:pt idx="17">
                  <c:v>CY</c:v>
                </c:pt>
                <c:pt idx="18">
                  <c:v>NL</c:v>
                </c:pt>
                <c:pt idx="19">
                  <c:v>EE</c:v>
                </c:pt>
                <c:pt idx="20">
                  <c:v>LV</c:v>
                </c:pt>
              </c:strCache>
            </c:strRef>
          </c:cat>
          <c:val>
            <c:numRef>
              <c:f>'4.8'!$C$35:$C$55</c:f>
              <c:numCache>
                <c:formatCode>0.0</c:formatCode>
                <c:ptCount val="21"/>
                <c:pt idx="0">
                  <c:v>24.010454806885566</c:v>
                </c:pt>
                <c:pt idx="1">
                  <c:v>25.561800287374108</c:v>
                </c:pt>
                <c:pt idx="2">
                  <c:v>26.38796</c:v>
                </c:pt>
                <c:pt idx="3">
                  <c:v>27.19218960207013</c:v>
                </c:pt>
                <c:pt idx="4">
                  <c:v>27.625459972622259</c:v>
                </c:pt>
                <c:pt idx="5">
                  <c:v>28.24541418964386</c:v>
                </c:pt>
                <c:pt idx="6">
                  <c:v>30.233109748798938</c:v>
                </c:pt>
                <c:pt idx="7">
                  <c:v>30.456092461916676</c:v>
                </c:pt>
                <c:pt idx="8">
                  <c:v>32.939363971393199</c:v>
                </c:pt>
                <c:pt idx="9">
                  <c:v>35.00676273934458</c:v>
                </c:pt>
                <c:pt idx="10">
                  <c:v>35.884042121193026</c:v>
                </c:pt>
                <c:pt idx="11">
                  <c:v>36.49732550160261</c:v>
                </c:pt>
                <c:pt idx="12">
                  <c:v>38.164730243760289</c:v>
                </c:pt>
                <c:pt idx="13">
                  <c:v>42.531787611887907</c:v>
                </c:pt>
                <c:pt idx="14">
                  <c:v>43.089914971651126</c:v>
                </c:pt>
                <c:pt idx="15">
                  <c:v>47.210572753245117</c:v>
                </c:pt>
                <c:pt idx="16">
                  <c:v>47.473825214251306</c:v>
                </c:pt>
                <c:pt idx="17">
                  <c:v>48.892214256744161</c:v>
                </c:pt>
                <c:pt idx="18">
                  <c:v>50.0553398991403</c:v>
                </c:pt>
                <c:pt idx="19">
                  <c:v>55.721398793543763</c:v>
                </c:pt>
                <c:pt idx="20">
                  <c:v>56.107812133223504</c:v>
                </c:pt>
              </c:numCache>
            </c:numRef>
          </c:val>
          <c:extLst>
            <c:ext xmlns:c16="http://schemas.microsoft.com/office/drawing/2014/chart" uri="{C3380CC4-5D6E-409C-BE32-E72D297353CC}">
              <c16:uniqueId val="{00000000-E505-4D7A-8B5C-1A78B403D4AC}"/>
            </c:ext>
          </c:extLst>
        </c:ser>
        <c:ser>
          <c:idx val="1"/>
          <c:order val="1"/>
          <c:tx>
            <c:strRef>
              <c:f>'4.8'!$D$34</c:f>
              <c:strCache>
                <c:ptCount val="1"/>
                <c:pt idx="0">
                  <c:v>Solely during ITE</c:v>
                </c:pt>
              </c:strCache>
            </c:strRef>
          </c:tx>
          <c:spPr>
            <a:solidFill>
              <a:schemeClr val="accent4">
                <a:lumMod val="40000"/>
                <a:lumOff val="60000"/>
              </a:schemeClr>
            </a:solidFill>
            <a:ln w="6350">
              <a:solidFill>
                <a:schemeClr val="bg1"/>
              </a:solidFill>
            </a:ln>
            <a:effectLst/>
          </c:spPr>
          <c:invertIfNegative val="0"/>
          <c:cat>
            <c:strRef>
              <c:f>'4.8'!$B$35:$B$55</c:f>
              <c:strCache>
                <c:ptCount val="21"/>
                <c:pt idx="0">
                  <c:v>IT</c:v>
                </c:pt>
                <c:pt idx="1">
                  <c:v>BG</c:v>
                </c:pt>
                <c:pt idx="2">
                  <c:v>BE</c:v>
                </c:pt>
                <c:pt idx="3">
                  <c:v>HR</c:v>
                </c:pt>
                <c:pt idx="4">
                  <c:v>SK</c:v>
                </c:pt>
                <c:pt idx="5">
                  <c:v>MT</c:v>
                </c:pt>
                <c:pt idx="6">
                  <c:v>RO</c:v>
                </c:pt>
                <c:pt idx="7">
                  <c:v>HU</c:v>
                </c:pt>
                <c:pt idx="8">
                  <c:v>EU-23</c:v>
                </c:pt>
                <c:pt idx="9">
                  <c:v>PT</c:v>
                </c:pt>
                <c:pt idx="10">
                  <c:v>SE</c:v>
                </c:pt>
                <c:pt idx="11">
                  <c:v>FR</c:v>
                </c:pt>
                <c:pt idx="12">
                  <c:v>ES</c:v>
                </c:pt>
                <c:pt idx="13">
                  <c:v>DK</c:v>
                </c:pt>
                <c:pt idx="14">
                  <c:v>CZ</c:v>
                </c:pt>
                <c:pt idx="15">
                  <c:v>SI</c:v>
                </c:pt>
                <c:pt idx="16">
                  <c:v>FI</c:v>
                </c:pt>
                <c:pt idx="17">
                  <c:v>CY</c:v>
                </c:pt>
                <c:pt idx="18">
                  <c:v>NL</c:v>
                </c:pt>
                <c:pt idx="19">
                  <c:v>EE</c:v>
                </c:pt>
                <c:pt idx="20">
                  <c:v>LV</c:v>
                </c:pt>
              </c:strCache>
            </c:strRef>
          </c:cat>
          <c:val>
            <c:numRef>
              <c:f>'4.8'!$D$35:$D$55</c:f>
              <c:numCache>
                <c:formatCode>0.0</c:formatCode>
                <c:ptCount val="21"/>
                <c:pt idx="0">
                  <c:v>13.995034121020334</c:v>
                </c:pt>
                <c:pt idx="1">
                  <c:v>6.4668283188786075</c:v>
                </c:pt>
                <c:pt idx="2">
                  <c:v>14.65227</c:v>
                </c:pt>
                <c:pt idx="3">
                  <c:v>6.7029641524137169</c:v>
                </c:pt>
                <c:pt idx="4">
                  <c:v>7.9482633837103895</c:v>
                </c:pt>
                <c:pt idx="5">
                  <c:v>5.4703590583437149</c:v>
                </c:pt>
                <c:pt idx="6">
                  <c:v>3.2507222866612828</c:v>
                </c:pt>
                <c:pt idx="7">
                  <c:v>7.7848871718511656</c:v>
                </c:pt>
                <c:pt idx="8">
                  <c:v>7.9535869242293797</c:v>
                </c:pt>
                <c:pt idx="9">
                  <c:v>2.6713751891985762</c:v>
                </c:pt>
                <c:pt idx="10">
                  <c:v>9.7861716176079501</c:v>
                </c:pt>
                <c:pt idx="11">
                  <c:v>5.3220822844602909</c:v>
                </c:pt>
                <c:pt idx="12">
                  <c:v>9.0324850936625527</c:v>
                </c:pt>
                <c:pt idx="13">
                  <c:v>13.418034061165368</c:v>
                </c:pt>
                <c:pt idx="14">
                  <c:v>7.3159615231702571</c:v>
                </c:pt>
                <c:pt idx="15">
                  <c:v>3.9987367045091688</c:v>
                </c:pt>
                <c:pt idx="16">
                  <c:v>6.7705025031123718</c:v>
                </c:pt>
                <c:pt idx="17">
                  <c:v>15.938727824409003</c:v>
                </c:pt>
                <c:pt idx="18">
                  <c:v>11.959244890391709</c:v>
                </c:pt>
                <c:pt idx="19">
                  <c:v>3.304957160018501</c:v>
                </c:pt>
                <c:pt idx="20">
                  <c:v>1.9108992409937076</c:v>
                </c:pt>
              </c:numCache>
            </c:numRef>
          </c:val>
          <c:extLst>
            <c:ext xmlns:c16="http://schemas.microsoft.com/office/drawing/2014/chart" uri="{C3380CC4-5D6E-409C-BE32-E72D297353CC}">
              <c16:uniqueId val="{00000001-E505-4D7A-8B5C-1A78B403D4AC}"/>
            </c:ext>
          </c:extLst>
        </c:ser>
        <c:dLbls>
          <c:showLegendKey val="0"/>
          <c:showVal val="0"/>
          <c:showCatName val="0"/>
          <c:showSerName val="0"/>
          <c:showPercent val="0"/>
          <c:showBubbleSize val="0"/>
        </c:dLbls>
        <c:gapWidth val="150"/>
        <c:axId val="605784864"/>
        <c:axId val="605787816"/>
      </c:barChart>
      <c:catAx>
        <c:axId val="60578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605787816"/>
        <c:crosses val="autoZero"/>
        <c:auto val="1"/>
        <c:lblAlgn val="ctr"/>
        <c:lblOffset val="100"/>
        <c:noMultiLvlLbl val="0"/>
      </c:catAx>
      <c:valAx>
        <c:axId val="605787816"/>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en-US"/>
                  <a:t>%</a:t>
                </a:r>
              </a:p>
            </c:rich>
          </c:tx>
          <c:layout>
            <c:manualLayout>
              <c:xMode val="edge"/>
              <c:yMode val="edge"/>
              <c:x val="4.0175301092566333E-2"/>
              <c:y val="3.5905034784550799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605784864"/>
        <c:crosses val="autoZero"/>
        <c:crossBetween val="between"/>
      </c:valAx>
      <c:spPr>
        <a:noFill/>
        <a:ln>
          <a:noFill/>
        </a:ln>
        <a:effectLst/>
      </c:spPr>
    </c:plotArea>
    <c:legend>
      <c:legendPos val="b"/>
      <c:layout>
        <c:manualLayout>
          <c:xMode val="edge"/>
          <c:yMode val="edge"/>
          <c:x val="0.21314812297898722"/>
          <c:y val="0.94654404319144392"/>
          <c:w val="0.5711634022931672"/>
          <c:h val="5.345595680855595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491060620145299E-2"/>
          <c:y val="5.1164925302230609E-2"/>
          <c:w val="0.94837155642894277"/>
          <c:h val="0.75782465277777777"/>
        </c:manualLayout>
      </c:layout>
      <c:barChart>
        <c:barDir val="col"/>
        <c:grouping val="clustered"/>
        <c:varyColors val="0"/>
        <c:ser>
          <c:idx val="1"/>
          <c:order val="0"/>
          <c:tx>
            <c:strRef>
              <c:f>'4.8'!$C$98</c:f>
              <c:strCache>
                <c:ptCount val="1"/>
                <c:pt idx="0">
                  <c:v>EU programme</c:v>
                </c:pt>
              </c:strCache>
            </c:strRef>
          </c:tx>
          <c:spPr>
            <a:solidFill>
              <a:schemeClr val="accent4">
                <a:lumMod val="50000"/>
              </a:schemeClr>
            </a:solidFill>
            <a:ln w="6350">
              <a:solidFill>
                <a:schemeClr val="bg1"/>
              </a:solidFill>
            </a:ln>
            <a:effectLst/>
          </c:spPr>
          <c:invertIfNegative val="0"/>
          <c:cat>
            <c:strRef>
              <c:f>'4.8'!$B$99:$B$104</c:f>
              <c:strCache>
                <c:ptCount val="6"/>
                <c:pt idx="0">
                  <c:v>IT</c:v>
                </c:pt>
                <c:pt idx="1">
                  <c:v>FR</c:v>
                </c:pt>
                <c:pt idx="2">
                  <c:v>EU-23</c:v>
                </c:pt>
                <c:pt idx="3">
                  <c:v>ES</c:v>
                </c:pt>
                <c:pt idx="4">
                  <c:v>SE</c:v>
                </c:pt>
                <c:pt idx="5">
                  <c:v>FI</c:v>
                </c:pt>
              </c:strCache>
            </c:strRef>
          </c:cat>
          <c:val>
            <c:numRef>
              <c:f>'4.8'!$C$99:$C$104</c:f>
              <c:numCache>
                <c:formatCode>0.0</c:formatCode>
                <c:ptCount val="6"/>
                <c:pt idx="0">
                  <c:v>13.253207379683889</c:v>
                </c:pt>
                <c:pt idx="1">
                  <c:v>14.027046556562849</c:v>
                </c:pt>
                <c:pt idx="2">
                  <c:v>22.487065955604631</c:v>
                </c:pt>
                <c:pt idx="3">
                  <c:v>24.882793377280763</c:v>
                </c:pt>
                <c:pt idx="4">
                  <c:v>26.595621505092026</c:v>
                </c:pt>
                <c:pt idx="5">
                  <c:v>33.918044585700265</c:v>
                </c:pt>
              </c:numCache>
            </c:numRef>
          </c:val>
          <c:extLst>
            <c:ext xmlns:c16="http://schemas.microsoft.com/office/drawing/2014/chart" uri="{C3380CC4-5D6E-409C-BE32-E72D297353CC}">
              <c16:uniqueId val="{00000000-756A-47B4-925A-6C5872D5183F}"/>
            </c:ext>
          </c:extLst>
        </c:ser>
        <c:ser>
          <c:idx val="2"/>
          <c:order val="1"/>
          <c:tx>
            <c:strRef>
              <c:f>'4.8'!$D$98</c:f>
              <c:strCache>
                <c:ptCount val="1"/>
                <c:pt idx="0">
                  <c:v>National or regional programme</c:v>
                </c:pt>
              </c:strCache>
            </c:strRef>
          </c:tx>
          <c:spPr>
            <a:solidFill>
              <a:schemeClr val="accent4">
                <a:lumMod val="75000"/>
              </a:schemeClr>
            </a:solidFill>
            <a:ln w="6350">
              <a:solidFill>
                <a:schemeClr val="bg1"/>
              </a:solidFill>
            </a:ln>
            <a:effectLst/>
          </c:spPr>
          <c:invertIfNegative val="0"/>
          <c:cat>
            <c:strRef>
              <c:f>'4.8'!$B$99:$B$104</c:f>
              <c:strCache>
                <c:ptCount val="6"/>
                <c:pt idx="0">
                  <c:v>IT</c:v>
                </c:pt>
                <c:pt idx="1">
                  <c:v>FR</c:v>
                </c:pt>
                <c:pt idx="2">
                  <c:v>EU-23</c:v>
                </c:pt>
                <c:pt idx="3">
                  <c:v>ES</c:v>
                </c:pt>
                <c:pt idx="4">
                  <c:v>SE</c:v>
                </c:pt>
                <c:pt idx="5">
                  <c:v>FI</c:v>
                </c:pt>
              </c:strCache>
            </c:strRef>
          </c:cat>
          <c:val>
            <c:numRef>
              <c:f>'4.8'!$D$99:$D$104</c:f>
              <c:numCache>
                <c:formatCode>0.0</c:formatCode>
                <c:ptCount val="6"/>
                <c:pt idx="0">
                  <c:v>7.9445028317861581</c:v>
                </c:pt>
                <c:pt idx="1">
                  <c:v>9.9739885748547863</c:v>
                </c:pt>
                <c:pt idx="2">
                  <c:v>14.95240460317221</c:v>
                </c:pt>
                <c:pt idx="3">
                  <c:v>17.432461338628467</c:v>
                </c:pt>
                <c:pt idx="4">
                  <c:v>8.9920376116758796</c:v>
                </c:pt>
                <c:pt idx="5">
                  <c:v>16.384861319590229</c:v>
                </c:pt>
              </c:numCache>
            </c:numRef>
          </c:val>
          <c:extLst>
            <c:ext xmlns:c16="http://schemas.microsoft.com/office/drawing/2014/chart" uri="{C3380CC4-5D6E-409C-BE32-E72D297353CC}">
              <c16:uniqueId val="{00000001-756A-47B4-925A-6C5872D5183F}"/>
            </c:ext>
          </c:extLst>
        </c:ser>
        <c:ser>
          <c:idx val="3"/>
          <c:order val="2"/>
          <c:tx>
            <c:strRef>
              <c:f>'4.8'!$E$98</c:f>
              <c:strCache>
                <c:ptCount val="1"/>
                <c:pt idx="0">
                  <c:v>School or school district programme</c:v>
                </c:pt>
              </c:strCache>
            </c:strRef>
          </c:tx>
          <c:spPr>
            <a:solidFill>
              <a:schemeClr val="accent4">
                <a:lumMod val="60000"/>
                <a:lumOff val="40000"/>
              </a:schemeClr>
            </a:solidFill>
            <a:ln w="6350">
              <a:solidFill>
                <a:schemeClr val="bg1"/>
              </a:solidFill>
            </a:ln>
            <a:effectLst/>
          </c:spPr>
          <c:invertIfNegative val="0"/>
          <c:cat>
            <c:strRef>
              <c:f>'4.8'!$B$99:$B$104</c:f>
              <c:strCache>
                <c:ptCount val="6"/>
                <c:pt idx="0">
                  <c:v>IT</c:v>
                </c:pt>
                <c:pt idx="1">
                  <c:v>FR</c:v>
                </c:pt>
                <c:pt idx="2">
                  <c:v>EU-23</c:v>
                </c:pt>
                <c:pt idx="3">
                  <c:v>ES</c:v>
                </c:pt>
                <c:pt idx="4">
                  <c:v>SE</c:v>
                </c:pt>
                <c:pt idx="5">
                  <c:v>FI</c:v>
                </c:pt>
              </c:strCache>
            </c:strRef>
          </c:cat>
          <c:val>
            <c:numRef>
              <c:f>'4.8'!$E$99:$E$104</c:f>
              <c:numCache>
                <c:formatCode>0.0</c:formatCode>
                <c:ptCount val="6"/>
                <c:pt idx="0">
                  <c:v>21.66011</c:v>
                </c:pt>
                <c:pt idx="1">
                  <c:v>45.075490000000002</c:v>
                </c:pt>
                <c:pt idx="2">
                  <c:v>37.32</c:v>
                </c:pt>
                <c:pt idx="3">
                  <c:v>34.409680000000002</c:v>
                </c:pt>
                <c:pt idx="4">
                  <c:v>37.474400000000003</c:v>
                </c:pt>
                <c:pt idx="5">
                  <c:v>54.046599999999998</c:v>
                </c:pt>
              </c:numCache>
            </c:numRef>
          </c:val>
          <c:extLst>
            <c:ext xmlns:c16="http://schemas.microsoft.com/office/drawing/2014/chart" uri="{C3380CC4-5D6E-409C-BE32-E72D297353CC}">
              <c16:uniqueId val="{00000002-756A-47B4-925A-6C5872D5183F}"/>
            </c:ext>
          </c:extLst>
        </c:ser>
        <c:ser>
          <c:idx val="4"/>
          <c:order val="3"/>
          <c:tx>
            <c:strRef>
              <c:f>'4.8'!$F$98</c:f>
              <c:strCache>
                <c:ptCount val="1"/>
                <c:pt idx="0">
                  <c:v>Teacher's own initiative</c:v>
                </c:pt>
              </c:strCache>
            </c:strRef>
          </c:tx>
          <c:spPr>
            <a:solidFill>
              <a:schemeClr val="accent4">
                <a:lumMod val="40000"/>
                <a:lumOff val="60000"/>
              </a:schemeClr>
            </a:solidFill>
            <a:ln w="6350">
              <a:solidFill>
                <a:schemeClr val="bg1"/>
              </a:solidFill>
            </a:ln>
            <a:effectLst/>
          </c:spPr>
          <c:invertIfNegative val="0"/>
          <c:cat>
            <c:strRef>
              <c:f>'4.8'!$B$99:$B$104</c:f>
              <c:strCache>
                <c:ptCount val="6"/>
                <c:pt idx="0">
                  <c:v>IT</c:v>
                </c:pt>
                <c:pt idx="1">
                  <c:v>FR</c:v>
                </c:pt>
                <c:pt idx="2">
                  <c:v>EU-23</c:v>
                </c:pt>
                <c:pt idx="3">
                  <c:v>ES</c:v>
                </c:pt>
                <c:pt idx="4">
                  <c:v>SE</c:v>
                </c:pt>
                <c:pt idx="5">
                  <c:v>FI</c:v>
                </c:pt>
              </c:strCache>
            </c:strRef>
          </c:cat>
          <c:val>
            <c:numRef>
              <c:f>'4.8'!$F$99:$F$104</c:f>
              <c:numCache>
                <c:formatCode>0.0</c:formatCode>
                <c:ptCount val="6"/>
                <c:pt idx="0">
                  <c:v>46.416429999999998</c:v>
                </c:pt>
                <c:pt idx="1">
                  <c:v>54.892040000000001</c:v>
                </c:pt>
                <c:pt idx="2">
                  <c:v>48.6</c:v>
                </c:pt>
                <c:pt idx="3">
                  <c:v>55.108240000000002</c:v>
                </c:pt>
                <c:pt idx="4">
                  <c:v>41.030479999999997</c:v>
                </c:pt>
                <c:pt idx="5">
                  <c:v>42.454219999999999</c:v>
                </c:pt>
              </c:numCache>
            </c:numRef>
          </c:val>
          <c:extLst>
            <c:ext xmlns:c16="http://schemas.microsoft.com/office/drawing/2014/chart" uri="{C3380CC4-5D6E-409C-BE32-E72D297353CC}">
              <c16:uniqueId val="{00000003-756A-47B4-925A-6C5872D5183F}"/>
            </c:ext>
          </c:extLst>
        </c:ser>
        <c:dLbls>
          <c:showLegendKey val="0"/>
          <c:showVal val="0"/>
          <c:showCatName val="0"/>
          <c:showSerName val="0"/>
          <c:showPercent val="0"/>
          <c:showBubbleSize val="0"/>
        </c:dLbls>
        <c:gapWidth val="150"/>
        <c:axId val="645947240"/>
        <c:axId val="645948880"/>
      </c:barChart>
      <c:catAx>
        <c:axId val="645947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645948880"/>
        <c:crosses val="autoZero"/>
        <c:auto val="1"/>
        <c:lblAlgn val="ctr"/>
        <c:lblOffset val="100"/>
        <c:noMultiLvlLbl val="0"/>
      </c:catAx>
      <c:valAx>
        <c:axId val="645948880"/>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en-US"/>
                  <a:t>%</a:t>
                </a:r>
              </a:p>
            </c:rich>
          </c:tx>
          <c:layout>
            <c:manualLayout>
              <c:xMode val="edge"/>
              <c:yMode val="edge"/>
              <c:x val="3.2977059910749014E-2"/>
              <c:y val="2.9641412433949691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645947240"/>
        <c:crosses val="autoZero"/>
        <c:crossBetween val="between"/>
      </c:valAx>
      <c:spPr>
        <a:noFill/>
        <a:ln>
          <a:noFill/>
        </a:ln>
        <a:effectLst/>
      </c:spPr>
    </c:plotArea>
    <c:legend>
      <c:legendPos val="b"/>
      <c:layout>
        <c:manualLayout>
          <c:xMode val="edge"/>
          <c:yMode val="edge"/>
          <c:x val="0"/>
          <c:y val="0.87526250000000005"/>
          <c:w val="1"/>
          <c:h val="0.1247375"/>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86282404863596E-2"/>
          <c:y val="5.5798263888888887E-2"/>
          <c:w val="0.94676757545173473"/>
          <c:h val="0.75896145833333328"/>
        </c:manualLayout>
      </c:layout>
      <c:barChart>
        <c:barDir val="col"/>
        <c:grouping val="stacked"/>
        <c:varyColors val="0"/>
        <c:ser>
          <c:idx val="0"/>
          <c:order val="0"/>
          <c:tx>
            <c:strRef>
              <c:f>'4.8'!$C$119</c:f>
              <c:strCache>
                <c:ptCount val="1"/>
                <c:pt idx="0">
                  <c:v>Structured Courses / Training Events</c:v>
                </c:pt>
              </c:strCache>
            </c:strRef>
          </c:tx>
          <c:spPr>
            <a:solidFill>
              <a:schemeClr val="accent4">
                <a:lumMod val="50000"/>
              </a:schemeClr>
            </a:solidFill>
            <a:ln w="6350">
              <a:solidFill>
                <a:schemeClr val="bg1">
                  <a:lumMod val="85000"/>
                </a:schemeClr>
              </a:solidFill>
            </a:ln>
            <a:effectLst/>
          </c:spPr>
          <c:invertIfNegative val="0"/>
          <c:cat>
            <c:strRef>
              <c:f>'4.8'!$B$120:$B$140</c:f>
              <c:strCache>
                <c:ptCount val="21"/>
                <c:pt idx="0">
                  <c:v>FR</c:v>
                </c:pt>
                <c:pt idx="1">
                  <c:v>ES</c:v>
                </c:pt>
                <c:pt idx="2">
                  <c:v>BE</c:v>
                </c:pt>
                <c:pt idx="3">
                  <c:v>DK</c:v>
                </c:pt>
                <c:pt idx="4">
                  <c:v>SE</c:v>
                </c:pt>
                <c:pt idx="5">
                  <c:v>SI</c:v>
                </c:pt>
                <c:pt idx="6">
                  <c:v>FI</c:v>
                </c:pt>
                <c:pt idx="7">
                  <c:v>IT</c:v>
                </c:pt>
                <c:pt idx="8">
                  <c:v>EU-23</c:v>
                </c:pt>
                <c:pt idx="9">
                  <c:v>EE</c:v>
                </c:pt>
                <c:pt idx="10">
                  <c:v>HR</c:v>
                </c:pt>
                <c:pt idx="11">
                  <c:v>NL</c:v>
                </c:pt>
                <c:pt idx="12">
                  <c:v>CZ</c:v>
                </c:pt>
                <c:pt idx="13">
                  <c:v>PT</c:v>
                </c:pt>
                <c:pt idx="14">
                  <c:v>HU</c:v>
                </c:pt>
                <c:pt idx="15">
                  <c:v>LV</c:v>
                </c:pt>
                <c:pt idx="16">
                  <c:v>SK</c:v>
                </c:pt>
                <c:pt idx="17">
                  <c:v>CY</c:v>
                </c:pt>
                <c:pt idx="18">
                  <c:v>BG</c:v>
                </c:pt>
                <c:pt idx="19">
                  <c:v>RO</c:v>
                </c:pt>
                <c:pt idx="20">
                  <c:v>MT</c:v>
                </c:pt>
              </c:strCache>
            </c:strRef>
          </c:cat>
          <c:val>
            <c:numRef>
              <c:f>'4.8'!$C$120:$C$140</c:f>
              <c:numCache>
                <c:formatCode>0.0</c:formatCode>
                <c:ptCount val="21"/>
                <c:pt idx="0">
                  <c:v>53.483992467043315</c:v>
                </c:pt>
                <c:pt idx="1">
                  <c:v>62.855637513171757</c:v>
                </c:pt>
                <c:pt idx="2">
                  <c:v>63.195266272189357</c:v>
                </c:pt>
                <c:pt idx="3">
                  <c:v>64.205457463884429</c:v>
                </c:pt>
                <c:pt idx="4">
                  <c:v>65.706447187928674</c:v>
                </c:pt>
                <c:pt idx="5">
                  <c:v>68.11279826464208</c:v>
                </c:pt>
                <c:pt idx="6">
                  <c:v>71.104231166150669</c:v>
                </c:pt>
                <c:pt idx="7">
                  <c:v>71.886304909560721</c:v>
                </c:pt>
                <c:pt idx="8">
                  <c:v>71.917260142434174</c:v>
                </c:pt>
                <c:pt idx="9">
                  <c:v>75.657894736842096</c:v>
                </c:pt>
                <c:pt idx="10">
                  <c:v>77.479892761394098</c:v>
                </c:pt>
                <c:pt idx="11">
                  <c:v>78.156682027649765</c:v>
                </c:pt>
                <c:pt idx="12">
                  <c:v>79.615384615384613</c:v>
                </c:pt>
                <c:pt idx="13">
                  <c:v>81.456310679611647</c:v>
                </c:pt>
                <c:pt idx="14">
                  <c:v>83.90177353342429</c:v>
                </c:pt>
                <c:pt idx="15">
                  <c:v>88.081395348837205</c:v>
                </c:pt>
                <c:pt idx="16">
                  <c:v>88.617886178861795</c:v>
                </c:pt>
                <c:pt idx="17">
                  <c:v>90.666666666666657</c:v>
                </c:pt>
                <c:pt idx="18">
                  <c:v>91.911764705882305</c:v>
                </c:pt>
                <c:pt idx="19">
                  <c:v>94.856661045531197</c:v>
                </c:pt>
                <c:pt idx="20">
                  <c:v>100</c:v>
                </c:pt>
              </c:numCache>
            </c:numRef>
          </c:val>
          <c:extLst>
            <c:ext xmlns:c16="http://schemas.microsoft.com/office/drawing/2014/chart" uri="{C3380CC4-5D6E-409C-BE32-E72D297353CC}">
              <c16:uniqueId val="{00000000-9A6B-4AAC-B3D5-CFF5F355713B}"/>
            </c:ext>
          </c:extLst>
        </c:ser>
        <c:ser>
          <c:idx val="1"/>
          <c:order val="1"/>
          <c:tx>
            <c:strRef>
              <c:f>'4.8'!$D$119</c:f>
              <c:strCache>
                <c:ptCount val="1"/>
                <c:pt idx="0">
                  <c:v>Job-shadowing
</c:v>
                </c:pt>
              </c:strCache>
            </c:strRef>
          </c:tx>
          <c:spPr>
            <a:solidFill>
              <a:schemeClr val="accent4">
                <a:lumMod val="75000"/>
              </a:schemeClr>
            </a:solidFill>
            <a:ln w="6350">
              <a:solidFill>
                <a:schemeClr val="bg1">
                  <a:lumMod val="85000"/>
                </a:schemeClr>
              </a:solidFill>
            </a:ln>
            <a:effectLst/>
          </c:spPr>
          <c:invertIfNegative val="0"/>
          <c:cat>
            <c:strRef>
              <c:f>'4.8'!$B$120:$B$140</c:f>
              <c:strCache>
                <c:ptCount val="21"/>
                <c:pt idx="0">
                  <c:v>FR</c:v>
                </c:pt>
                <c:pt idx="1">
                  <c:v>ES</c:v>
                </c:pt>
                <c:pt idx="2">
                  <c:v>BE</c:v>
                </c:pt>
                <c:pt idx="3">
                  <c:v>DK</c:v>
                </c:pt>
                <c:pt idx="4">
                  <c:v>SE</c:v>
                </c:pt>
                <c:pt idx="5">
                  <c:v>SI</c:v>
                </c:pt>
                <c:pt idx="6">
                  <c:v>FI</c:v>
                </c:pt>
                <c:pt idx="7">
                  <c:v>IT</c:v>
                </c:pt>
                <c:pt idx="8">
                  <c:v>EU-23</c:v>
                </c:pt>
                <c:pt idx="9">
                  <c:v>EE</c:v>
                </c:pt>
                <c:pt idx="10">
                  <c:v>HR</c:v>
                </c:pt>
                <c:pt idx="11">
                  <c:v>NL</c:v>
                </c:pt>
                <c:pt idx="12">
                  <c:v>CZ</c:v>
                </c:pt>
                <c:pt idx="13">
                  <c:v>PT</c:v>
                </c:pt>
                <c:pt idx="14">
                  <c:v>HU</c:v>
                </c:pt>
                <c:pt idx="15">
                  <c:v>LV</c:v>
                </c:pt>
                <c:pt idx="16">
                  <c:v>SK</c:v>
                </c:pt>
                <c:pt idx="17">
                  <c:v>CY</c:v>
                </c:pt>
                <c:pt idx="18">
                  <c:v>BG</c:v>
                </c:pt>
                <c:pt idx="19">
                  <c:v>RO</c:v>
                </c:pt>
                <c:pt idx="20">
                  <c:v>MT</c:v>
                </c:pt>
              </c:strCache>
            </c:strRef>
          </c:cat>
          <c:val>
            <c:numRef>
              <c:f>'4.8'!$D$120:$D$140</c:f>
              <c:numCache>
                <c:formatCode>0.0</c:formatCode>
                <c:ptCount val="21"/>
                <c:pt idx="0">
                  <c:v>45.715630885122408</c:v>
                </c:pt>
                <c:pt idx="1">
                  <c:v>35.642781875658585</c:v>
                </c:pt>
                <c:pt idx="2">
                  <c:v>36.094674556213022</c:v>
                </c:pt>
                <c:pt idx="3">
                  <c:v>35.473515248796147</c:v>
                </c:pt>
                <c:pt idx="4">
                  <c:v>34.293552812071333</c:v>
                </c:pt>
                <c:pt idx="5">
                  <c:v>29.50108459869848</c:v>
                </c:pt>
                <c:pt idx="6">
                  <c:v>28.379772961816307</c:v>
                </c:pt>
                <c:pt idx="7">
                  <c:v>27.364341085271317</c:v>
                </c:pt>
                <c:pt idx="8">
                  <c:v>27.294550692166119</c:v>
                </c:pt>
                <c:pt idx="9">
                  <c:v>24.342105263157894</c:v>
                </c:pt>
                <c:pt idx="10">
                  <c:v>20.64343163538874</c:v>
                </c:pt>
                <c:pt idx="11">
                  <c:v>20.460829493087555</c:v>
                </c:pt>
                <c:pt idx="12">
                  <c:v>19.487179487179489</c:v>
                </c:pt>
                <c:pt idx="13">
                  <c:v>18.252427184466018</c:v>
                </c:pt>
                <c:pt idx="14">
                  <c:v>15.825375170532061</c:v>
                </c:pt>
                <c:pt idx="15">
                  <c:v>10.465116279069768</c:v>
                </c:pt>
                <c:pt idx="16">
                  <c:v>11.178861788617885</c:v>
                </c:pt>
                <c:pt idx="17">
                  <c:v>8.6666666666666679</c:v>
                </c:pt>
                <c:pt idx="18">
                  <c:v>7.1691176470588234</c:v>
                </c:pt>
                <c:pt idx="19">
                  <c:v>5.0590219224283306</c:v>
                </c:pt>
                <c:pt idx="20">
                  <c:v>0</c:v>
                </c:pt>
              </c:numCache>
            </c:numRef>
          </c:val>
          <c:extLst>
            <c:ext xmlns:c16="http://schemas.microsoft.com/office/drawing/2014/chart" uri="{C3380CC4-5D6E-409C-BE32-E72D297353CC}">
              <c16:uniqueId val="{00000001-9A6B-4AAC-B3D5-CFF5F355713B}"/>
            </c:ext>
          </c:extLst>
        </c:ser>
        <c:ser>
          <c:idx val="2"/>
          <c:order val="2"/>
          <c:tx>
            <c:strRef>
              <c:f>'4.8'!$E$119</c:f>
              <c:strCache>
                <c:ptCount val="1"/>
                <c:pt idx="0">
                  <c:v>Training / Teaching assignments</c:v>
                </c:pt>
              </c:strCache>
            </c:strRef>
          </c:tx>
          <c:spPr>
            <a:solidFill>
              <a:schemeClr val="accent4">
                <a:lumMod val="60000"/>
                <a:lumOff val="40000"/>
              </a:schemeClr>
            </a:solidFill>
            <a:ln w="6350">
              <a:solidFill>
                <a:schemeClr val="bg1"/>
              </a:solidFill>
            </a:ln>
            <a:effectLst/>
          </c:spPr>
          <c:invertIfNegative val="0"/>
          <c:cat>
            <c:strRef>
              <c:f>'4.8'!$B$120:$B$140</c:f>
              <c:strCache>
                <c:ptCount val="21"/>
                <c:pt idx="0">
                  <c:v>FR</c:v>
                </c:pt>
                <c:pt idx="1">
                  <c:v>ES</c:v>
                </c:pt>
                <c:pt idx="2">
                  <c:v>BE</c:v>
                </c:pt>
                <c:pt idx="3">
                  <c:v>DK</c:v>
                </c:pt>
                <c:pt idx="4">
                  <c:v>SE</c:v>
                </c:pt>
                <c:pt idx="5">
                  <c:v>SI</c:v>
                </c:pt>
                <c:pt idx="6">
                  <c:v>FI</c:v>
                </c:pt>
                <c:pt idx="7">
                  <c:v>IT</c:v>
                </c:pt>
                <c:pt idx="8">
                  <c:v>EU-23</c:v>
                </c:pt>
                <c:pt idx="9">
                  <c:v>EE</c:v>
                </c:pt>
                <c:pt idx="10">
                  <c:v>HR</c:v>
                </c:pt>
                <c:pt idx="11">
                  <c:v>NL</c:v>
                </c:pt>
                <c:pt idx="12">
                  <c:v>CZ</c:v>
                </c:pt>
                <c:pt idx="13">
                  <c:v>PT</c:v>
                </c:pt>
                <c:pt idx="14">
                  <c:v>HU</c:v>
                </c:pt>
                <c:pt idx="15">
                  <c:v>LV</c:v>
                </c:pt>
                <c:pt idx="16">
                  <c:v>SK</c:v>
                </c:pt>
                <c:pt idx="17">
                  <c:v>CY</c:v>
                </c:pt>
                <c:pt idx="18">
                  <c:v>BG</c:v>
                </c:pt>
                <c:pt idx="19">
                  <c:v>RO</c:v>
                </c:pt>
                <c:pt idx="20">
                  <c:v>MT</c:v>
                </c:pt>
              </c:strCache>
            </c:strRef>
          </c:cat>
          <c:val>
            <c:numRef>
              <c:f>'4.8'!$E$120:$E$140</c:f>
              <c:numCache>
                <c:formatCode>0.0</c:formatCode>
                <c:ptCount val="21"/>
                <c:pt idx="0">
                  <c:v>0.80037664783427498</c:v>
                </c:pt>
                <c:pt idx="1">
                  <c:v>1.5015806111696524</c:v>
                </c:pt>
                <c:pt idx="2">
                  <c:v>0.7100591715976331</c:v>
                </c:pt>
                <c:pt idx="3">
                  <c:v>0.32102728731942215</c:v>
                </c:pt>
                <c:pt idx="4">
                  <c:v>0</c:v>
                </c:pt>
                <c:pt idx="5">
                  <c:v>2.3861171366594358</c:v>
                </c:pt>
                <c:pt idx="6">
                  <c:v>0.51599587203302377</c:v>
                </c:pt>
                <c:pt idx="7">
                  <c:v>0.74935400516795869</c:v>
                </c:pt>
                <c:pt idx="8">
                  <c:v>0.78818916539969597</c:v>
                </c:pt>
                <c:pt idx="9">
                  <c:v>0</c:v>
                </c:pt>
                <c:pt idx="10">
                  <c:v>1.8766756032171581</c:v>
                </c:pt>
                <c:pt idx="11">
                  <c:v>1.3824884792626728</c:v>
                </c:pt>
                <c:pt idx="12">
                  <c:v>0.89743589743589736</c:v>
                </c:pt>
                <c:pt idx="13">
                  <c:v>0.29126213592233008</c:v>
                </c:pt>
                <c:pt idx="14">
                  <c:v>0.27285129604365621</c:v>
                </c:pt>
                <c:pt idx="15">
                  <c:v>1.4534883720930232</c:v>
                </c:pt>
                <c:pt idx="16">
                  <c:v>0.20325203252032523</c:v>
                </c:pt>
                <c:pt idx="17">
                  <c:v>0.66666666666666674</c:v>
                </c:pt>
                <c:pt idx="18">
                  <c:v>0.91911764705882404</c:v>
                </c:pt>
                <c:pt idx="19">
                  <c:v>8.4317032040472167E-2</c:v>
                </c:pt>
                <c:pt idx="20">
                  <c:v>0</c:v>
                </c:pt>
              </c:numCache>
            </c:numRef>
          </c:val>
          <c:extLst>
            <c:ext xmlns:c16="http://schemas.microsoft.com/office/drawing/2014/chart" uri="{C3380CC4-5D6E-409C-BE32-E72D297353CC}">
              <c16:uniqueId val="{00000002-9A6B-4AAC-B3D5-CFF5F355713B}"/>
            </c:ext>
          </c:extLst>
        </c:ser>
        <c:dLbls>
          <c:showLegendKey val="0"/>
          <c:showVal val="0"/>
          <c:showCatName val="0"/>
          <c:showSerName val="0"/>
          <c:showPercent val="0"/>
          <c:showBubbleSize val="0"/>
        </c:dLbls>
        <c:gapWidth val="150"/>
        <c:overlap val="100"/>
        <c:axId val="591806400"/>
        <c:axId val="591806728"/>
      </c:barChart>
      <c:catAx>
        <c:axId val="59180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591806728"/>
        <c:crosses val="autoZero"/>
        <c:auto val="1"/>
        <c:lblAlgn val="ctr"/>
        <c:lblOffset val="100"/>
        <c:noMultiLvlLbl val="0"/>
      </c:catAx>
      <c:valAx>
        <c:axId val="591806728"/>
        <c:scaling>
          <c:orientation val="minMax"/>
          <c:max val="100"/>
        </c:scaling>
        <c:delete val="0"/>
        <c:axPos val="l"/>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en-US"/>
                  <a:t>%</a:t>
                </a:r>
              </a:p>
            </c:rich>
          </c:tx>
          <c:layout>
            <c:manualLayout>
              <c:xMode val="edge"/>
              <c:yMode val="edge"/>
              <c:x val="4.7931763285024152E-2"/>
              <c:y val="3.4347222222222513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591806400"/>
        <c:crosses val="autoZero"/>
        <c:crossBetween val="between"/>
      </c:valAx>
      <c:spPr>
        <a:noFill/>
        <a:ln>
          <a:noFill/>
        </a:ln>
        <a:effectLst/>
      </c:spPr>
    </c:plotArea>
    <c:legend>
      <c:legendPos val="b"/>
      <c:layout>
        <c:manualLayout>
          <c:xMode val="edge"/>
          <c:yMode val="edge"/>
          <c:x val="0.13037439613526569"/>
          <c:y val="0.90587951388888888"/>
          <c:w val="0.74308574879227052"/>
          <c:h val="9.401076388888889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155876348789734E-2"/>
          <c:y val="3.500000574147076E-2"/>
          <c:w val="0.91815893846602503"/>
          <c:h val="0.89649230585503703"/>
        </c:manualLayout>
      </c:layout>
      <c:scatterChart>
        <c:scatterStyle val="lineMarker"/>
        <c:varyColors val="0"/>
        <c:ser>
          <c:idx val="0"/>
          <c:order val="0"/>
          <c:tx>
            <c:strRef>
              <c:f>'4.9'!$B$5</c:f>
              <c:strCache>
                <c:ptCount val="1"/>
                <c:pt idx="0">
                  <c:v>AT</c:v>
                </c:pt>
              </c:strCache>
            </c:strRef>
          </c:tx>
          <c:marker>
            <c:symbol val="diamond"/>
            <c:size val="6"/>
            <c:spPr>
              <a:solidFill>
                <a:schemeClr val="accent4"/>
              </a:solidFill>
              <a:ln>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'4.9'!$C$5</c:f>
              <c:numCache>
                <c:formatCode>0</c:formatCode>
                <c:ptCount val="1"/>
                <c:pt idx="0">
                  <c:v>16.090720589589431</c:v>
                </c:pt>
              </c:numCache>
            </c:numRef>
          </c:xVal>
          <c:yVal>
            <c:numRef>
              <c:f>'4.9'!$D$5</c:f>
              <c:numCache>
                <c:formatCode>0</c:formatCode>
                <c:ptCount val="1"/>
                <c:pt idx="0">
                  <c:v>4.2683192045254073</c:v>
                </c:pt>
              </c:numCache>
            </c:numRef>
          </c:yVal>
          <c:smooth val="0"/>
          <c:extLst>
            <c:ext xmlns:c16="http://schemas.microsoft.com/office/drawing/2014/chart" uri="{C3380CC4-5D6E-409C-BE32-E72D297353CC}">
              <c16:uniqueId val="{00000000-1A02-4DBC-A3B3-DB848BFE8B31}"/>
            </c:ext>
          </c:extLst>
        </c:ser>
        <c:ser>
          <c:idx val="1"/>
          <c:order val="1"/>
          <c:tx>
            <c:strRef>
              <c:f>'4.9'!$B$6</c:f>
              <c:strCache>
                <c:ptCount val="1"/>
                <c:pt idx="0">
                  <c:v>BE</c:v>
                </c:pt>
              </c:strCache>
            </c:strRef>
          </c:tx>
          <c:marker>
            <c:symbol val="diamond"/>
            <c:size val="6"/>
            <c:spPr>
              <a:solidFill>
                <a:schemeClr val="accent4"/>
              </a:solidFill>
              <a:ln>
                <a:solidFill>
                  <a:schemeClr val="bg1"/>
                </a:solidFill>
              </a:ln>
            </c:spPr>
          </c:marker>
          <c:dLbls>
            <c:spPr>
              <a:noFill/>
              <a:ln>
                <a:noFill/>
              </a:ln>
              <a:effectLst/>
            </c:spPr>
            <c:txPr>
              <a:bodyPr/>
              <a:lstStyle/>
              <a:p>
                <a:pPr>
                  <a:defRPr b="1"/>
                </a:pPr>
                <a:endParaRPr lang="fr-FR"/>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'4.9'!$C$6</c:f>
              <c:numCache>
                <c:formatCode>0</c:formatCode>
                <c:ptCount val="1"/>
                <c:pt idx="0">
                  <c:v>16.272297438245928</c:v>
                </c:pt>
              </c:numCache>
            </c:numRef>
          </c:xVal>
          <c:yVal>
            <c:numRef>
              <c:f>'4.9'!$D$6</c:f>
              <c:numCache>
                <c:formatCode>0</c:formatCode>
                <c:ptCount val="1"/>
                <c:pt idx="0">
                  <c:v>8.1737238573767996</c:v>
                </c:pt>
              </c:numCache>
            </c:numRef>
          </c:yVal>
          <c:smooth val="0"/>
          <c:extLst>
            <c:ext xmlns:c16="http://schemas.microsoft.com/office/drawing/2014/chart" uri="{C3380CC4-5D6E-409C-BE32-E72D297353CC}">
              <c16:uniqueId val="{00000001-1A02-4DBC-A3B3-DB848BFE8B31}"/>
            </c:ext>
          </c:extLst>
        </c:ser>
        <c:ser>
          <c:idx val="2"/>
          <c:order val="2"/>
          <c:tx>
            <c:strRef>
              <c:f>'4.9'!$B$7</c:f>
              <c:strCache>
                <c:ptCount val="1"/>
                <c:pt idx="0">
                  <c:v>BG</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'4.9'!$C$7</c:f>
              <c:numCache>
                <c:formatCode>0</c:formatCode>
                <c:ptCount val="1"/>
                <c:pt idx="0">
                  <c:v>17.716014967355029</c:v>
                </c:pt>
              </c:numCache>
            </c:numRef>
          </c:xVal>
          <c:yVal>
            <c:numRef>
              <c:f>'4.9'!$D$7</c:f>
              <c:numCache>
                <c:formatCode>0</c:formatCode>
                <c:ptCount val="1"/>
                <c:pt idx="0">
                  <c:v>16.312800572264031</c:v>
                </c:pt>
              </c:numCache>
            </c:numRef>
          </c:yVal>
          <c:smooth val="0"/>
          <c:extLst>
            <c:ext xmlns:c16="http://schemas.microsoft.com/office/drawing/2014/chart" uri="{C3380CC4-5D6E-409C-BE32-E72D297353CC}">
              <c16:uniqueId val="{00000002-1A02-4DBC-A3B3-DB848BFE8B31}"/>
            </c:ext>
          </c:extLst>
        </c:ser>
        <c:ser>
          <c:idx val="3"/>
          <c:order val="3"/>
          <c:tx>
            <c:strRef>
              <c:f>'4.9'!$B$8</c:f>
              <c:strCache>
                <c:ptCount val="1"/>
                <c:pt idx="0">
                  <c:v>HR</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'4.9'!$C$8</c:f>
              <c:numCache>
                <c:formatCode>0</c:formatCode>
                <c:ptCount val="1"/>
                <c:pt idx="0">
                  <c:v>9.1945066282569883</c:v>
                </c:pt>
              </c:numCache>
            </c:numRef>
          </c:xVal>
          <c:yVal>
            <c:numRef>
              <c:f>'4.9'!$D$8</c:f>
              <c:numCache>
                <c:formatCode>0</c:formatCode>
                <c:ptCount val="1"/>
                <c:pt idx="0">
                  <c:v>7.4994273305657391</c:v>
                </c:pt>
              </c:numCache>
            </c:numRef>
          </c:yVal>
          <c:smooth val="0"/>
          <c:extLst>
            <c:ext xmlns:c16="http://schemas.microsoft.com/office/drawing/2014/chart" uri="{C3380CC4-5D6E-409C-BE32-E72D297353CC}">
              <c16:uniqueId val="{00000003-1A02-4DBC-A3B3-DB848BFE8B31}"/>
            </c:ext>
          </c:extLst>
        </c:ser>
        <c:ser>
          <c:idx val="4"/>
          <c:order val="4"/>
          <c:tx>
            <c:strRef>
              <c:f>'4.9'!$B$9</c:f>
              <c:strCache>
                <c:ptCount val="1"/>
                <c:pt idx="0">
                  <c:v>CY</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'4.9'!$C$9</c:f>
              <c:numCache>
                <c:formatCode>0</c:formatCode>
                <c:ptCount val="1"/>
                <c:pt idx="0">
                  <c:v>43.476413971158422</c:v>
                </c:pt>
              </c:numCache>
            </c:numRef>
          </c:xVal>
          <c:yVal>
            <c:numRef>
              <c:f>'4.9'!$D$9</c:f>
              <c:numCache>
                <c:formatCode>0</c:formatCode>
                <c:ptCount val="1"/>
                <c:pt idx="0">
                  <c:v>10.98980068158891</c:v>
                </c:pt>
              </c:numCache>
            </c:numRef>
          </c:yVal>
          <c:smooth val="0"/>
          <c:extLst>
            <c:ext xmlns:c16="http://schemas.microsoft.com/office/drawing/2014/chart" uri="{C3380CC4-5D6E-409C-BE32-E72D297353CC}">
              <c16:uniqueId val="{00000004-1A02-4DBC-A3B3-DB848BFE8B31}"/>
            </c:ext>
          </c:extLst>
        </c:ser>
        <c:ser>
          <c:idx val="5"/>
          <c:order val="5"/>
          <c:tx>
            <c:strRef>
              <c:f>'4.9'!$B$10</c:f>
              <c:strCache>
                <c:ptCount val="1"/>
                <c:pt idx="0">
                  <c:v>CZ</c:v>
                </c:pt>
              </c:strCache>
            </c:strRef>
          </c:tx>
          <c:marker>
            <c:symbol val="diamond"/>
            <c:size val="6"/>
            <c:spPr>
              <a:solidFill>
                <a:schemeClr val="accent4"/>
              </a:solidFill>
              <a:ln>
                <a:solidFill>
                  <a:schemeClr val="bg1"/>
                </a:solidFill>
              </a:ln>
            </c:spPr>
          </c:marker>
          <c:dLbls>
            <c:spPr>
              <a:noFill/>
              <a:ln>
                <a:noFill/>
              </a:ln>
              <a:effectLst/>
            </c:spPr>
            <c:txPr>
              <a:bodyPr/>
              <a:lstStyle/>
              <a:p>
                <a:pPr>
                  <a:defRPr b="1"/>
                </a:pPr>
                <a:endParaRPr lang="fr-FR"/>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'4.9'!$C$10</c:f>
              <c:numCache>
                <c:formatCode>0</c:formatCode>
                <c:ptCount val="1"/>
                <c:pt idx="0">
                  <c:v>15.96290014696365</c:v>
                </c:pt>
              </c:numCache>
            </c:numRef>
          </c:xVal>
          <c:yVal>
            <c:numRef>
              <c:f>'4.9'!$D$10</c:f>
              <c:numCache>
                <c:formatCode>0</c:formatCode>
                <c:ptCount val="1"/>
                <c:pt idx="0">
                  <c:v>6.9793255862892476</c:v>
                </c:pt>
              </c:numCache>
            </c:numRef>
          </c:yVal>
          <c:smooth val="0"/>
          <c:extLst>
            <c:ext xmlns:c16="http://schemas.microsoft.com/office/drawing/2014/chart" uri="{C3380CC4-5D6E-409C-BE32-E72D297353CC}">
              <c16:uniqueId val="{00000005-1A02-4DBC-A3B3-DB848BFE8B31}"/>
            </c:ext>
          </c:extLst>
        </c:ser>
        <c:ser>
          <c:idx val="6"/>
          <c:order val="6"/>
          <c:tx>
            <c:strRef>
              <c:f>'4.9'!$B$11</c:f>
              <c:strCache>
                <c:ptCount val="1"/>
                <c:pt idx="0">
                  <c:v>DK</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'4.9'!$C$11</c:f>
              <c:numCache>
                <c:formatCode>0</c:formatCode>
                <c:ptCount val="1"/>
                <c:pt idx="0">
                  <c:v>18.46157180765967</c:v>
                </c:pt>
              </c:numCache>
            </c:numRef>
          </c:xVal>
          <c:yVal>
            <c:numRef>
              <c:f>'4.9'!$D$11</c:f>
              <c:numCache>
                <c:formatCode>0</c:formatCode>
                <c:ptCount val="1"/>
                <c:pt idx="0">
                  <c:v>8.1835846465526725</c:v>
                </c:pt>
              </c:numCache>
            </c:numRef>
          </c:yVal>
          <c:smooth val="0"/>
          <c:extLst>
            <c:ext xmlns:c16="http://schemas.microsoft.com/office/drawing/2014/chart" uri="{C3380CC4-5D6E-409C-BE32-E72D297353CC}">
              <c16:uniqueId val="{00000006-1A02-4DBC-A3B3-DB848BFE8B31}"/>
            </c:ext>
          </c:extLst>
        </c:ser>
        <c:ser>
          <c:idx val="8"/>
          <c:order val="7"/>
          <c:tx>
            <c:strRef>
              <c:f>'4.9'!$B$12</c:f>
              <c:strCache>
                <c:ptCount val="1"/>
                <c:pt idx="0">
                  <c:v>EE</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'4.9'!$C$12</c:f>
              <c:numCache>
                <c:formatCode>0</c:formatCode>
                <c:ptCount val="1"/>
                <c:pt idx="0">
                  <c:v>26.401287900768331</c:v>
                </c:pt>
              </c:numCache>
            </c:numRef>
          </c:xVal>
          <c:yVal>
            <c:numRef>
              <c:f>'4.9'!$D$12</c:f>
              <c:numCache>
                <c:formatCode>0</c:formatCode>
                <c:ptCount val="1"/>
                <c:pt idx="0">
                  <c:v>6.0882152943245051</c:v>
                </c:pt>
              </c:numCache>
            </c:numRef>
          </c:yVal>
          <c:smooth val="0"/>
          <c:extLst>
            <c:ext xmlns:c16="http://schemas.microsoft.com/office/drawing/2014/chart" uri="{C3380CC4-5D6E-409C-BE32-E72D297353CC}">
              <c16:uniqueId val="{00000007-1A02-4DBC-A3B3-DB848BFE8B31}"/>
            </c:ext>
          </c:extLst>
        </c:ser>
        <c:ser>
          <c:idx val="9"/>
          <c:order val="8"/>
          <c:tx>
            <c:strRef>
              <c:f>'4.9'!$B$13</c:f>
              <c:strCache>
                <c:ptCount val="1"/>
                <c:pt idx="0">
                  <c:v>FI</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'4.9'!$C$13</c:f>
              <c:numCache>
                <c:formatCode>0</c:formatCode>
                <c:ptCount val="1"/>
                <c:pt idx="0">
                  <c:v>58.190292205002777</c:v>
                </c:pt>
              </c:numCache>
            </c:numRef>
          </c:xVal>
          <c:yVal>
            <c:numRef>
              <c:f>'4.9'!$D$13</c:f>
              <c:numCache>
                <c:formatCode>0</c:formatCode>
                <c:ptCount val="1"/>
                <c:pt idx="0">
                  <c:v>6.4726756339946556</c:v>
                </c:pt>
              </c:numCache>
            </c:numRef>
          </c:yVal>
          <c:smooth val="0"/>
          <c:extLst>
            <c:ext xmlns:c16="http://schemas.microsoft.com/office/drawing/2014/chart" uri="{C3380CC4-5D6E-409C-BE32-E72D297353CC}">
              <c16:uniqueId val="{00000008-1A02-4DBC-A3B3-DB848BFE8B31}"/>
            </c:ext>
          </c:extLst>
        </c:ser>
        <c:ser>
          <c:idx val="10"/>
          <c:order val="9"/>
          <c:tx>
            <c:strRef>
              <c:f>'4.9'!$B$14</c:f>
              <c:strCache>
                <c:ptCount val="1"/>
                <c:pt idx="0">
                  <c:v>FR</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'4.9'!$C$14</c:f>
              <c:numCache>
                <c:formatCode>0</c:formatCode>
                <c:ptCount val="1"/>
                <c:pt idx="0">
                  <c:v>6.6419615475984308</c:v>
                </c:pt>
              </c:numCache>
            </c:numRef>
          </c:xVal>
          <c:yVal>
            <c:numRef>
              <c:f>'4.9'!$D$14</c:f>
              <c:numCache>
                <c:formatCode>0</c:formatCode>
                <c:ptCount val="1"/>
                <c:pt idx="0">
                  <c:v>8.2830655865486786</c:v>
                </c:pt>
              </c:numCache>
            </c:numRef>
          </c:yVal>
          <c:smooth val="0"/>
          <c:extLst>
            <c:ext xmlns:c16="http://schemas.microsoft.com/office/drawing/2014/chart" uri="{C3380CC4-5D6E-409C-BE32-E72D297353CC}">
              <c16:uniqueId val="{00000009-1A02-4DBC-A3B3-DB848BFE8B31}"/>
            </c:ext>
          </c:extLst>
        </c:ser>
        <c:ser>
          <c:idx val="11"/>
          <c:order val="10"/>
          <c:tx>
            <c:strRef>
              <c:f>'4.9'!$B$15</c:f>
              <c:strCache>
                <c:ptCount val="1"/>
                <c:pt idx="0">
                  <c:v>HU</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'4.9'!$C$15</c:f>
              <c:numCache>
                <c:formatCode>0</c:formatCode>
                <c:ptCount val="1"/>
                <c:pt idx="0">
                  <c:v>11.79873824859825</c:v>
                </c:pt>
              </c:numCache>
            </c:numRef>
          </c:xVal>
          <c:yVal>
            <c:numRef>
              <c:f>'4.9'!$D$15</c:f>
              <c:numCache>
                <c:formatCode>0</c:formatCode>
                <c:ptCount val="1"/>
                <c:pt idx="0">
                  <c:v>9.4705057905855305</c:v>
                </c:pt>
              </c:numCache>
            </c:numRef>
          </c:yVal>
          <c:smooth val="0"/>
          <c:extLst>
            <c:ext xmlns:c16="http://schemas.microsoft.com/office/drawing/2014/chart" uri="{C3380CC4-5D6E-409C-BE32-E72D297353CC}">
              <c16:uniqueId val="{0000000A-1A02-4DBC-A3B3-DB848BFE8B31}"/>
            </c:ext>
          </c:extLst>
        </c:ser>
        <c:ser>
          <c:idx val="12"/>
          <c:order val="11"/>
          <c:tx>
            <c:strRef>
              <c:f>'4.9'!$B$16</c:f>
              <c:strCache>
                <c:ptCount val="1"/>
                <c:pt idx="0">
                  <c:v>IT</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'4.9'!$C$16</c:f>
              <c:numCache>
                <c:formatCode>0</c:formatCode>
                <c:ptCount val="1"/>
                <c:pt idx="0">
                  <c:v>12.096098603969789</c:v>
                </c:pt>
              </c:numCache>
            </c:numRef>
          </c:xVal>
          <c:yVal>
            <c:numRef>
              <c:f>'4.9'!$D$16</c:f>
              <c:numCache>
                <c:formatCode>0</c:formatCode>
                <c:ptCount val="1"/>
                <c:pt idx="0">
                  <c:v>6.3571286192608909</c:v>
                </c:pt>
              </c:numCache>
            </c:numRef>
          </c:yVal>
          <c:smooth val="0"/>
          <c:extLst>
            <c:ext xmlns:c16="http://schemas.microsoft.com/office/drawing/2014/chart" uri="{C3380CC4-5D6E-409C-BE32-E72D297353CC}">
              <c16:uniqueId val="{0000000B-1A02-4DBC-A3B3-DB848BFE8B31}"/>
            </c:ext>
          </c:extLst>
        </c:ser>
        <c:ser>
          <c:idx val="13"/>
          <c:order val="12"/>
          <c:tx>
            <c:strRef>
              <c:f>'4.9'!$B$17</c:f>
              <c:strCache>
                <c:ptCount val="1"/>
                <c:pt idx="0">
                  <c:v>LV</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'4.9'!$C$17</c:f>
              <c:numCache>
                <c:formatCode>0</c:formatCode>
                <c:ptCount val="1"/>
                <c:pt idx="0">
                  <c:v>23.318716998702001</c:v>
                </c:pt>
              </c:numCache>
            </c:numRef>
          </c:xVal>
          <c:yVal>
            <c:numRef>
              <c:f>'4.9'!$D$17</c:f>
              <c:numCache>
                <c:formatCode>0</c:formatCode>
                <c:ptCount val="1"/>
                <c:pt idx="0">
                  <c:v>11.250919935474331</c:v>
                </c:pt>
              </c:numCache>
            </c:numRef>
          </c:yVal>
          <c:smooth val="0"/>
          <c:extLst>
            <c:ext xmlns:c16="http://schemas.microsoft.com/office/drawing/2014/chart" uri="{C3380CC4-5D6E-409C-BE32-E72D297353CC}">
              <c16:uniqueId val="{0000000C-1A02-4DBC-A3B3-DB848BFE8B31}"/>
            </c:ext>
          </c:extLst>
        </c:ser>
        <c:ser>
          <c:idx val="14"/>
          <c:order val="13"/>
          <c:tx>
            <c:strRef>
              <c:f>'4.9'!$B$18</c:f>
              <c:strCache>
                <c:ptCount val="1"/>
                <c:pt idx="0">
                  <c:v>LT</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'4.9'!$C$18</c:f>
              <c:numCache>
                <c:formatCode>0</c:formatCode>
                <c:ptCount val="1"/>
                <c:pt idx="0">
                  <c:v>14.14760183061011</c:v>
                </c:pt>
              </c:numCache>
            </c:numRef>
          </c:xVal>
          <c:yVal>
            <c:numRef>
              <c:f>'4.9'!$D$18</c:f>
              <c:numCache>
                <c:formatCode>0</c:formatCode>
                <c:ptCount val="1"/>
                <c:pt idx="0">
                  <c:v>16.380967985412031</c:v>
                </c:pt>
              </c:numCache>
            </c:numRef>
          </c:yVal>
          <c:smooth val="0"/>
          <c:extLst>
            <c:ext xmlns:c16="http://schemas.microsoft.com/office/drawing/2014/chart" uri="{C3380CC4-5D6E-409C-BE32-E72D297353CC}">
              <c16:uniqueId val="{0000000D-1A02-4DBC-A3B3-DB848BFE8B31}"/>
            </c:ext>
          </c:extLst>
        </c:ser>
        <c:ser>
          <c:idx val="15"/>
          <c:order val="14"/>
          <c:tx>
            <c:strRef>
              <c:f>'4.9'!$B$19</c:f>
              <c:strCache>
                <c:ptCount val="1"/>
                <c:pt idx="0">
                  <c:v>MT</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'4.9'!$C$19</c:f>
              <c:numCache>
                <c:formatCode>0</c:formatCode>
                <c:ptCount val="1"/>
                <c:pt idx="0">
                  <c:v>14.54417464936453</c:v>
                </c:pt>
              </c:numCache>
            </c:numRef>
          </c:xVal>
          <c:yVal>
            <c:numRef>
              <c:f>'4.9'!$D$19</c:f>
              <c:numCache>
                <c:formatCode>0</c:formatCode>
                <c:ptCount val="1"/>
                <c:pt idx="0">
                  <c:v>17.83586310356101</c:v>
                </c:pt>
              </c:numCache>
            </c:numRef>
          </c:yVal>
          <c:smooth val="0"/>
          <c:extLst>
            <c:ext xmlns:c16="http://schemas.microsoft.com/office/drawing/2014/chart" uri="{C3380CC4-5D6E-409C-BE32-E72D297353CC}">
              <c16:uniqueId val="{0000000E-1A02-4DBC-A3B3-DB848BFE8B31}"/>
            </c:ext>
          </c:extLst>
        </c:ser>
        <c:ser>
          <c:idx val="16"/>
          <c:order val="15"/>
          <c:tx>
            <c:strRef>
              <c:f>'4.9'!$B$20</c:f>
              <c:strCache>
                <c:ptCount val="1"/>
                <c:pt idx="0">
                  <c:v>NL</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'4.9'!$C$20</c:f>
              <c:numCache>
                <c:formatCode>0</c:formatCode>
                <c:ptCount val="1"/>
                <c:pt idx="0">
                  <c:v>30.697586434783609</c:v>
                </c:pt>
              </c:numCache>
            </c:numRef>
          </c:xVal>
          <c:yVal>
            <c:numRef>
              <c:f>'4.9'!$D$20</c:f>
              <c:numCache>
                <c:formatCode>0</c:formatCode>
                <c:ptCount val="1"/>
                <c:pt idx="0">
                  <c:v>5.5683878308226333</c:v>
                </c:pt>
              </c:numCache>
            </c:numRef>
          </c:yVal>
          <c:smooth val="0"/>
          <c:extLst>
            <c:ext xmlns:c16="http://schemas.microsoft.com/office/drawing/2014/chart" uri="{C3380CC4-5D6E-409C-BE32-E72D297353CC}">
              <c16:uniqueId val="{0000000F-1A02-4DBC-A3B3-DB848BFE8B31}"/>
            </c:ext>
          </c:extLst>
        </c:ser>
        <c:ser>
          <c:idx val="17"/>
          <c:order val="16"/>
          <c:tx>
            <c:strRef>
              <c:f>'4.9'!$B$21</c:f>
              <c:strCache>
                <c:ptCount val="1"/>
                <c:pt idx="0">
                  <c:v>PT</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'4.9'!$C$21</c:f>
              <c:numCache>
                <c:formatCode>0</c:formatCode>
                <c:ptCount val="1"/>
                <c:pt idx="0">
                  <c:v>9.1380025671767218</c:v>
                </c:pt>
              </c:numCache>
            </c:numRef>
          </c:xVal>
          <c:yVal>
            <c:numRef>
              <c:f>'4.9'!$D$21</c:f>
              <c:numCache>
                <c:formatCode>0</c:formatCode>
                <c:ptCount val="1"/>
                <c:pt idx="0">
                  <c:v>21.942603029745118</c:v>
                </c:pt>
              </c:numCache>
            </c:numRef>
          </c:yVal>
          <c:smooth val="0"/>
          <c:extLst>
            <c:ext xmlns:c16="http://schemas.microsoft.com/office/drawing/2014/chart" uri="{C3380CC4-5D6E-409C-BE32-E72D297353CC}">
              <c16:uniqueId val="{00000010-1A02-4DBC-A3B3-DB848BFE8B31}"/>
            </c:ext>
          </c:extLst>
        </c:ser>
        <c:ser>
          <c:idx val="18"/>
          <c:order val="17"/>
          <c:tx>
            <c:strRef>
              <c:f>'4.9'!$B$22</c:f>
              <c:strCache>
                <c:ptCount val="1"/>
                <c:pt idx="0">
                  <c:v>RO</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'4.9'!$C$22</c:f>
              <c:numCache>
                <c:formatCode>0</c:formatCode>
                <c:ptCount val="1"/>
                <c:pt idx="0">
                  <c:v>40.9097790477581</c:v>
                </c:pt>
              </c:numCache>
            </c:numRef>
          </c:xVal>
          <c:yVal>
            <c:numRef>
              <c:f>'4.9'!$D$22</c:f>
              <c:numCache>
                <c:formatCode>0</c:formatCode>
                <c:ptCount val="1"/>
                <c:pt idx="0">
                  <c:v>8.0643727554373594</c:v>
                </c:pt>
              </c:numCache>
            </c:numRef>
          </c:yVal>
          <c:smooth val="0"/>
          <c:extLst>
            <c:ext xmlns:c16="http://schemas.microsoft.com/office/drawing/2014/chart" uri="{C3380CC4-5D6E-409C-BE32-E72D297353CC}">
              <c16:uniqueId val="{00000011-1A02-4DBC-A3B3-DB848BFE8B31}"/>
            </c:ext>
          </c:extLst>
        </c:ser>
        <c:ser>
          <c:idx val="19"/>
          <c:order val="18"/>
          <c:tx>
            <c:strRef>
              <c:f>'4.9'!$B$23</c:f>
              <c:strCache>
                <c:ptCount val="1"/>
                <c:pt idx="0">
                  <c:v>SK</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'4.9'!$C$23</c:f>
              <c:numCache>
                <c:formatCode>0</c:formatCode>
                <c:ptCount val="1"/>
                <c:pt idx="0">
                  <c:v>4.5477427442603444</c:v>
                </c:pt>
              </c:numCache>
            </c:numRef>
          </c:xVal>
          <c:yVal>
            <c:numRef>
              <c:f>'4.9'!$D$23</c:f>
              <c:numCache>
                <c:formatCode>0</c:formatCode>
                <c:ptCount val="1"/>
                <c:pt idx="0">
                  <c:v>9.0960834183581127</c:v>
                </c:pt>
              </c:numCache>
            </c:numRef>
          </c:yVal>
          <c:smooth val="0"/>
          <c:extLst>
            <c:ext xmlns:c16="http://schemas.microsoft.com/office/drawing/2014/chart" uri="{C3380CC4-5D6E-409C-BE32-E72D297353CC}">
              <c16:uniqueId val="{00000012-1A02-4DBC-A3B3-DB848BFE8B31}"/>
            </c:ext>
          </c:extLst>
        </c:ser>
        <c:ser>
          <c:idx val="20"/>
          <c:order val="19"/>
          <c:tx>
            <c:strRef>
              <c:f>'4.9'!$B$24</c:f>
              <c:strCache>
                <c:ptCount val="1"/>
                <c:pt idx="0">
                  <c:v>SI</c:v>
                </c:pt>
              </c:strCache>
            </c:strRef>
          </c:tx>
          <c:marker>
            <c:symbol val="diamond"/>
            <c:size val="6"/>
            <c:spPr>
              <a:solidFill>
                <a:schemeClr val="accent4"/>
              </a:solidFill>
              <a:ln w="6350">
                <a:solidFill>
                  <a:schemeClr val="bg1"/>
                </a:solidFill>
              </a:ln>
            </c:spPr>
          </c:marker>
          <c:dLbls>
            <c:spPr>
              <a:noFill/>
              <a:ln>
                <a:noFill/>
              </a:ln>
              <a:effectLst/>
            </c:spPr>
            <c:txPr>
              <a:bodyPr/>
              <a:lstStyle/>
              <a:p>
                <a:pPr>
                  <a:defRPr b="1"/>
                </a:pPr>
                <a:endParaRPr lang="fr-FR"/>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'4.9'!$C$24</c:f>
              <c:numCache>
                <c:formatCode>0</c:formatCode>
                <c:ptCount val="1"/>
                <c:pt idx="0">
                  <c:v>5.5729796849105124</c:v>
                </c:pt>
              </c:numCache>
            </c:numRef>
          </c:xVal>
          <c:yVal>
            <c:numRef>
              <c:f>'4.9'!$D$24</c:f>
              <c:numCache>
                <c:formatCode>0</c:formatCode>
                <c:ptCount val="1"/>
                <c:pt idx="0">
                  <c:v>6.6969038529869431</c:v>
                </c:pt>
              </c:numCache>
            </c:numRef>
          </c:yVal>
          <c:smooth val="0"/>
          <c:extLst>
            <c:ext xmlns:c16="http://schemas.microsoft.com/office/drawing/2014/chart" uri="{C3380CC4-5D6E-409C-BE32-E72D297353CC}">
              <c16:uniqueId val="{00000013-1A02-4DBC-A3B3-DB848BFE8B31}"/>
            </c:ext>
          </c:extLst>
        </c:ser>
        <c:ser>
          <c:idx val="21"/>
          <c:order val="20"/>
          <c:tx>
            <c:strRef>
              <c:f>'4.9'!$B$25</c:f>
              <c:strCache>
                <c:ptCount val="1"/>
                <c:pt idx="0">
                  <c:v>ES</c:v>
                </c:pt>
              </c:strCache>
            </c:strRef>
          </c:tx>
          <c:marker>
            <c:symbol val="diamond"/>
            <c:size val="6"/>
            <c:spPr>
              <a:solidFill>
                <a:schemeClr val="accent4"/>
              </a:solidFill>
              <a:ln>
                <a:solidFill>
                  <a:schemeClr val="bg1"/>
                </a:solidFill>
              </a:ln>
            </c:spPr>
          </c:marker>
          <c:dLbls>
            <c:spPr>
              <a:noFill/>
              <a:ln>
                <a:noFill/>
              </a:ln>
              <a:effectLst/>
            </c:spPr>
            <c:txPr>
              <a:bodyPr/>
              <a:lstStyle/>
              <a:p>
                <a:pPr>
                  <a:defRPr b="1"/>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'4.9'!$C$25</c:f>
              <c:numCache>
                <c:formatCode>0</c:formatCode>
                <c:ptCount val="1"/>
                <c:pt idx="0">
                  <c:v>14.1497091357526</c:v>
                </c:pt>
              </c:numCache>
            </c:numRef>
          </c:xVal>
          <c:yVal>
            <c:numRef>
              <c:f>'4.9'!$D$25</c:f>
              <c:numCache>
                <c:formatCode>0</c:formatCode>
                <c:ptCount val="1"/>
                <c:pt idx="0">
                  <c:v>4.4666398094245459</c:v>
                </c:pt>
              </c:numCache>
            </c:numRef>
          </c:yVal>
          <c:smooth val="0"/>
          <c:extLst>
            <c:ext xmlns:c16="http://schemas.microsoft.com/office/drawing/2014/chart" uri="{C3380CC4-5D6E-409C-BE32-E72D297353CC}">
              <c16:uniqueId val="{00000014-1A02-4DBC-A3B3-DB848BFE8B31}"/>
            </c:ext>
          </c:extLst>
        </c:ser>
        <c:ser>
          <c:idx val="22"/>
          <c:order val="21"/>
          <c:tx>
            <c:strRef>
              <c:f>'4.9'!$B$26</c:f>
              <c:strCache>
                <c:ptCount val="1"/>
                <c:pt idx="0">
                  <c:v>SE</c:v>
                </c:pt>
              </c:strCache>
            </c:strRef>
          </c:tx>
          <c:marker>
            <c:symbol val="diamond"/>
            <c:size val="6"/>
            <c:spPr>
              <a:solidFill>
                <a:schemeClr val="accent4"/>
              </a:solidFill>
              <a:ln>
                <a:solidFill>
                  <a:schemeClr val="bg1"/>
                </a:solidFill>
              </a:ln>
            </c:spPr>
          </c:marker>
          <c:dLbls>
            <c:spPr>
              <a:noFill/>
              <a:ln>
                <a:noFill/>
              </a:ln>
              <a:effectLst/>
            </c:spPr>
            <c:txPr>
              <a:bodyPr/>
              <a:lstStyle/>
              <a:p>
                <a:pPr>
                  <a:defRPr b="1"/>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'4.9'!$C$26</c:f>
              <c:numCache>
                <c:formatCode>0</c:formatCode>
                <c:ptCount val="1"/>
                <c:pt idx="0">
                  <c:v>10.72506536958026</c:v>
                </c:pt>
              </c:numCache>
            </c:numRef>
          </c:xVal>
          <c:yVal>
            <c:numRef>
              <c:f>'4.9'!$D$26</c:f>
              <c:numCache>
                <c:formatCode>0</c:formatCode>
                <c:ptCount val="1"/>
                <c:pt idx="0">
                  <c:v>11.73289654119006</c:v>
                </c:pt>
              </c:numCache>
            </c:numRef>
          </c:yVal>
          <c:smooth val="0"/>
          <c:extLst>
            <c:ext xmlns:c16="http://schemas.microsoft.com/office/drawing/2014/chart" uri="{C3380CC4-5D6E-409C-BE32-E72D297353CC}">
              <c16:uniqueId val="{00000015-1A02-4DBC-A3B3-DB848BFE8B31}"/>
            </c:ext>
          </c:extLst>
        </c:ser>
        <c:dLbls>
          <c:showLegendKey val="0"/>
          <c:showVal val="0"/>
          <c:showCatName val="0"/>
          <c:showSerName val="0"/>
          <c:showPercent val="0"/>
          <c:showBubbleSize val="0"/>
        </c:dLbls>
        <c:axId val="113123328"/>
        <c:axId val="113125248"/>
      </c:scatterChart>
      <c:valAx>
        <c:axId val="113123328"/>
        <c:scaling>
          <c:orientation val="minMax"/>
          <c:max val="60"/>
        </c:scaling>
        <c:delete val="0"/>
        <c:axPos val="b"/>
        <c:title>
          <c:tx>
            <c:rich>
              <a:bodyPr/>
              <a:lstStyle/>
              <a:p>
                <a:pPr>
                  <a:defRPr/>
                </a:pPr>
                <a:r>
                  <a:rPr lang="fr-FR"/>
                  <a:t>Proportion of teachers who believe that their profession is valued by society (%)</a:t>
                </a:r>
              </a:p>
            </c:rich>
          </c:tx>
          <c:layout>
            <c:manualLayout>
              <c:xMode val="edge"/>
              <c:yMode val="edge"/>
              <c:x val="0.26627590979121502"/>
              <c:y val="0.96263283602755356"/>
            </c:manualLayout>
          </c:layout>
          <c:overlay val="0"/>
        </c:title>
        <c:numFmt formatCode="0" sourceLinked="1"/>
        <c:majorTickMark val="none"/>
        <c:minorTickMark val="none"/>
        <c:tickLblPos val="low"/>
        <c:spPr>
          <a:ln w="25400">
            <a:solidFill>
              <a:schemeClr val="accent4"/>
            </a:solidFill>
          </a:ln>
        </c:spPr>
        <c:crossAx val="113125248"/>
        <c:crossesAt val="8.5704689025878906"/>
        <c:crossBetween val="midCat"/>
      </c:valAx>
      <c:valAx>
        <c:axId val="113125248"/>
        <c:scaling>
          <c:orientation val="minMax"/>
          <c:max val="25"/>
        </c:scaling>
        <c:delete val="0"/>
        <c:axPos val="l"/>
        <c:title>
          <c:tx>
            <c:rich>
              <a:bodyPr rot="-5400000" vert="horz"/>
              <a:lstStyle/>
              <a:p>
                <a:pPr>
                  <a:defRPr/>
                </a:pPr>
                <a:r>
                  <a:rPr lang="en-US"/>
                  <a:t>Proportion of teachers who say they regret becoming teachers (%)</a:t>
                </a:r>
              </a:p>
            </c:rich>
          </c:tx>
          <c:layout>
            <c:manualLayout>
              <c:xMode val="edge"/>
              <c:yMode val="edge"/>
              <c:x val="1.6631576341016327E-3"/>
              <c:y val="0.10221111575606366"/>
            </c:manualLayout>
          </c:layout>
          <c:overlay val="0"/>
        </c:title>
        <c:numFmt formatCode="0" sourceLinked="1"/>
        <c:majorTickMark val="none"/>
        <c:minorTickMark val="none"/>
        <c:tickLblPos val="low"/>
        <c:spPr>
          <a:ln w="25400">
            <a:solidFill>
              <a:schemeClr val="accent4"/>
            </a:solidFill>
          </a:ln>
        </c:spPr>
        <c:crossAx val="113123328"/>
        <c:crossesAt val="17.709468841552699"/>
        <c:crossBetween val="midCat"/>
      </c:valAx>
    </c:plotArea>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27012981358706E-2"/>
          <c:y val="4.5134451037244394E-2"/>
          <c:w val="0.9312073591640182"/>
          <c:h val="0.85646609692911391"/>
        </c:manualLayout>
      </c:layout>
      <c:barChart>
        <c:barDir val="col"/>
        <c:grouping val="clustered"/>
        <c:varyColors val="0"/>
        <c:ser>
          <c:idx val="0"/>
          <c:order val="0"/>
          <c:tx>
            <c:strRef>
              <c:f>'4.9'!$C$87</c:f>
              <c:strCache>
                <c:ptCount val="1"/>
                <c:pt idx="0">
                  <c:v>Under age 30</c:v>
                </c:pt>
              </c:strCache>
            </c:strRef>
          </c:tx>
          <c:spPr>
            <a:solidFill>
              <a:schemeClr val="accent4">
                <a:lumMod val="60000"/>
                <a:lumOff val="40000"/>
              </a:schemeClr>
            </a:solidFill>
            <a:ln w="6350">
              <a:solidFill>
                <a:schemeClr val="bg1"/>
              </a:solidFill>
            </a:ln>
          </c:spPr>
          <c:invertIfNegative val="0"/>
          <c:cat>
            <c:strRef>
              <c:f>'4.9'!$B$88:$B$109</c:f>
              <c:strCache>
                <c:ptCount val="22"/>
                <c:pt idx="0">
                  <c:v>SK</c:v>
                </c:pt>
                <c:pt idx="1">
                  <c:v>MT</c:v>
                </c:pt>
                <c:pt idx="2">
                  <c:v>LT</c:v>
                </c:pt>
                <c:pt idx="3">
                  <c:v>HU</c:v>
                </c:pt>
                <c:pt idx="4">
                  <c:v>RO</c:v>
                </c:pt>
                <c:pt idx="5">
                  <c:v>SI</c:v>
                </c:pt>
                <c:pt idx="6">
                  <c:v>CY</c:v>
                </c:pt>
                <c:pt idx="7">
                  <c:v>HR</c:v>
                </c:pt>
                <c:pt idx="8">
                  <c:v>CZ</c:v>
                </c:pt>
                <c:pt idx="9">
                  <c:v>LV</c:v>
                </c:pt>
                <c:pt idx="10">
                  <c:v>FR</c:v>
                </c:pt>
                <c:pt idx="11">
                  <c:v>SE</c:v>
                </c:pt>
                <c:pt idx="12">
                  <c:v>BG</c:v>
                </c:pt>
                <c:pt idx="13">
                  <c:v>EU-23</c:v>
                </c:pt>
                <c:pt idx="14">
                  <c:v>EE</c:v>
                </c:pt>
                <c:pt idx="15">
                  <c:v>NL</c:v>
                </c:pt>
                <c:pt idx="16">
                  <c:v>FI</c:v>
                </c:pt>
                <c:pt idx="17">
                  <c:v>IT</c:v>
                </c:pt>
                <c:pt idx="18">
                  <c:v>AT</c:v>
                </c:pt>
                <c:pt idx="19">
                  <c:v>BE</c:v>
                </c:pt>
                <c:pt idx="20">
                  <c:v>ES</c:v>
                </c:pt>
                <c:pt idx="21">
                  <c:v>DK</c:v>
                </c:pt>
              </c:strCache>
            </c:strRef>
          </c:cat>
          <c:val>
            <c:numRef>
              <c:f>'4.9'!$C$88:$C$109</c:f>
              <c:numCache>
                <c:formatCode>0</c:formatCode>
                <c:ptCount val="22"/>
                <c:pt idx="0">
                  <c:v>15.699484991970969</c:v>
                </c:pt>
                <c:pt idx="1">
                  <c:v>16.798296776533778</c:v>
                </c:pt>
                <c:pt idx="2">
                  <c:v>24.950567706532659</c:v>
                </c:pt>
                <c:pt idx="3">
                  <c:v>25.703829400112131</c:v>
                </c:pt>
                <c:pt idx="4">
                  <c:v>27.00097897583224</c:v>
                </c:pt>
                <c:pt idx="5">
                  <c:v>32.640414242314058</c:v>
                </c:pt>
                <c:pt idx="6">
                  <c:v>32.853836017519171</c:v>
                </c:pt>
                <c:pt idx="7">
                  <c:v>34.925085815811343</c:v>
                </c:pt>
                <c:pt idx="8">
                  <c:v>37.201531400109182</c:v>
                </c:pt>
                <c:pt idx="9">
                  <c:v>37.731839314081327</c:v>
                </c:pt>
                <c:pt idx="10">
                  <c:v>45.000012798204388</c:v>
                </c:pt>
                <c:pt idx="11">
                  <c:v>45.444580402416008</c:v>
                </c:pt>
                <c:pt idx="12">
                  <c:v>48.908244836437127</c:v>
                </c:pt>
                <c:pt idx="13">
                  <c:v>52.099357604980469</c:v>
                </c:pt>
                <c:pt idx="14">
                  <c:v>54.520131833489081</c:v>
                </c:pt>
                <c:pt idx="15">
                  <c:v>56.890685606420199</c:v>
                </c:pt>
                <c:pt idx="16">
                  <c:v>57.129221551389833</c:v>
                </c:pt>
                <c:pt idx="17">
                  <c:v>62.698597794537172</c:v>
                </c:pt>
                <c:pt idx="18">
                  <c:v>66.665944340640948</c:v>
                </c:pt>
                <c:pt idx="19">
                  <c:v>67.853646763808513</c:v>
                </c:pt>
                <c:pt idx="20">
                  <c:v>70.698616140850831</c:v>
                </c:pt>
                <c:pt idx="21">
                  <c:v>80.739830123196526</c:v>
                </c:pt>
              </c:numCache>
            </c:numRef>
          </c:val>
          <c:extLst>
            <c:ext xmlns:c16="http://schemas.microsoft.com/office/drawing/2014/chart" uri="{C3380CC4-5D6E-409C-BE32-E72D297353CC}">
              <c16:uniqueId val="{00000000-F667-4AA7-A0BB-70E40F63963B}"/>
            </c:ext>
          </c:extLst>
        </c:ser>
        <c:dLbls>
          <c:showLegendKey val="0"/>
          <c:showVal val="0"/>
          <c:showCatName val="0"/>
          <c:showSerName val="0"/>
          <c:showPercent val="0"/>
          <c:showBubbleSize val="0"/>
        </c:dLbls>
        <c:gapWidth val="150"/>
        <c:axId val="113157248"/>
        <c:axId val="113159168"/>
      </c:barChart>
      <c:lineChart>
        <c:grouping val="standard"/>
        <c:varyColors val="0"/>
        <c:ser>
          <c:idx val="1"/>
          <c:order val="1"/>
          <c:tx>
            <c:strRef>
              <c:f>'4.9'!$D$87</c:f>
              <c:strCache>
                <c:ptCount val="1"/>
                <c:pt idx="0">
                  <c:v>Age 50 and above</c:v>
                </c:pt>
              </c:strCache>
            </c:strRef>
          </c:tx>
          <c:spPr>
            <a:ln>
              <a:noFill/>
            </a:ln>
          </c:spPr>
          <c:marker>
            <c:symbol val="diamond"/>
            <c:size val="6"/>
            <c:spPr>
              <a:solidFill>
                <a:schemeClr val="accent2"/>
              </a:solidFill>
              <a:ln w="6350">
                <a:solidFill>
                  <a:schemeClr val="bg1"/>
                </a:solidFill>
              </a:ln>
            </c:spPr>
          </c:marker>
          <c:cat>
            <c:strRef>
              <c:f>'4.9'!$B$88:$B$109</c:f>
              <c:strCache>
                <c:ptCount val="22"/>
                <c:pt idx="0">
                  <c:v>SK</c:v>
                </c:pt>
                <c:pt idx="1">
                  <c:v>MT</c:v>
                </c:pt>
                <c:pt idx="2">
                  <c:v>LT</c:v>
                </c:pt>
                <c:pt idx="3">
                  <c:v>HU</c:v>
                </c:pt>
                <c:pt idx="4">
                  <c:v>RO</c:v>
                </c:pt>
                <c:pt idx="5">
                  <c:v>SI</c:v>
                </c:pt>
                <c:pt idx="6">
                  <c:v>CY</c:v>
                </c:pt>
                <c:pt idx="7">
                  <c:v>HR</c:v>
                </c:pt>
                <c:pt idx="8">
                  <c:v>CZ</c:v>
                </c:pt>
                <c:pt idx="9">
                  <c:v>LV</c:v>
                </c:pt>
                <c:pt idx="10">
                  <c:v>FR</c:v>
                </c:pt>
                <c:pt idx="11">
                  <c:v>SE</c:v>
                </c:pt>
                <c:pt idx="12">
                  <c:v>BG</c:v>
                </c:pt>
                <c:pt idx="13">
                  <c:v>EU-23</c:v>
                </c:pt>
                <c:pt idx="14">
                  <c:v>EE</c:v>
                </c:pt>
                <c:pt idx="15">
                  <c:v>NL</c:v>
                </c:pt>
                <c:pt idx="16">
                  <c:v>FI</c:v>
                </c:pt>
                <c:pt idx="17">
                  <c:v>IT</c:v>
                </c:pt>
                <c:pt idx="18">
                  <c:v>AT</c:v>
                </c:pt>
                <c:pt idx="19">
                  <c:v>BE</c:v>
                </c:pt>
                <c:pt idx="20">
                  <c:v>ES</c:v>
                </c:pt>
                <c:pt idx="21">
                  <c:v>DK</c:v>
                </c:pt>
              </c:strCache>
            </c:strRef>
          </c:cat>
          <c:val>
            <c:numRef>
              <c:f>'4.9'!$D$88:$D$109</c:f>
              <c:numCache>
                <c:formatCode>0</c:formatCode>
                <c:ptCount val="22"/>
                <c:pt idx="0">
                  <c:v>13.944776235610339</c:v>
                </c:pt>
                <c:pt idx="1">
                  <c:v>25.76208662985405</c:v>
                </c:pt>
                <c:pt idx="2">
                  <c:v>8.7811628743633587</c:v>
                </c:pt>
                <c:pt idx="3">
                  <c:v>24.72408389834165</c:v>
                </c:pt>
                <c:pt idx="4">
                  <c:v>24.649189652172691</c:v>
                </c:pt>
                <c:pt idx="5">
                  <c:v>29.137529017681079</c:v>
                </c:pt>
                <c:pt idx="6">
                  <c:v>72.184512653580057</c:v>
                </c:pt>
                <c:pt idx="7">
                  <c:v>21.913039220414369</c:v>
                </c:pt>
                <c:pt idx="8">
                  <c:v>25.649183838358521</c:v>
                </c:pt>
                <c:pt idx="9">
                  <c:v>19.574140936326231</c:v>
                </c:pt>
                <c:pt idx="10">
                  <c:v>25.574182199558258</c:v>
                </c:pt>
                <c:pt idx="11">
                  <c:v>27.05643499849316</c:v>
                </c:pt>
                <c:pt idx="12">
                  <c:v>26.361086330607581</c:v>
                </c:pt>
                <c:pt idx="13">
                  <c:v>34.051578521728523</c:v>
                </c:pt>
                <c:pt idx="14">
                  <c:v>33.069012578794258</c:v>
                </c:pt>
                <c:pt idx="15">
                  <c:v>53.856526674076747</c:v>
                </c:pt>
                <c:pt idx="16">
                  <c:v>41.914619666820521</c:v>
                </c:pt>
                <c:pt idx="17">
                  <c:v>12.566457590721971</c:v>
                </c:pt>
                <c:pt idx="18">
                  <c:v>76.192843309789794</c:v>
                </c:pt>
                <c:pt idx="19">
                  <c:v>62.781675920623627</c:v>
                </c:pt>
                <c:pt idx="20">
                  <c:v>44.059669652532349</c:v>
                </c:pt>
                <c:pt idx="21">
                  <c:v>62.876451741953332</c:v>
                </c:pt>
              </c:numCache>
            </c:numRef>
          </c:val>
          <c:smooth val="0"/>
          <c:extLst>
            <c:ext xmlns:c16="http://schemas.microsoft.com/office/drawing/2014/chart" uri="{C3380CC4-5D6E-409C-BE32-E72D297353CC}">
              <c16:uniqueId val="{00000001-F667-4AA7-A0BB-70E40F63963B}"/>
            </c:ext>
          </c:extLst>
        </c:ser>
        <c:dLbls>
          <c:showLegendKey val="0"/>
          <c:showVal val="0"/>
          <c:showCatName val="0"/>
          <c:showSerName val="0"/>
          <c:showPercent val="0"/>
          <c:showBubbleSize val="0"/>
        </c:dLbls>
        <c:marker val="1"/>
        <c:smooth val="0"/>
        <c:axId val="113157248"/>
        <c:axId val="113159168"/>
      </c:lineChart>
      <c:catAx>
        <c:axId val="113157248"/>
        <c:scaling>
          <c:orientation val="minMax"/>
        </c:scaling>
        <c:delete val="0"/>
        <c:axPos val="b"/>
        <c:numFmt formatCode="General" sourceLinked="0"/>
        <c:majorTickMark val="out"/>
        <c:minorTickMark val="none"/>
        <c:tickLblPos val="nextTo"/>
        <c:txPr>
          <a:bodyPr/>
          <a:lstStyle/>
          <a:p>
            <a:pPr>
              <a:defRPr b="1"/>
            </a:pPr>
            <a:endParaRPr lang="fr-FR"/>
          </a:p>
        </c:txPr>
        <c:crossAx val="113159168"/>
        <c:crosses val="autoZero"/>
        <c:auto val="1"/>
        <c:lblAlgn val="ctr"/>
        <c:lblOffset val="100"/>
        <c:noMultiLvlLbl val="0"/>
      </c:catAx>
      <c:valAx>
        <c:axId val="113159168"/>
        <c:scaling>
          <c:orientation val="minMax"/>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5.8303943179941788E-2"/>
              <c:y val="2.104432872556065E-3"/>
            </c:manualLayout>
          </c:layout>
          <c:overlay val="0"/>
        </c:title>
        <c:numFmt formatCode="0" sourceLinked="1"/>
        <c:majorTickMark val="out"/>
        <c:minorTickMark val="none"/>
        <c:tickLblPos val="nextTo"/>
        <c:crossAx val="113157248"/>
        <c:crosses val="autoZero"/>
        <c:crossBetween val="between"/>
      </c:valAx>
    </c:plotArea>
    <c:legend>
      <c:legendPos val="b"/>
      <c:layout>
        <c:manualLayout>
          <c:xMode val="edge"/>
          <c:yMode val="edge"/>
          <c:x val="0.33847332569836325"/>
          <c:y val="0.95808855414812277"/>
          <c:w val="0.31889579804396589"/>
          <c:h val="4.1911445851877213E-2"/>
        </c:manualLayout>
      </c:layout>
      <c:overlay val="0"/>
    </c:legend>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05953500916735E-2"/>
          <c:y val="4.3478260869565216E-2"/>
          <c:w val="0.94128317880051593"/>
          <c:h val="0.86971653543307081"/>
        </c:manualLayout>
      </c:layout>
      <c:barChart>
        <c:barDir val="col"/>
        <c:grouping val="clustered"/>
        <c:varyColors val="0"/>
        <c:ser>
          <c:idx val="0"/>
          <c:order val="0"/>
          <c:tx>
            <c:strRef>
              <c:f>'4.9'!$C$33</c:f>
              <c:strCache>
                <c:ptCount val="1"/>
                <c:pt idx="0">
                  <c:v>Total population</c:v>
                </c:pt>
              </c:strCache>
            </c:strRef>
          </c:tx>
          <c:spPr>
            <a:solidFill>
              <a:schemeClr val="accent4">
                <a:lumMod val="60000"/>
                <a:lumOff val="40000"/>
              </a:schemeClr>
            </a:solidFill>
            <a:ln w="6350">
              <a:solidFill>
                <a:schemeClr val="bg1"/>
              </a:solidFill>
            </a:ln>
          </c:spPr>
          <c:invertIfNegative val="0"/>
          <c:cat>
            <c:strRef>
              <c:f>'4.9'!$B$34:$B$47</c:f>
              <c:strCache>
                <c:ptCount val="14"/>
                <c:pt idx="0">
                  <c:v>HU</c:v>
                </c:pt>
                <c:pt idx="1">
                  <c:v>BG</c:v>
                </c:pt>
                <c:pt idx="2">
                  <c:v>BE</c:v>
                </c:pt>
                <c:pt idx="3">
                  <c:v>EE</c:v>
                </c:pt>
                <c:pt idx="4">
                  <c:v>SE</c:v>
                </c:pt>
                <c:pt idx="5">
                  <c:v>EU-23</c:v>
                </c:pt>
                <c:pt idx="6">
                  <c:v>DK</c:v>
                </c:pt>
                <c:pt idx="7">
                  <c:v>FI</c:v>
                </c:pt>
                <c:pt idx="8">
                  <c:v>FR</c:v>
                </c:pt>
                <c:pt idx="9">
                  <c:v>ES</c:v>
                </c:pt>
                <c:pt idx="10">
                  <c:v>NL</c:v>
                </c:pt>
                <c:pt idx="11">
                  <c:v>HR</c:v>
                </c:pt>
                <c:pt idx="12">
                  <c:v>IT</c:v>
                </c:pt>
                <c:pt idx="13">
                  <c:v>RO</c:v>
                </c:pt>
              </c:strCache>
            </c:strRef>
          </c:cat>
          <c:val>
            <c:numRef>
              <c:f>'4.9'!$C$34:$C$47</c:f>
              <c:numCache>
                <c:formatCode>0</c:formatCode>
                <c:ptCount val="14"/>
                <c:pt idx="0">
                  <c:v>31.510174981528738</c:v>
                </c:pt>
                <c:pt idx="1">
                  <c:v>22.254187057062929</c:v>
                </c:pt>
                <c:pt idx="2">
                  <c:v>22.230129813923121</c:v>
                </c:pt>
                <c:pt idx="3">
                  <c:v>17.864063947316559</c:v>
                </c:pt>
                <c:pt idx="4">
                  <c:v>17.10912754462646</c:v>
                </c:pt>
                <c:pt idx="5">
                  <c:v>16.300212860107418</c:v>
                </c:pt>
                <c:pt idx="6">
                  <c:v>14.487024689998369</c:v>
                </c:pt>
                <c:pt idx="7">
                  <c:v>14.180537879473089</c:v>
                </c:pt>
                <c:pt idx="8">
                  <c:v>10.915666219027701</c:v>
                </c:pt>
                <c:pt idx="9">
                  <c:v>10.763640893844229</c:v>
                </c:pt>
                <c:pt idx="10">
                  <c:v>9.9567531415196751</c:v>
                </c:pt>
                <c:pt idx="11">
                  <c:v>7.4435145901646909</c:v>
                </c:pt>
                <c:pt idx="12">
                  <c:v>5.9103636026913584</c:v>
                </c:pt>
                <c:pt idx="13">
                  <c:v>5.1967643940420229</c:v>
                </c:pt>
              </c:numCache>
            </c:numRef>
          </c:val>
          <c:extLst>
            <c:ext xmlns:c16="http://schemas.microsoft.com/office/drawing/2014/chart" uri="{C3380CC4-5D6E-409C-BE32-E72D297353CC}">
              <c16:uniqueId val="{00000000-7082-4F30-A700-C45B1C87108A}"/>
            </c:ext>
          </c:extLst>
        </c:ser>
        <c:dLbls>
          <c:showLegendKey val="0"/>
          <c:showVal val="0"/>
          <c:showCatName val="0"/>
          <c:showSerName val="0"/>
          <c:showPercent val="0"/>
          <c:showBubbleSize val="0"/>
        </c:dLbls>
        <c:gapWidth val="150"/>
        <c:axId val="113255168"/>
        <c:axId val="113257088"/>
      </c:barChart>
      <c:lineChart>
        <c:grouping val="standard"/>
        <c:varyColors val="0"/>
        <c:ser>
          <c:idx val="2"/>
          <c:order val="1"/>
          <c:tx>
            <c:strRef>
              <c:f>'4.9'!$D$33</c:f>
              <c:strCache>
                <c:ptCount val="1"/>
                <c:pt idx="0">
                  <c:v>Under age 30</c:v>
                </c:pt>
              </c:strCache>
            </c:strRef>
          </c:tx>
          <c:spPr>
            <a:ln>
              <a:noFill/>
            </a:ln>
          </c:spPr>
          <c:marker>
            <c:symbol val="square"/>
            <c:size val="6"/>
            <c:spPr>
              <a:solidFill>
                <a:schemeClr val="accent2"/>
              </a:solidFill>
              <a:ln w="6350">
                <a:solidFill>
                  <a:schemeClr val="bg1"/>
                </a:solidFill>
              </a:ln>
            </c:spPr>
          </c:marker>
          <c:cat>
            <c:strRef>
              <c:f>'4.9'!$B$34:$B$47</c:f>
              <c:strCache>
                <c:ptCount val="14"/>
                <c:pt idx="0">
                  <c:v>HU</c:v>
                </c:pt>
                <c:pt idx="1">
                  <c:v>BG</c:v>
                </c:pt>
                <c:pt idx="2">
                  <c:v>BE</c:v>
                </c:pt>
                <c:pt idx="3">
                  <c:v>EE</c:v>
                </c:pt>
                <c:pt idx="4">
                  <c:v>SE</c:v>
                </c:pt>
                <c:pt idx="5">
                  <c:v>EU-23</c:v>
                </c:pt>
                <c:pt idx="6">
                  <c:v>DK</c:v>
                </c:pt>
                <c:pt idx="7">
                  <c:v>FI</c:v>
                </c:pt>
                <c:pt idx="8">
                  <c:v>FR</c:v>
                </c:pt>
                <c:pt idx="9">
                  <c:v>ES</c:v>
                </c:pt>
                <c:pt idx="10">
                  <c:v>NL</c:v>
                </c:pt>
                <c:pt idx="11">
                  <c:v>HR</c:v>
                </c:pt>
                <c:pt idx="12">
                  <c:v>IT</c:v>
                </c:pt>
                <c:pt idx="13">
                  <c:v>RO</c:v>
                </c:pt>
              </c:strCache>
            </c:strRef>
          </c:cat>
          <c:val>
            <c:numRef>
              <c:f>'4.9'!$D$34:$D$47</c:f>
              <c:numCache>
                <c:formatCode>0</c:formatCode>
                <c:ptCount val="14"/>
                <c:pt idx="0">
                  <c:v>27.942063382270788</c:v>
                </c:pt>
                <c:pt idx="1">
                  <c:v>12.762222714400099</c:v>
                </c:pt>
                <c:pt idx="2">
                  <c:v>22.097180302079451</c:v>
                </c:pt>
                <c:pt idx="3">
                  <c:v>25.38359700305389</c:v>
                </c:pt>
                <c:pt idx="4">
                  <c:v>21.21602752098525</c:v>
                </c:pt>
                <c:pt idx="5">
                  <c:v>17.23538970947266</c:v>
                </c:pt>
                <c:pt idx="6">
                  <c:v>9.0610298496479444</c:v>
                </c:pt>
                <c:pt idx="7">
                  <c:v>19.542432009680692</c:v>
                </c:pt>
                <c:pt idx="8">
                  <c:v>13.752134434050051</c:v>
                </c:pt>
                <c:pt idx="9">
                  <c:v>10.97849982231503</c:v>
                </c:pt>
                <c:pt idx="10">
                  <c:v>15.33261568072456</c:v>
                </c:pt>
                <c:pt idx="11">
                  <c:v>7.7323499614051636</c:v>
                </c:pt>
                <c:pt idx="12">
                  <c:v>4.3030084037720462</c:v>
                </c:pt>
                <c:pt idx="13">
                  <c:v>6.9072034834874687</c:v>
                </c:pt>
              </c:numCache>
            </c:numRef>
          </c:val>
          <c:smooth val="0"/>
          <c:extLst>
            <c:ext xmlns:c16="http://schemas.microsoft.com/office/drawing/2014/chart" uri="{C3380CC4-5D6E-409C-BE32-E72D297353CC}">
              <c16:uniqueId val="{00000001-7082-4F30-A700-C45B1C87108A}"/>
            </c:ext>
          </c:extLst>
        </c:ser>
        <c:ser>
          <c:idx val="1"/>
          <c:order val="2"/>
          <c:tx>
            <c:strRef>
              <c:f>'4.9'!$E$33</c:f>
              <c:strCache>
                <c:ptCount val="1"/>
                <c:pt idx="0">
                  <c:v>Age 50 and above</c:v>
                </c:pt>
              </c:strCache>
            </c:strRef>
          </c:tx>
          <c:spPr>
            <a:ln w="28575">
              <a:noFill/>
            </a:ln>
          </c:spPr>
          <c:marker>
            <c:symbol val="circle"/>
            <c:size val="6"/>
            <c:spPr>
              <a:solidFill>
                <a:schemeClr val="accent2"/>
              </a:solidFill>
              <a:ln w="6350">
                <a:solidFill>
                  <a:schemeClr val="bg1"/>
                </a:solidFill>
              </a:ln>
            </c:spPr>
          </c:marker>
          <c:cat>
            <c:strRef>
              <c:f>'4.9'!$B$34:$B$47</c:f>
              <c:strCache>
                <c:ptCount val="14"/>
                <c:pt idx="0">
                  <c:v>HU</c:v>
                </c:pt>
                <c:pt idx="1">
                  <c:v>BG</c:v>
                </c:pt>
                <c:pt idx="2">
                  <c:v>BE</c:v>
                </c:pt>
                <c:pt idx="3">
                  <c:v>EE</c:v>
                </c:pt>
                <c:pt idx="4">
                  <c:v>SE</c:v>
                </c:pt>
                <c:pt idx="5">
                  <c:v>EU-23</c:v>
                </c:pt>
                <c:pt idx="6">
                  <c:v>DK</c:v>
                </c:pt>
                <c:pt idx="7">
                  <c:v>FI</c:v>
                </c:pt>
                <c:pt idx="8">
                  <c:v>FR</c:v>
                </c:pt>
                <c:pt idx="9">
                  <c:v>ES</c:v>
                </c:pt>
                <c:pt idx="10">
                  <c:v>NL</c:v>
                </c:pt>
                <c:pt idx="11">
                  <c:v>HR</c:v>
                </c:pt>
                <c:pt idx="12">
                  <c:v>IT</c:v>
                </c:pt>
                <c:pt idx="13">
                  <c:v>RO</c:v>
                </c:pt>
              </c:strCache>
            </c:strRef>
          </c:cat>
          <c:val>
            <c:numRef>
              <c:f>'4.9'!$E$34:$E$47</c:f>
              <c:numCache>
                <c:formatCode>0</c:formatCode>
                <c:ptCount val="14"/>
                <c:pt idx="0">
                  <c:v>31.65369470034862</c:v>
                </c:pt>
                <c:pt idx="1">
                  <c:v>23.34348460449797</c:v>
                </c:pt>
                <c:pt idx="2">
                  <c:v>18.646262617263918</c:v>
                </c:pt>
                <c:pt idx="3">
                  <c:v>14.99407085742777</c:v>
                </c:pt>
                <c:pt idx="4">
                  <c:v>14.09028126311958</c:v>
                </c:pt>
                <c:pt idx="5">
                  <c:v>14.700186729431151</c:v>
                </c:pt>
                <c:pt idx="6">
                  <c:v>12.49327655418144</c:v>
                </c:pt>
                <c:pt idx="7">
                  <c:v>11.1049482196909</c:v>
                </c:pt>
                <c:pt idx="8">
                  <c:v>8.5809622928207521</c:v>
                </c:pt>
                <c:pt idx="9">
                  <c:v>9.3953478347028305</c:v>
                </c:pt>
                <c:pt idx="10">
                  <c:v>6.8396680357674926</c:v>
                </c:pt>
                <c:pt idx="11">
                  <c:v>6.4789000794861868</c:v>
                </c:pt>
                <c:pt idx="12">
                  <c:v>6.2279457534555229</c:v>
                </c:pt>
                <c:pt idx="13">
                  <c:v>4.0569930219668571</c:v>
                </c:pt>
              </c:numCache>
            </c:numRef>
          </c:val>
          <c:smooth val="0"/>
          <c:extLst>
            <c:ext xmlns:c16="http://schemas.microsoft.com/office/drawing/2014/chart" uri="{C3380CC4-5D6E-409C-BE32-E72D297353CC}">
              <c16:uniqueId val="{00000002-7082-4F30-A700-C45B1C87108A}"/>
            </c:ext>
          </c:extLst>
        </c:ser>
        <c:dLbls>
          <c:showLegendKey val="0"/>
          <c:showVal val="0"/>
          <c:showCatName val="0"/>
          <c:showSerName val="0"/>
          <c:showPercent val="0"/>
          <c:showBubbleSize val="0"/>
        </c:dLbls>
        <c:marker val="1"/>
        <c:smooth val="0"/>
        <c:axId val="113255168"/>
        <c:axId val="113257088"/>
      </c:lineChart>
      <c:catAx>
        <c:axId val="113255168"/>
        <c:scaling>
          <c:orientation val="minMax"/>
        </c:scaling>
        <c:delete val="0"/>
        <c:axPos val="b"/>
        <c:numFmt formatCode="General" sourceLinked="0"/>
        <c:majorTickMark val="out"/>
        <c:minorTickMark val="none"/>
        <c:tickLblPos val="nextTo"/>
        <c:txPr>
          <a:bodyPr/>
          <a:lstStyle/>
          <a:p>
            <a:pPr>
              <a:defRPr b="1"/>
            </a:pPr>
            <a:endParaRPr lang="fr-FR"/>
          </a:p>
        </c:txPr>
        <c:crossAx val="113257088"/>
        <c:crosses val="autoZero"/>
        <c:auto val="1"/>
        <c:lblAlgn val="ctr"/>
        <c:lblOffset val="100"/>
        <c:noMultiLvlLbl val="0"/>
      </c:catAx>
      <c:valAx>
        <c:axId val="113257088"/>
        <c:scaling>
          <c:orientation val="minMax"/>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3.8966201969992079E-2"/>
              <c:y val="2.1841834988017448E-3"/>
            </c:manualLayout>
          </c:layout>
          <c:overlay val="0"/>
        </c:title>
        <c:numFmt formatCode="0" sourceLinked="1"/>
        <c:majorTickMark val="out"/>
        <c:minorTickMark val="none"/>
        <c:tickLblPos val="nextTo"/>
        <c:crossAx val="113255168"/>
        <c:crosses val="autoZero"/>
        <c:crossBetween val="between"/>
      </c:valAx>
    </c:plotArea>
    <c:legend>
      <c:legendPos val="b"/>
      <c:layout>
        <c:manualLayout>
          <c:xMode val="edge"/>
          <c:yMode val="edge"/>
          <c:x val="0.36510103963930768"/>
          <c:y val="0.95808855414812277"/>
          <c:w val="0.37261112855442402"/>
          <c:h val="4.1911445851877213E-2"/>
        </c:manualLayout>
      </c:layout>
      <c:overlay val="0"/>
    </c:legend>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389780767888983E-2"/>
          <c:y val="4.5387424605385966E-2"/>
          <c:w val="0.95391283408184568"/>
          <c:h val="0.86068243576965553"/>
        </c:manualLayout>
      </c:layout>
      <c:barChart>
        <c:barDir val="col"/>
        <c:grouping val="clustered"/>
        <c:varyColors val="0"/>
        <c:ser>
          <c:idx val="1"/>
          <c:order val="0"/>
          <c:tx>
            <c:strRef>
              <c:f>'1.3'!$C$56</c:f>
              <c:strCache>
                <c:ptCount val="1"/>
                <c:pt idx="0">
                  <c:v>Change in education expenditure</c:v>
                </c:pt>
              </c:strCache>
            </c:strRef>
          </c:tx>
          <c:spPr>
            <a:solidFill>
              <a:schemeClr val="accent1"/>
            </a:solidFill>
            <a:ln w="6350">
              <a:solidFill>
                <a:schemeClr val="bg1"/>
              </a:solidFill>
            </a:ln>
          </c:spPr>
          <c:invertIfNegative val="0"/>
          <c:dLbls>
            <c:spPr>
              <a:noFill/>
              <a:ln>
                <a:noFill/>
              </a:ln>
              <a:effectLst/>
            </c:spPr>
            <c:txPr>
              <a:bodyPr/>
              <a:lstStyle/>
              <a:p>
                <a:pPr>
                  <a:defRPr b="1"/>
                </a:pPr>
                <a:endParaRPr lang="fr-FR"/>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'1.3'!$B$57:$B$76</c:f>
              <c:strCache>
                <c:ptCount val="20"/>
                <c:pt idx="0">
                  <c:v>LV</c:v>
                </c:pt>
                <c:pt idx="1">
                  <c:v>AT</c:v>
                </c:pt>
                <c:pt idx="2">
                  <c:v>FI</c:v>
                </c:pt>
                <c:pt idx="3">
                  <c:v>EL</c:v>
                </c:pt>
                <c:pt idx="4">
                  <c:v>NL</c:v>
                </c:pt>
                <c:pt idx="5">
                  <c:v>BE</c:v>
                </c:pt>
                <c:pt idx="6">
                  <c:v>IT</c:v>
                </c:pt>
                <c:pt idx="7">
                  <c:v>FR</c:v>
                </c:pt>
                <c:pt idx="8">
                  <c:v>HU</c:v>
                </c:pt>
                <c:pt idx="9">
                  <c:v>DE</c:v>
                </c:pt>
                <c:pt idx="10">
                  <c:v>ES</c:v>
                </c:pt>
                <c:pt idx="11">
                  <c:v>EU-22</c:v>
                </c:pt>
                <c:pt idx="12">
                  <c:v>SI</c:v>
                </c:pt>
                <c:pt idx="13">
                  <c:v>LT</c:v>
                </c:pt>
                <c:pt idx="14">
                  <c:v>LU</c:v>
                </c:pt>
                <c:pt idx="15">
                  <c:v>PL</c:v>
                </c:pt>
                <c:pt idx="16">
                  <c:v>IE</c:v>
                </c:pt>
                <c:pt idx="17">
                  <c:v>SE</c:v>
                </c:pt>
                <c:pt idx="18">
                  <c:v>SK</c:v>
                </c:pt>
                <c:pt idx="19">
                  <c:v>EE</c:v>
                </c:pt>
              </c:strCache>
            </c:strRef>
          </c:cat>
          <c:val>
            <c:numRef>
              <c:f>'1.3'!$C$57:$C$76</c:f>
              <c:numCache>
                <c:formatCode>0</c:formatCode>
                <c:ptCount val="20"/>
                <c:pt idx="0">
                  <c:v>94.901700000000005</c:v>
                </c:pt>
                <c:pt idx="1">
                  <c:v>101.87520000000001</c:v>
                </c:pt>
                <c:pt idx="2">
                  <c:v>102.0705</c:v>
                </c:pt>
                <c:pt idx="3">
                  <c:v>102.1711</c:v>
                </c:pt>
                <c:pt idx="4">
                  <c:v>103.17059999999999</c:v>
                </c:pt>
                <c:pt idx="5">
                  <c:v>103.2474</c:v>
                </c:pt>
                <c:pt idx="6">
                  <c:v>103.9465</c:v>
                </c:pt>
                <c:pt idx="7">
                  <c:v>105.7812</c:v>
                </c:pt>
                <c:pt idx="8">
                  <c:v>108.8455</c:v>
                </c:pt>
                <c:pt idx="9">
                  <c:v>110.0133</c:v>
                </c:pt>
                <c:pt idx="10">
                  <c:v>110.24550000000001</c:v>
                </c:pt>
                <c:pt idx="11">
                  <c:v>111.19042857142855</c:v>
                </c:pt>
                <c:pt idx="12">
                  <c:v>111.965</c:v>
                </c:pt>
                <c:pt idx="13">
                  <c:v>113.1506</c:v>
                </c:pt>
                <c:pt idx="14">
                  <c:v>113.239</c:v>
                </c:pt>
                <c:pt idx="15">
                  <c:v>113.5834</c:v>
                </c:pt>
                <c:pt idx="16">
                  <c:v>116.12869999999999</c:v>
                </c:pt>
                <c:pt idx="17">
                  <c:v>119.2136</c:v>
                </c:pt>
                <c:pt idx="18">
                  <c:v>120.75839999999999</c:v>
                </c:pt>
                <c:pt idx="19">
                  <c:v>133.17750000000001</c:v>
                </c:pt>
              </c:numCache>
            </c:numRef>
          </c:val>
          <c:extLst>
            <c:ext xmlns:c16="http://schemas.microsoft.com/office/drawing/2014/chart" uri="{C3380CC4-5D6E-409C-BE32-E72D297353CC}">
              <c16:uniqueId val="{00000000-E3C2-475D-B55A-0C7B12035B2F}"/>
            </c:ext>
          </c:extLst>
        </c:ser>
        <c:ser>
          <c:idx val="3"/>
          <c:order val="1"/>
          <c:tx>
            <c:strRef>
              <c:f>'1.3'!$D$56</c:f>
              <c:strCache>
                <c:ptCount val="1"/>
                <c:pt idx="0">
                  <c:v>Change in GDP</c:v>
                </c:pt>
              </c:strCache>
            </c:strRef>
          </c:tx>
          <c:spPr>
            <a:solidFill>
              <a:schemeClr val="accent4">
                <a:lumMod val="60000"/>
                <a:lumOff val="40000"/>
              </a:schemeClr>
            </a:solidFill>
            <a:ln w="6350">
              <a:solidFill>
                <a:schemeClr val="bg1"/>
              </a:solidFill>
            </a:ln>
          </c:spPr>
          <c:invertIfNegative val="0"/>
          <c:cat>
            <c:strRef>
              <c:f>'1.3'!$B$57:$B$76</c:f>
              <c:strCache>
                <c:ptCount val="20"/>
                <c:pt idx="0">
                  <c:v>LV</c:v>
                </c:pt>
                <c:pt idx="1">
                  <c:v>AT</c:v>
                </c:pt>
                <c:pt idx="2">
                  <c:v>FI</c:v>
                </c:pt>
                <c:pt idx="3">
                  <c:v>EL</c:v>
                </c:pt>
                <c:pt idx="4">
                  <c:v>NL</c:v>
                </c:pt>
                <c:pt idx="5">
                  <c:v>BE</c:v>
                </c:pt>
                <c:pt idx="6">
                  <c:v>IT</c:v>
                </c:pt>
                <c:pt idx="7">
                  <c:v>FR</c:v>
                </c:pt>
                <c:pt idx="8">
                  <c:v>HU</c:v>
                </c:pt>
                <c:pt idx="9">
                  <c:v>DE</c:v>
                </c:pt>
                <c:pt idx="10">
                  <c:v>ES</c:v>
                </c:pt>
                <c:pt idx="11">
                  <c:v>EU-22</c:v>
                </c:pt>
                <c:pt idx="12">
                  <c:v>SI</c:v>
                </c:pt>
                <c:pt idx="13">
                  <c:v>LT</c:v>
                </c:pt>
                <c:pt idx="14">
                  <c:v>LU</c:v>
                </c:pt>
                <c:pt idx="15">
                  <c:v>PL</c:v>
                </c:pt>
                <c:pt idx="16">
                  <c:v>IE</c:v>
                </c:pt>
                <c:pt idx="17">
                  <c:v>SE</c:v>
                </c:pt>
                <c:pt idx="18">
                  <c:v>SK</c:v>
                </c:pt>
                <c:pt idx="19">
                  <c:v>EE</c:v>
                </c:pt>
              </c:strCache>
            </c:strRef>
          </c:cat>
          <c:val>
            <c:numRef>
              <c:f>'1.3'!$D$57:$D$76</c:f>
              <c:numCache>
                <c:formatCode>0</c:formatCode>
                <c:ptCount val="20"/>
                <c:pt idx="0">
                  <c:v>112.7106</c:v>
                </c:pt>
                <c:pt idx="1">
                  <c:v>108.4961</c:v>
                </c:pt>
                <c:pt idx="2">
                  <c:v>108.6151</c:v>
                </c:pt>
                <c:pt idx="3">
                  <c:v>104.12269999999999</c:v>
                </c:pt>
                <c:pt idx="4">
                  <c:v>109.75448204261227</c:v>
                </c:pt>
                <c:pt idx="5">
                  <c:v>107.0312</c:v>
                </c:pt>
                <c:pt idx="6">
                  <c:v>104.4562462944713</c:v>
                </c:pt>
                <c:pt idx="7">
                  <c:v>107.2821</c:v>
                </c:pt>
                <c:pt idx="8">
                  <c:v>117.3775</c:v>
                </c:pt>
                <c:pt idx="9">
                  <c:v>107.2299997118771</c:v>
                </c:pt>
                <c:pt idx="10">
                  <c:v>110.7863</c:v>
                </c:pt>
                <c:pt idx="11">
                  <c:v>112.04348168730706</c:v>
                </c:pt>
                <c:pt idx="12">
                  <c:v>116.6157</c:v>
                </c:pt>
                <c:pt idx="13">
                  <c:v>116.2636</c:v>
                </c:pt>
                <c:pt idx="14">
                  <c:v>112.05551907916382</c:v>
                </c:pt>
                <c:pt idx="15">
                  <c:v>119.31789999999999</c:v>
                </c:pt>
                <c:pt idx="16">
                  <c:v>127.1628</c:v>
                </c:pt>
                <c:pt idx="17">
                  <c:v>108.8531</c:v>
                </c:pt>
                <c:pt idx="18">
                  <c:v>111.791</c:v>
                </c:pt>
                <c:pt idx="19">
                  <c:v>118.2968</c:v>
                </c:pt>
              </c:numCache>
            </c:numRef>
          </c:val>
          <c:extLst>
            <c:ext xmlns:c16="http://schemas.microsoft.com/office/drawing/2014/chart" uri="{C3380CC4-5D6E-409C-BE32-E72D297353CC}">
              <c16:uniqueId val="{00000001-E3C2-475D-B55A-0C7B12035B2F}"/>
            </c:ext>
          </c:extLst>
        </c:ser>
        <c:dLbls>
          <c:showLegendKey val="0"/>
          <c:showVal val="0"/>
          <c:showCatName val="0"/>
          <c:showSerName val="0"/>
          <c:showPercent val="0"/>
          <c:showBubbleSize val="0"/>
        </c:dLbls>
        <c:gapWidth val="150"/>
        <c:axId val="145188352"/>
        <c:axId val="145189888"/>
      </c:barChart>
      <c:catAx>
        <c:axId val="145188352"/>
        <c:scaling>
          <c:orientation val="minMax"/>
        </c:scaling>
        <c:delete val="1"/>
        <c:axPos val="b"/>
        <c:numFmt formatCode="General" sourceLinked="0"/>
        <c:majorTickMark val="out"/>
        <c:minorTickMark val="none"/>
        <c:tickLblPos val="low"/>
        <c:crossAx val="145189888"/>
        <c:crossesAt val="100"/>
        <c:auto val="1"/>
        <c:lblAlgn val="ctr"/>
        <c:lblOffset val="100"/>
        <c:noMultiLvlLbl val="0"/>
      </c:catAx>
      <c:valAx>
        <c:axId val="145189888"/>
        <c:scaling>
          <c:orientation val="minMax"/>
          <c:min val="90"/>
        </c:scaling>
        <c:delete val="0"/>
        <c:axPos val="l"/>
        <c:majorGridlines>
          <c:spPr>
            <a:ln w="6350">
              <a:solidFill>
                <a:schemeClr val="bg1">
                  <a:lumMod val="85000"/>
                  <a:alpha val="20000"/>
                </a:schemeClr>
              </a:solidFill>
            </a:ln>
          </c:spPr>
        </c:majorGridlines>
        <c:title>
          <c:tx>
            <c:rich>
              <a:bodyPr rot="0" vert="horz"/>
              <a:lstStyle/>
              <a:p>
                <a:pPr>
                  <a:defRPr/>
                </a:pPr>
                <a:r>
                  <a:rPr lang="fr-FR"/>
                  <a:t>Index</a:t>
                </a:r>
                <a:r>
                  <a:rPr lang="fr-FR" baseline="0"/>
                  <a:t> of change</a:t>
                </a:r>
                <a:r>
                  <a:rPr lang="fr-FR"/>
                  <a:t>: 2015 = 100</a:t>
                </a:r>
              </a:p>
            </c:rich>
          </c:tx>
          <c:layout>
            <c:manualLayout>
              <c:xMode val="edge"/>
              <c:yMode val="edge"/>
              <c:x val="4.2424244184712342E-2"/>
              <c:y val="2.2951943844903358E-3"/>
            </c:manualLayout>
          </c:layout>
          <c:overlay val="0"/>
        </c:title>
        <c:numFmt formatCode="0" sourceLinked="1"/>
        <c:majorTickMark val="out"/>
        <c:minorTickMark val="none"/>
        <c:tickLblPos val="nextTo"/>
        <c:crossAx val="145188352"/>
        <c:crosses val="autoZero"/>
        <c:crossBetween val="between"/>
      </c:valAx>
    </c:plotArea>
    <c:legend>
      <c:legendPos val="b"/>
      <c:layout>
        <c:manualLayout>
          <c:xMode val="edge"/>
          <c:yMode val="edge"/>
          <c:x val="0.2020185574478876"/>
          <c:y val="0.95145728498042748"/>
          <c:w val="0.59205755986669406"/>
          <c:h val="4.6536162172449505E-2"/>
        </c:manualLayout>
      </c:layout>
      <c:overlay val="0"/>
    </c:legend>
    <c:plotVisOnly val="1"/>
    <c:dispBlanksAs val="gap"/>
    <c:showDLblsOverMax val="0"/>
  </c:chart>
  <c:spPr>
    <a:ln>
      <a:solidFill>
        <a:schemeClr val="bg1">
          <a:lumMod val="75000"/>
        </a:schemeClr>
      </a:solid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31729367162435E-2"/>
          <c:y val="7.3684210526315783E-2"/>
          <c:w val="0.94079790026246723"/>
          <c:h val="0.79974250587097662"/>
        </c:manualLayout>
      </c:layout>
      <c:barChart>
        <c:barDir val="col"/>
        <c:grouping val="stacked"/>
        <c:varyColors val="0"/>
        <c:ser>
          <c:idx val="0"/>
          <c:order val="0"/>
          <c:tx>
            <c:strRef>
              <c:f>'4.9'!$C$62</c:f>
              <c:strCache>
                <c:ptCount val="1"/>
                <c:pt idx="0">
                  <c:v>Quite a bit</c:v>
                </c:pt>
              </c:strCache>
            </c:strRef>
          </c:tx>
          <c:spPr>
            <a:solidFill>
              <a:schemeClr val="accent4"/>
            </a:solidFill>
            <a:ln w="6350">
              <a:solidFill>
                <a:schemeClr val="bg1"/>
              </a:solidFill>
            </a:ln>
            <a:effectLst/>
          </c:spPr>
          <c:invertIfNegative val="0"/>
          <c:cat>
            <c:strRef>
              <c:f>'4.9'!$B$63:$B$76</c:f>
              <c:strCache>
                <c:ptCount val="14"/>
                <c:pt idx="0">
                  <c:v>BG</c:v>
                </c:pt>
                <c:pt idx="1">
                  <c:v>RO</c:v>
                </c:pt>
                <c:pt idx="2">
                  <c:v>SE</c:v>
                </c:pt>
                <c:pt idx="3">
                  <c:v>EE</c:v>
                </c:pt>
                <c:pt idx="4">
                  <c:v>ES</c:v>
                </c:pt>
                <c:pt idx="5">
                  <c:v>NL</c:v>
                </c:pt>
                <c:pt idx="6">
                  <c:v>HR</c:v>
                </c:pt>
                <c:pt idx="7">
                  <c:v>EU-23</c:v>
                </c:pt>
                <c:pt idx="8">
                  <c:v>FI</c:v>
                </c:pt>
                <c:pt idx="9">
                  <c:v>IT</c:v>
                </c:pt>
                <c:pt idx="10">
                  <c:v>HU</c:v>
                </c:pt>
                <c:pt idx="11">
                  <c:v>BE</c:v>
                </c:pt>
                <c:pt idx="12">
                  <c:v>FR</c:v>
                </c:pt>
                <c:pt idx="13">
                  <c:v>DK</c:v>
                </c:pt>
              </c:strCache>
            </c:strRef>
          </c:cat>
          <c:val>
            <c:numRef>
              <c:f>'4.9'!$C$63:$C$76</c:f>
              <c:numCache>
                <c:formatCode>0</c:formatCode>
                <c:ptCount val="14"/>
                <c:pt idx="0">
                  <c:v>23.03675777831981</c:v>
                </c:pt>
                <c:pt idx="1">
                  <c:v>33.063308432733507</c:v>
                </c:pt>
                <c:pt idx="2">
                  <c:v>34.815520403380518</c:v>
                </c:pt>
                <c:pt idx="3">
                  <c:v>41.170442100940583</c:v>
                </c:pt>
                <c:pt idx="4">
                  <c:v>41.200685336559083</c:v>
                </c:pt>
                <c:pt idx="5">
                  <c:v>39.957303215009283</c:v>
                </c:pt>
                <c:pt idx="6">
                  <c:v>44.906203436808617</c:v>
                </c:pt>
                <c:pt idx="7">
                  <c:v>44.543544769287109</c:v>
                </c:pt>
                <c:pt idx="8">
                  <c:v>44.069326437719972</c:v>
                </c:pt>
                <c:pt idx="9">
                  <c:v>61.068285092271623</c:v>
                </c:pt>
                <c:pt idx="10">
                  <c:v>54.981975066727372</c:v>
                </c:pt>
                <c:pt idx="11">
                  <c:v>56.708052093375372</c:v>
                </c:pt>
                <c:pt idx="12">
                  <c:v>60.934979220781628</c:v>
                </c:pt>
                <c:pt idx="13">
                  <c:v>53.569977762403099</c:v>
                </c:pt>
              </c:numCache>
            </c:numRef>
          </c:val>
          <c:extLst>
            <c:ext xmlns:c16="http://schemas.microsoft.com/office/drawing/2014/chart" uri="{C3380CC4-5D6E-409C-BE32-E72D297353CC}">
              <c16:uniqueId val="{00000000-88FF-48B0-922F-437422B3D0C0}"/>
            </c:ext>
          </c:extLst>
        </c:ser>
        <c:ser>
          <c:idx val="1"/>
          <c:order val="1"/>
          <c:tx>
            <c:strRef>
              <c:f>'4.9'!$D$62</c:f>
              <c:strCache>
                <c:ptCount val="1"/>
                <c:pt idx="0">
                  <c:v>A lot</c:v>
                </c:pt>
              </c:strCache>
            </c:strRef>
          </c:tx>
          <c:spPr>
            <a:solidFill>
              <a:schemeClr val="accent4">
                <a:lumMod val="60000"/>
                <a:lumOff val="40000"/>
              </a:schemeClr>
            </a:solidFill>
            <a:ln w="6350">
              <a:solidFill>
                <a:schemeClr val="bg1"/>
              </a:solidFill>
            </a:ln>
            <a:effectLst/>
          </c:spPr>
          <c:invertIfNegative val="0"/>
          <c:cat>
            <c:strRef>
              <c:f>'4.9'!$B$63:$B$76</c:f>
              <c:strCache>
                <c:ptCount val="14"/>
                <c:pt idx="0">
                  <c:v>BG</c:v>
                </c:pt>
                <c:pt idx="1">
                  <c:v>RO</c:v>
                </c:pt>
                <c:pt idx="2">
                  <c:v>SE</c:v>
                </c:pt>
                <c:pt idx="3">
                  <c:v>EE</c:v>
                </c:pt>
                <c:pt idx="4">
                  <c:v>ES</c:v>
                </c:pt>
                <c:pt idx="5">
                  <c:v>NL</c:v>
                </c:pt>
                <c:pt idx="6">
                  <c:v>HR</c:v>
                </c:pt>
                <c:pt idx="7">
                  <c:v>EU-23</c:v>
                </c:pt>
                <c:pt idx="8">
                  <c:v>FI</c:v>
                </c:pt>
                <c:pt idx="9">
                  <c:v>IT</c:v>
                </c:pt>
                <c:pt idx="10">
                  <c:v>HU</c:v>
                </c:pt>
                <c:pt idx="11">
                  <c:v>BE</c:v>
                </c:pt>
                <c:pt idx="12">
                  <c:v>FR</c:v>
                </c:pt>
                <c:pt idx="13">
                  <c:v>DK</c:v>
                </c:pt>
              </c:strCache>
            </c:strRef>
          </c:cat>
          <c:val>
            <c:numRef>
              <c:f>'4.9'!$D$63:$D$76</c:f>
              <c:numCache>
                <c:formatCode>0</c:formatCode>
                <c:ptCount val="14"/>
                <c:pt idx="0">
                  <c:v>6.9495480801574709</c:v>
                </c:pt>
                <c:pt idx="1">
                  <c:v>10.78494437408953</c:v>
                </c:pt>
                <c:pt idx="2">
                  <c:v>10.66017273028949</c:v>
                </c:pt>
                <c:pt idx="3">
                  <c:v>7.4338315354397606</c:v>
                </c:pt>
                <c:pt idx="4">
                  <c:v>7.6996075379601434</c:v>
                </c:pt>
                <c:pt idx="5">
                  <c:v>11.76542626903511</c:v>
                </c:pt>
                <c:pt idx="6">
                  <c:v>8.323513346433991</c:v>
                </c:pt>
                <c:pt idx="7">
                  <c:v>10.134053230285639</c:v>
                </c:pt>
                <c:pt idx="8">
                  <c:v>10.747521959683191</c:v>
                </c:pt>
                <c:pt idx="9">
                  <c:v>6.8102914961235008</c:v>
                </c:pt>
                <c:pt idx="10">
                  <c:v>19.200887800657849</c:v>
                </c:pt>
                <c:pt idx="11">
                  <c:v>17.6471285658418</c:v>
                </c:pt>
                <c:pt idx="12">
                  <c:v>15.600007541822061</c:v>
                </c:pt>
                <c:pt idx="13">
                  <c:v>29.308903507097959</c:v>
                </c:pt>
              </c:numCache>
            </c:numRef>
          </c:val>
          <c:extLst>
            <c:ext xmlns:c16="http://schemas.microsoft.com/office/drawing/2014/chart" uri="{C3380CC4-5D6E-409C-BE32-E72D297353CC}">
              <c16:uniqueId val="{00000001-88FF-48B0-922F-437422B3D0C0}"/>
            </c:ext>
          </c:extLst>
        </c:ser>
        <c:dLbls>
          <c:showLegendKey val="0"/>
          <c:showVal val="0"/>
          <c:showCatName val="0"/>
          <c:showSerName val="0"/>
          <c:showPercent val="0"/>
          <c:showBubbleSize val="0"/>
        </c:dLbls>
        <c:gapWidth val="150"/>
        <c:overlap val="100"/>
        <c:axId val="113287552"/>
        <c:axId val="113289088"/>
      </c:barChart>
      <c:catAx>
        <c:axId val="11328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fr-FR"/>
          </a:p>
        </c:txPr>
        <c:crossAx val="113289088"/>
        <c:crosses val="autoZero"/>
        <c:auto val="1"/>
        <c:lblAlgn val="ctr"/>
        <c:lblOffset val="100"/>
        <c:noMultiLvlLbl val="0"/>
      </c:catAx>
      <c:valAx>
        <c:axId val="113289088"/>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r>
                  <a:rPr lang="fr-FR"/>
                  <a:t>%</a:t>
                </a:r>
              </a:p>
            </c:rich>
          </c:tx>
          <c:layout>
            <c:manualLayout>
              <c:xMode val="edge"/>
              <c:yMode val="edge"/>
              <c:x val="3.1481481481481478E-2"/>
              <c:y val="4.7746926371045493E-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113287552"/>
        <c:crosses val="autoZero"/>
        <c:crossBetween val="between"/>
      </c:valAx>
      <c:spPr>
        <a:noFill/>
        <a:ln>
          <a:noFill/>
        </a:ln>
        <a:effectLst/>
      </c:spPr>
    </c:plotArea>
    <c:legend>
      <c:legendPos val="b"/>
      <c:layout>
        <c:manualLayout>
          <c:xMode val="edge"/>
          <c:yMode val="edge"/>
          <c:x val="0.2665367454068242"/>
          <c:y val="0.94078905926232903"/>
          <c:w val="0.45951895596383785"/>
          <c:h val="5.9210940737670949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00B0F0"/>
                </a:solidFill>
              </a:defRPr>
            </a:pPr>
            <a:r>
              <a:rPr lang="fr-FR">
                <a:solidFill>
                  <a:srgbClr val="00B0F0"/>
                </a:solidFill>
              </a:rPr>
              <a:t>France</a:t>
            </a:r>
          </a:p>
        </c:rich>
      </c:tx>
      <c:layout>
        <c:manualLayout>
          <c:xMode val="edge"/>
          <c:yMode val="edge"/>
          <c:x val="0.44799917979002624"/>
          <c:y val="2.8257211667276532E-3"/>
        </c:manualLayout>
      </c:layout>
      <c:overlay val="0"/>
    </c:title>
    <c:autoTitleDeleted val="0"/>
    <c:plotArea>
      <c:layout>
        <c:manualLayout>
          <c:layoutTarget val="inner"/>
          <c:xMode val="edge"/>
          <c:yMode val="edge"/>
          <c:x val="0.27051541994750655"/>
          <c:y val="0.14457148778704373"/>
          <c:w val="0.4410362532808399"/>
          <c:h val="0.71073462786422492"/>
        </c:manualLayout>
      </c:layout>
      <c:radarChart>
        <c:radarStyle val="marker"/>
        <c:varyColors val="0"/>
        <c:ser>
          <c:idx val="0"/>
          <c:order val="0"/>
          <c:tx>
            <c:strRef>
              <c:f>'5.1'!$B$14</c:f>
              <c:strCache>
                <c:ptCount val="1"/>
                <c:pt idx="0">
                  <c:v>Target</c:v>
                </c:pt>
              </c:strCache>
            </c:strRef>
          </c:tx>
          <c:spPr>
            <a:ln w="38100">
              <a:solidFill>
                <a:srgbClr val="92D05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'5.1'!$C$14:$I$14</c:f>
              <c:numCache>
                <c:formatCode>#,##0</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E73E-40D4-8953-750946AC41B4}"/>
            </c:ext>
          </c:extLst>
        </c:ser>
        <c:ser>
          <c:idx val="1"/>
          <c:order val="1"/>
          <c:tx>
            <c:strRef>
              <c:f>'5.1'!$B$15</c:f>
              <c:strCache>
                <c:ptCount val="1"/>
                <c:pt idx="0">
                  <c:v>EU-27</c:v>
                </c:pt>
              </c:strCache>
            </c:strRef>
          </c:tx>
          <c:spPr>
            <a:ln w="25400">
              <a:solidFill>
                <a:srgbClr val="FF000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'5.1'!$C$15:$I$15</c:f>
              <c:numCache>
                <c:formatCode>#\ ##0.000</c:formatCode>
                <c:ptCount val="7"/>
                <c:pt idx="0">
                  <c:v>0.96875</c:v>
                </c:pt>
                <c:pt idx="1">
                  <c:v>0.92783505154639179</c:v>
                </c:pt>
                <c:pt idx="2">
                  <c:v>0.66666666666666663</c:v>
                </c:pt>
                <c:pt idx="3">
                  <c:v>0.65502183406113546</c:v>
                </c:pt>
                <c:pt idx="4">
                  <c:v>0.67264573991031384</c:v>
                </c:pt>
                <c:pt idx="6">
                  <c:v>0.91555555555555557</c:v>
                </c:pt>
              </c:numCache>
            </c:numRef>
          </c:val>
          <c:extLst>
            <c:ext xmlns:c16="http://schemas.microsoft.com/office/drawing/2014/chart" uri="{C3380CC4-5D6E-409C-BE32-E72D297353CC}">
              <c16:uniqueId val="{00000001-E73E-40D4-8953-750946AC41B4}"/>
            </c:ext>
          </c:extLst>
        </c:ser>
        <c:ser>
          <c:idx val="2"/>
          <c:order val="2"/>
          <c:tx>
            <c:strRef>
              <c:f>'5.1'!$B$16</c:f>
              <c:strCache>
                <c:ptCount val="1"/>
                <c:pt idx="0">
                  <c:v>France</c:v>
                </c:pt>
              </c:strCache>
            </c:strRef>
          </c:tx>
          <c:spPr>
            <a:ln w="25400">
              <a:solidFill>
                <a:srgbClr val="00B0F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'5.1'!$C$16:$I$16</c:f>
              <c:numCache>
                <c:formatCode>#\ ##0.000</c:formatCode>
                <c:ptCount val="7"/>
                <c:pt idx="0">
                  <c:v>1.0416666666666667</c:v>
                </c:pt>
                <c:pt idx="1">
                  <c:v>1.153846153846154</c:v>
                </c:pt>
                <c:pt idx="2">
                  <c:v>0.71770334928229673</c:v>
                </c:pt>
                <c:pt idx="3">
                  <c:v>0.70422535211267601</c:v>
                </c:pt>
                <c:pt idx="4">
                  <c:v>0.73170731707317072</c:v>
                </c:pt>
                <c:pt idx="5">
                  <c:v>0.34482758620689657</c:v>
                </c:pt>
                <c:pt idx="6">
                  <c:v>1.1177777777777778</c:v>
                </c:pt>
              </c:numCache>
            </c:numRef>
          </c:val>
          <c:extLst>
            <c:ext xmlns:c16="http://schemas.microsoft.com/office/drawing/2014/chart" uri="{C3380CC4-5D6E-409C-BE32-E72D297353CC}">
              <c16:uniqueId val="{00000002-E73E-40D4-8953-750946AC41B4}"/>
            </c:ext>
          </c:extLst>
        </c:ser>
        <c:dLbls>
          <c:showLegendKey val="0"/>
          <c:showVal val="0"/>
          <c:showCatName val="0"/>
          <c:showSerName val="0"/>
          <c:showPercent val="0"/>
          <c:showBubbleSize val="0"/>
        </c:dLbls>
        <c:axId val="116595712"/>
        <c:axId val="116626176"/>
      </c:radarChart>
      <c:catAx>
        <c:axId val="116595712"/>
        <c:scaling>
          <c:orientation val="minMax"/>
        </c:scaling>
        <c:delete val="0"/>
        <c:axPos val="b"/>
        <c:majorGridlines/>
        <c:numFmt formatCode="General" sourceLinked="0"/>
        <c:majorTickMark val="out"/>
        <c:minorTickMark val="none"/>
        <c:tickLblPos val="nextTo"/>
        <c:crossAx val="116626176"/>
        <c:crosses val="autoZero"/>
        <c:auto val="1"/>
        <c:lblAlgn val="ctr"/>
        <c:lblOffset val="100"/>
        <c:noMultiLvlLbl val="0"/>
      </c:catAx>
      <c:valAx>
        <c:axId val="116626176"/>
        <c:scaling>
          <c:orientation val="minMax"/>
          <c:max val="1.25"/>
        </c:scaling>
        <c:delete val="1"/>
        <c:axPos val="l"/>
        <c:majorGridlines>
          <c:spPr>
            <a:ln>
              <a:solidFill>
                <a:schemeClr val="tx1">
                  <a:lumMod val="50000"/>
                  <a:lumOff val="50000"/>
                  <a:alpha val="70000"/>
                </a:schemeClr>
              </a:solidFill>
            </a:ln>
          </c:spPr>
        </c:majorGridlines>
        <c:numFmt formatCode="#,##0" sourceLinked="1"/>
        <c:majorTickMark val="cross"/>
        <c:minorTickMark val="none"/>
        <c:tickLblPos val="nextTo"/>
        <c:crossAx val="116595712"/>
        <c:crosses val="autoZero"/>
        <c:crossBetween val="between"/>
        <c:majorUnit val="0.25"/>
      </c:valAx>
    </c:plotArea>
    <c:legend>
      <c:legendPos val="b"/>
      <c:layout>
        <c:manualLayout>
          <c:xMode val="edge"/>
          <c:yMode val="edge"/>
          <c:x val="0.31532890419947507"/>
          <c:y val="0.93928998362582494"/>
          <c:w val="0.36517552493438321"/>
          <c:h val="6.0710016374175016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Germany</a:t>
            </a:r>
          </a:p>
        </c:rich>
      </c:tx>
      <c:layout>
        <c:manualLayout>
          <c:xMode val="edge"/>
          <c:yMode val="edge"/>
          <c:x val="0.4604957349081365"/>
          <c:y val="0"/>
        </c:manualLayout>
      </c:layout>
      <c:overlay val="0"/>
    </c:title>
    <c:autoTitleDeleted val="0"/>
    <c:plotArea>
      <c:layout>
        <c:manualLayout>
          <c:layoutTarget val="inner"/>
          <c:xMode val="edge"/>
          <c:yMode val="edge"/>
          <c:x val="0.25801541994750654"/>
          <c:y val="0.14457148778704373"/>
          <c:w val="0.4410362532808399"/>
          <c:h val="0.71073462786422492"/>
        </c:manualLayout>
      </c:layout>
      <c:radarChart>
        <c:radarStyle val="marker"/>
        <c:varyColors val="0"/>
        <c:ser>
          <c:idx val="0"/>
          <c:order val="0"/>
          <c:tx>
            <c:strRef>
              <c:f>'5.1'!$B$6</c:f>
              <c:strCache>
                <c:ptCount val="1"/>
                <c:pt idx="0">
                  <c:v>Target</c:v>
                </c:pt>
              </c:strCache>
            </c:strRef>
          </c:tx>
          <c:spPr>
            <a:ln w="38100">
              <a:solidFill>
                <a:srgbClr val="92D05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'5.1'!$C$6:$I$6</c:f>
              <c:numCache>
                <c:formatCode>#,##0</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A512-42C4-972A-96A45236941A}"/>
            </c:ext>
          </c:extLst>
        </c:ser>
        <c:ser>
          <c:idx val="1"/>
          <c:order val="1"/>
          <c:tx>
            <c:strRef>
              <c:f>'5.1'!$B$7</c:f>
              <c:strCache>
                <c:ptCount val="1"/>
                <c:pt idx="0">
                  <c:v>EU-27</c:v>
                </c:pt>
              </c:strCache>
            </c:strRef>
          </c:tx>
          <c:spPr>
            <a:ln w="25400">
              <a:solidFill>
                <a:srgbClr val="FF000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'5.1'!$C$7:$I$7</c:f>
              <c:numCache>
                <c:formatCode>#\ ##0.000</c:formatCode>
                <c:ptCount val="7"/>
                <c:pt idx="0">
                  <c:v>0.96875</c:v>
                </c:pt>
                <c:pt idx="1">
                  <c:v>0.92783505154639179</c:v>
                </c:pt>
                <c:pt idx="2">
                  <c:v>0.66666666666666663</c:v>
                </c:pt>
                <c:pt idx="3">
                  <c:v>0.65502183406113546</c:v>
                </c:pt>
                <c:pt idx="4">
                  <c:v>0.67264573991031384</c:v>
                </c:pt>
                <c:pt idx="6">
                  <c:v>0.91555555555555557</c:v>
                </c:pt>
              </c:numCache>
            </c:numRef>
          </c:val>
          <c:extLst>
            <c:ext xmlns:c16="http://schemas.microsoft.com/office/drawing/2014/chart" uri="{C3380CC4-5D6E-409C-BE32-E72D297353CC}">
              <c16:uniqueId val="{00000001-A512-42C4-972A-96A45236941A}"/>
            </c:ext>
          </c:extLst>
        </c:ser>
        <c:ser>
          <c:idx val="2"/>
          <c:order val="2"/>
          <c:tx>
            <c:strRef>
              <c:f>'5.1'!$B$8</c:f>
              <c:strCache>
                <c:ptCount val="1"/>
                <c:pt idx="0">
                  <c:v>Germany</c:v>
                </c:pt>
              </c:strCache>
            </c:strRef>
          </c:tx>
          <c:spPr>
            <a:ln w="25400">
              <a:solidFill>
                <a:schemeClr val="accent5"/>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'5.1'!$C$8:$I$8</c:f>
              <c:numCache>
                <c:formatCode>#\ ##0.000</c:formatCode>
                <c:ptCount val="7"/>
                <c:pt idx="0">
                  <c:v>0.9760416666666667</c:v>
                </c:pt>
                <c:pt idx="1">
                  <c:v>0.76271186440677963</c:v>
                </c:pt>
                <c:pt idx="2">
                  <c:v>0.72463768115942029</c:v>
                </c:pt>
                <c:pt idx="3">
                  <c:v>0.71090047393364919</c:v>
                </c:pt>
                <c:pt idx="4">
                  <c:v>0.76530612244897955</c:v>
                </c:pt>
                <c:pt idx="5">
                  <c:v>0.45180722891566261</c:v>
                </c:pt>
                <c:pt idx="6">
                  <c:v>0.79333333333333345</c:v>
                </c:pt>
              </c:numCache>
            </c:numRef>
          </c:val>
          <c:extLst>
            <c:ext xmlns:c16="http://schemas.microsoft.com/office/drawing/2014/chart" uri="{C3380CC4-5D6E-409C-BE32-E72D297353CC}">
              <c16:uniqueId val="{00000002-A512-42C4-972A-96A45236941A}"/>
            </c:ext>
          </c:extLst>
        </c:ser>
        <c:dLbls>
          <c:showLegendKey val="0"/>
          <c:showVal val="0"/>
          <c:showCatName val="0"/>
          <c:showSerName val="0"/>
          <c:showPercent val="0"/>
          <c:showBubbleSize val="0"/>
        </c:dLbls>
        <c:axId val="116978432"/>
        <c:axId val="116979968"/>
      </c:radarChart>
      <c:catAx>
        <c:axId val="116978432"/>
        <c:scaling>
          <c:orientation val="minMax"/>
        </c:scaling>
        <c:delete val="0"/>
        <c:axPos val="b"/>
        <c:majorGridlines/>
        <c:numFmt formatCode="General" sourceLinked="0"/>
        <c:majorTickMark val="out"/>
        <c:minorTickMark val="none"/>
        <c:tickLblPos val="nextTo"/>
        <c:crossAx val="116979968"/>
        <c:crosses val="autoZero"/>
        <c:auto val="1"/>
        <c:lblAlgn val="ctr"/>
        <c:lblOffset val="100"/>
        <c:noMultiLvlLbl val="0"/>
      </c:catAx>
      <c:valAx>
        <c:axId val="116979968"/>
        <c:scaling>
          <c:orientation val="minMax"/>
          <c:max val="1.25"/>
        </c:scaling>
        <c:delete val="1"/>
        <c:axPos val="l"/>
        <c:majorGridlines>
          <c:spPr>
            <a:ln>
              <a:solidFill>
                <a:schemeClr val="tx1">
                  <a:lumMod val="50000"/>
                  <a:lumOff val="50000"/>
                  <a:alpha val="70000"/>
                </a:schemeClr>
              </a:solidFill>
            </a:ln>
          </c:spPr>
        </c:majorGridlines>
        <c:numFmt formatCode="#,##0" sourceLinked="1"/>
        <c:majorTickMark val="cross"/>
        <c:minorTickMark val="none"/>
        <c:tickLblPos val="nextTo"/>
        <c:crossAx val="116978432"/>
        <c:crosses val="autoZero"/>
        <c:crossBetween val="between"/>
        <c:majorUnit val="0.25"/>
      </c:valAx>
    </c:plotArea>
    <c:legend>
      <c:legendPos val="b"/>
      <c:layout>
        <c:manualLayout>
          <c:xMode val="edge"/>
          <c:yMode val="edge"/>
          <c:x val="0.31532890419947507"/>
          <c:y val="0.93928998362582494"/>
          <c:w val="0.36517552493438321"/>
          <c:h val="6.0710016374175016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Italy</a:t>
            </a:r>
          </a:p>
        </c:rich>
      </c:tx>
      <c:layout>
        <c:manualLayout>
          <c:xMode val="edge"/>
          <c:yMode val="edge"/>
          <c:x val="0.46067634514435696"/>
          <c:y val="1.0071941685308131E-2"/>
        </c:manualLayout>
      </c:layout>
      <c:overlay val="0"/>
    </c:title>
    <c:autoTitleDeleted val="0"/>
    <c:plotArea>
      <c:layout>
        <c:manualLayout>
          <c:layoutTarget val="inner"/>
          <c:xMode val="edge"/>
          <c:yMode val="edge"/>
          <c:x val="0.27884875328083991"/>
          <c:y val="0.12309742984229483"/>
          <c:w val="0.41626558398950131"/>
          <c:h val="0.77702915809528939"/>
        </c:manualLayout>
      </c:layout>
      <c:radarChart>
        <c:radarStyle val="marker"/>
        <c:varyColors val="0"/>
        <c:ser>
          <c:idx val="0"/>
          <c:order val="0"/>
          <c:tx>
            <c:strRef>
              <c:f>'5.1'!$B$18</c:f>
              <c:strCache>
                <c:ptCount val="1"/>
                <c:pt idx="0">
                  <c:v>Target</c:v>
                </c:pt>
              </c:strCache>
            </c:strRef>
          </c:tx>
          <c:spPr>
            <a:ln w="38100">
              <a:solidFill>
                <a:srgbClr val="92D05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'5.1'!$C$18:$I$18</c:f>
              <c:numCache>
                <c:formatCode>#,##0</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A748-47DB-8C65-E68BBCF17234}"/>
            </c:ext>
          </c:extLst>
        </c:ser>
        <c:ser>
          <c:idx val="1"/>
          <c:order val="1"/>
          <c:tx>
            <c:strRef>
              <c:f>'5.1'!$B$19</c:f>
              <c:strCache>
                <c:ptCount val="1"/>
                <c:pt idx="0">
                  <c:v>EU-27</c:v>
                </c:pt>
              </c:strCache>
            </c:strRef>
          </c:tx>
          <c:spPr>
            <a:ln w="25400">
              <a:solidFill>
                <a:srgbClr val="FF000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'5.1'!$C$19:$I$19</c:f>
              <c:numCache>
                <c:formatCode>#\ ##0.000</c:formatCode>
                <c:ptCount val="7"/>
                <c:pt idx="0">
                  <c:v>0.96875</c:v>
                </c:pt>
                <c:pt idx="1">
                  <c:v>0.92783505154639179</c:v>
                </c:pt>
                <c:pt idx="2">
                  <c:v>0.66666666666666663</c:v>
                </c:pt>
                <c:pt idx="3">
                  <c:v>0.65502183406113546</c:v>
                </c:pt>
                <c:pt idx="4">
                  <c:v>0.67264573991031384</c:v>
                </c:pt>
                <c:pt idx="6">
                  <c:v>0.91555555555555557</c:v>
                </c:pt>
              </c:numCache>
            </c:numRef>
          </c:val>
          <c:extLst>
            <c:ext xmlns:c16="http://schemas.microsoft.com/office/drawing/2014/chart" uri="{C3380CC4-5D6E-409C-BE32-E72D297353CC}">
              <c16:uniqueId val="{00000001-A748-47DB-8C65-E68BBCF17234}"/>
            </c:ext>
          </c:extLst>
        </c:ser>
        <c:ser>
          <c:idx val="2"/>
          <c:order val="2"/>
          <c:tx>
            <c:strRef>
              <c:f>'5.1'!$B$20</c:f>
              <c:strCache>
                <c:ptCount val="1"/>
                <c:pt idx="0">
                  <c:v>Italy</c:v>
                </c:pt>
              </c:strCache>
            </c:strRef>
          </c:tx>
          <c:spPr>
            <a:ln w="25400">
              <a:solidFill>
                <a:schemeClr val="accent5"/>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'5.1'!$C$20:$I$20</c:f>
              <c:numCache>
                <c:formatCode>#\ ##0.000</c:formatCode>
                <c:ptCount val="7"/>
                <c:pt idx="0">
                  <c:v>0.98541666666666661</c:v>
                </c:pt>
                <c:pt idx="1">
                  <c:v>0.70866141732283472</c:v>
                </c:pt>
                <c:pt idx="2">
                  <c:v>0.64377682403433478</c:v>
                </c:pt>
                <c:pt idx="3">
                  <c:v>0.63025210084033612</c:v>
                </c:pt>
                <c:pt idx="4">
                  <c:v>0.57915057915057921</c:v>
                </c:pt>
                <c:pt idx="6">
                  <c:v>0.62888888888888894</c:v>
                </c:pt>
              </c:numCache>
            </c:numRef>
          </c:val>
          <c:extLst>
            <c:ext xmlns:c16="http://schemas.microsoft.com/office/drawing/2014/chart" uri="{C3380CC4-5D6E-409C-BE32-E72D297353CC}">
              <c16:uniqueId val="{00000002-A748-47DB-8C65-E68BBCF17234}"/>
            </c:ext>
          </c:extLst>
        </c:ser>
        <c:dLbls>
          <c:showLegendKey val="0"/>
          <c:showVal val="0"/>
          <c:showCatName val="0"/>
          <c:showSerName val="0"/>
          <c:showPercent val="0"/>
          <c:showBubbleSize val="0"/>
        </c:dLbls>
        <c:axId val="116660480"/>
        <c:axId val="116666368"/>
      </c:radarChart>
      <c:catAx>
        <c:axId val="116660480"/>
        <c:scaling>
          <c:orientation val="minMax"/>
        </c:scaling>
        <c:delete val="0"/>
        <c:axPos val="b"/>
        <c:majorGridlines/>
        <c:numFmt formatCode="General" sourceLinked="0"/>
        <c:majorTickMark val="out"/>
        <c:minorTickMark val="none"/>
        <c:tickLblPos val="nextTo"/>
        <c:crossAx val="116666368"/>
        <c:crosses val="autoZero"/>
        <c:auto val="1"/>
        <c:lblAlgn val="ctr"/>
        <c:lblOffset val="100"/>
        <c:noMultiLvlLbl val="0"/>
      </c:catAx>
      <c:valAx>
        <c:axId val="116666368"/>
        <c:scaling>
          <c:orientation val="minMax"/>
          <c:max val="1.25"/>
          <c:min val="0"/>
        </c:scaling>
        <c:delete val="1"/>
        <c:axPos val="l"/>
        <c:majorGridlines>
          <c:spPr>
            <a:ln>
              <a:solidFill>
                <a:schemeClr val="tx1">
                  <a:lumMod val="50000"/>
                  <a:lumOff val="50000"/>
                  <a:alpha val="70000"/>
                </a:schemeClr>
              </a:solidFill>
            </a:ln>
          </c:spPr>
        </c:majorGridlines>
        <c:numFmt formatCode="#,##0" sourceLinked="1"/>
        <c:majorTickMark val="cross"/>
        <c:minorTickMark val="none"/>
        <c:tickLblPos val="nextTo"/>
        <c:crossAx val="116660480"/>
        <c:crosses val="autoZero"/>
        <c:crossBetween val="between"/>
        <c:majorUnit val="0.25"/>
      </c:valAx>
    </c:plotArea>
    <c:legend>
      <c:legendPos val="b"/>
      <c:layout>
        <c:manualLayout>
          <c:xMode val="edge"/>
          <c:yMode val="edge"/>
          <c:x val="0.31532890419947507"/>
          <c:y val="0.93928998362582494"/>
          <c:w val="0.36517552493438321"/>
          <c:h val="6.0710016374175016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Poland</a:t>
            </a:r>
          </a:p>
        </c:rich>
      </c:tx>
      <c:layout>
        <c:manualLayout>
          <c:xMode val="edge"/>
          <c:yMode val="edge"/>
          <c:x val="0.45504691601049868"/>
          <c:y val="0"/>
        </c:manualLayout>
      </c:layout>
      <c:overlay val="0"/>
    </c:title>
    <c:autoTitleDeleted val="0"/>
    <c:plotArea>
      <c:layout>
        <c:manualLayout>
          <c:layoutTarget val="inner"/>
          <c:xMode val="edge"/>
          <c:yMode val="edge"/>
          <c:x val="0.27259875328083988"/>
          <c:y val="0.1378568599968383"/>
          <c:w val="0.4410362532808399"/>
          <c:h val="0.71073462786422492"/>
        </c:manualLayout>
      </c:layout>
      <c:radarChart>
        <c:radarStyle val="marker"/>
        <c:varyColors val="0"/>
        <c:ser>
          <c:idx val="0"/>
          <c:order val="0"/>
          <c:tx>
            <c:strRef>
              <c:f>'5.1'!$B$22</c:f>
              <c:strCache>
                <c:ptCount val="1"/>
                <c:pt idx="0">
                  <c:v>Target</c:v>
                </c:pt>
              </c:strCache>
            </c:strRef>
          </c:tx>
          <c:spPr>
            <a:ln w="38100">
              <a:solidFill>
                <a:srgbClr val="92D05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'5.1'!$C$22:$I$22</c:f>
              <c:numCache>
                <c:formatCode>#,##0</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C0A5-45EB-BE5B-08900C75B1F1}"/>
            </c:ext>
          </c:extLst>
        </c:ser>
        <c:ser>
          <c:idx val="1"/>
          <c:order val="1"/>
          <c:tx>
            <c:strRef>
              <c:f>'5.1'!$B$23</c:f>
              <c:strCache>
                <c:ptCount val="1"/>
                <c:pt idx="0">
                  <c:v>EU-27</c:v>
                </c:pt>
              </c:strCache>
            </c:strRef>
          </c:tx>
          <c:spPr>
            <a:ln w="25400">
              <a:solidFill>
                <a:srgbClr val="FF000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'5.1'!$C$23:$I$23</c:f>
              <c:numCache>
                <c:formatCode>#\ ##0.000</c:formatCode>
                <c:ptCount val="7"/>
                <c:pt idx="0">
                  <c:v>0.96875</c:v>
                </c:pt>
                <c:pt idx="1">
                  <c:v>0.92783505154639179</c:v>
                </c:pt>
                <c:pt idx="2">
                  <c:v>0.66666666666666663</c:v>
                </c:pt>
                <c:pt idx="3">
                  <c:v>0.65502183406113546</c:v>
                </c:pt>
                <c:pt idx="4">
                  <c:v>0.67264573991031384</c:v>
                </c:pt>
                <c:pt idx="6">
                  <c:v>0.91555555555555557</c:v>
                </c:pt>
              </c:numCache>
            </c:numRef>
          </c:val>
          <c:extLst>
            <c:ext xmlns:c16="http://schemas.microsoft.com/office/drawing/2014/chart" uri="{C3380CC4-5D6E-409C-BE32-E72D297353CC}">
              <c16:uniqueId val="{00000001-C0A5-45EB-BE5B-08900C75B1F1}"/>
            </c:ext>
          </c:extLst>
        </c:ser>
        <c:ser>
          <c:idx val="2"/>
          <c:order val="2"/>
          <c:tx>
            <c:strRef>
              <c:f>'5.1'!$B$24</c:f>
              <c:strCache>
                <c:ptCount val="1"/>
                <c:pt idx="0">
                  <c:v>Poland</c:v>
                </c:pt>
              </c:strCache>
            </c:strRef>
          </c:tx>
          <c:spPr>
            <a:ln w="25400">
              <a:solidFill>
                <a:schemeClr val="accent5"/>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'5.1'!$C$24:$I$24</c:f>
              <c:numCache>
                <c:formatCode>#\ ##0.000</c:formatCode>
                <c:ptCount val="7"/>
                <c:pt idx="0">
                  <c:v>0.9458333333333333</c:v>
                </c:pt>
                <c:pt idx="1">
                  <c:v>1.5254237288135593</c:v>
                </c:pt>
                <c:pt idx="2">
                  <c:v>1.0204081632653061</c:v>
                </c:pt>
                <c:pt idx="3">
                  <c:v>1.0204081632653061</c:v>
                </c:pt>
                <c:pt idx="4">
                  <c:v>1.0869565217391304</c:v>
                </c:pt>
                <c:pt idx="6">
                  <c:v>0.90222222222222226</c:v>
                </c:pt>
              </c:numCache>
            </c:numRef>
          </c:val>
          <c:extLst>
            <c:ext xmlns:c16="http://schemas.microsoft.com/office/drawing/2014/chart" uri="{C3380CC4-5D6E-409C-BE32-E72D297353CC}">
              <c16:uniqueId val="{00000002-C0A5-45EB-BE5B-08900C75B1F1}"/>
            </c:ext>
          </c:extLst>
        </c:ser>
        <c:dLbls>
          <c:showLegendKey val="0"/>
          <c:showVal val="0"/>
          <c:showCatName val="0"/>
          <c:showSerName val="0"/>
          <c:showPercent val="0"/>
          <c:showBubbleSize val="0"/>
        </c:dLbls>
        <c:axId val="116698112"/>
        <c:axId val="116704000"/>
      </c:radarChart>
      <c:catAx>
        <c:axId val="116698112"/>
        <c:scaling>
          <c:orientation val="minMax"/>
        </c:scaling>
        <c:delete val="0"/>
        <c:axPos val="b"/>
        <c:majorGridlines/>
        <c:numFmt formatCode="General" sourceLinked="0"/>
        <c:majorTickMark val="out"/>
        <c:minorTickMark val="none"/>
        <c:tickLblPos val="nextTo"/>
        <c:crossAx val="116704000"/>
        <c:crosses val="autoZero"/>
        <c:auto val="1"/>
        <c:lblAlgn val="ctr"/>
        <c:lblOffset val="100"/>
        <c:noMultiLvlLbl val="0"/>
      </c:catAx>
      <c:valAx>
        <c:axId val="116704000"/>
        <c:scaling>
          <c:orientation val="minMax"/>
          <c:max val="1.25"/>
        </c:scaling>
        <c:delete val="1"/>
        <c:axPos val="l"/>
        <c:majorGridlines>
          <c:spPr>
            <a:ln>
              <a:solidFill>
                <a:schemeClr val="tx1">
                  <a:lumMod val="50000"/>
                  <a:lumOff val="50000"/>
                  <a:alpha val="70000"/>
                </a:schemeClr>
              </a:solidFill>
            </a:ln>
          </c:spPr>
        </c:majorGridlines>
        <c:numFmt formatCode="#,##0" sourceLinked="1"/>
        <c:majorTickMark val="cross"/>
        <c:minorTickMark val="none"/>
        <c:tickLblPos val="nextTo"/>
        <c:crossAx val="116698112"/>
        <c:crosses val="autoZero"/>
        <c:crossBetween val="between"/>
        <c:majorUnit val="0.25"/>
      </c:valAx>
    </c:plotArea>
    <c:legend>
      <c:legendPos val="b"/>
      <c:layout>
        <c:manualLayout>
          <c:xMode val="edge"/>
          <c:yMode val="edge"/>
          <c:x val="0.31532890419947507"/>
          <c:y val="0.93928998362582494"/>
          <c:w val="0.36517552493438321"/>
          <c:h val="6.0710016374175016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Ireland</a:t>
            </a:r>
          </a:p>
        </c:rich>
      </c:tx>
      <c:layout>
        <c:manualLayout>
          <c:xMode val="edge"/>
          <c:yMode val="edge"/>
          <c:x val="0.47019127296587926"/>
          <c:y val="6.8732410450918212E-6"/>
        </c:manualLayout>
      </c:layout>
      <c:overlay val="0"/>
    </c:title>
    <c:autoTitleDeleted val="0"/>
    <c:plotArea>
      <c:layout>
        <c:manualLayout>
          <c:layoutTarget val="inner"/>
          <c:xMode val="edge"/>
          <c:yMode val="edge"/>
          <c:x val="0.25593208661417322"/>
          <c:y val="0.1378568599968383"/>
          <c:w val="0.4410362532808399"/>
          <c:h val="0.71073462786422492"/>
        </c:manualLayout>
      </c:layout>
      <c:radarChart>
        <c:radarStyle val="marker"/>
        <c:varyColors val="0"/>
        <c:ser>
          <c:idx val="0"/>
          <c:order val="0"/>
          <c:tx>
            <c:strRef>
              <c:f>'5.1'!$B$10</c:f>
              <c:strCache>
                <c:ptCount val="1"/>
                <c:pt idx="0">
                  <c:v>Target</c:v>
                </c:pt>
              </c:strCache>
            </c:strRef>
          </c:tx>
          <c:spPr>
            <a:ln w="38100">
              <a:solidFill>
                <a:srgbClr val="92D05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'5.1'!$C$10:$I$10</c:f>
              <c:numCache>
                <c:formatCode>#,##0</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02FC-4168-8A66-B42616BF8D50}"/>
            </c:ext>
          </c:extLst>
        </c:ser>
        <c:ser>
          <c:idx val="1"/>
          <c:order val="1"/>
          <c:tx>
            <c:strRef>
              <c:f>'5.1'!$B$11</c:f>
              <c:strCache>
                <c:ptCount val="1"/>
                <c:pt idx="0">
                  <c:v>EU-27</c:v>
                </c:pt>
              </c:strCache>
            </c:strRef>
          </c:tx>
          <c:spPr>
            <a:ln w="25400">
              <a:solidFill>
                <a:srgbClr val="FF000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'5.1'!$C$11:$I$11</c:f>
              <c:numCache>
                <c:formatCode>#\ ##0.000</c:formatCode>
                <c:ptCount val="7"/>
                <c:pt idx="0">
                  <c:v>0.96875</c:v>
                </c:pt>
                <c:pt idx="1">
                  <c:v>0.92783505154639179</c:v>
                </c:pt>
                <c:pt idx="2">
                  <c:v>0.66666666666666663</c:v>
                </c:pt>
                <c:pt idx="3">
                  <c:v>0.65502183406113546</c:v>
                </c:pt>
                <c:pt idx="4">
                  <c:v>0.67264573991031384</c:v>
                </c:pt>
                <c:pt idx="6">
                  <c:v>0.91555555555555557</c:v>
                </c:pt>
              </c:numCache>
            </c:numRef>
          </c:val>
          <c:extLst>
            <c:ext xmlns:c16="http://schemas.microsoft.com/office/drawing/2014/chart" uri="{C3380CC4-5D6E-409C-BE32-E72D297353CC}">
              <c16:uniqueId val="{00000001-02FC-4168-8A66-B42616BF8D50}"/>
            </c:ext>
          </c:extLst>
        </c:ser>
        <c:ser>
          <c:idx val="2"/>
          <c:order val="2"/>
          <c:tx>
            <c:strRef>
              <c:f>'5.1'!$B$12</c:f>
              <c:strCache>
                <c:ptCount val="1"/>
                <c:pt idx="0">
                  <c:v>Ireland</c:v>
                </c:pt>
              </c:strCache>
            </c:strRef>
          </c:tx>
          <c:spPr>
            <a:ln w="25400">
              <a:solidFill>
                <a:schemeClr val="accent5"/>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'5.1'!$C$12:$I$12</c:f>
              <c:numCache>
                <c:formatCode>#\ ##0.000</c:formatCode>
                <c:ptCount val="7"/>
                <c:pt idx="0">
                  <c:v>1.0416666666666667</c:v>
                </c:pt>
                <c:pt idx="1">
                  <c:v>2.7272727272727275</c:v>
                </c:pt>
                <c:pt idx="2">
                  <c:v>1.271186440677966</c:v>
                </c:pt>
                <c:pt idx="3">
                  <c:v>0.95541401273885351</c:v>
                </c:pt>
                <c:pt idx="4">
                  <c:v>0.88235294117647056</c:v>
                </c:pt>
                <c:pt idx="6">
                  <c:v>1.3711111111111112</c:v>
                </c:pt>
              </c:numCache>
            </c:numRef>
          </c:val>
          <c:extLst>
            <c:ext xmlns:c16="http://schemas.microsoft.com/office/drawing/2014/chart" uri="{C3380CC4-5D6E-409C-BE32-E72D297353CC}">
              <c16:uniqueId val="{00000002-02FC-4168-8A66-B42616BF8D50}"/>
            </c:ext>
          </c:extLst>
        </c:ser>
        <c:dLbls>
          <c:showLegendKey val="0"/>
          <c:showVal val="0"/>
          <c:showCatName val="0"/>
          <c:showSerName val="0"/>
          <c:showPercent val="0"/>
          <c:showBubbleSize val="0"/>
        </c:dLbls>
        <c:axId val="117136384"/>
        <c:axId val="117150464"/>
      </c:radarChart>
      <c:catAx>
        <c:axId val="117136384"/>
        <c:scaling>
          <c:orientation val="minMax"/>
        </c:scaling>
        <c:delete val="0"/>
        <c:axPos val="b"/>
        <c:majorGridlines/>
        <c:numFmt formatCode="General" sourceLinked="0"/>
        <c:majorTickMark val="out"/>
        <c:minorTickMark val="none"/>
        <c:tickLblPos val="nextTo"/>
        <c:crossAx val="117150464"/>
        <c:crosses val="autoZero"/>
        <c:auto val="1"/>
        <c:lblAlgn val="ctr"/>
        <c:lblOffset val="100"/>
        <c:noMultiLvlLbl val="0"/>
      </c:catAx>
      <c:valAx>
        <c:axId val="117150464"/>
        <c:scaling>
          <c:orientation val="minMax"/>
          <c:max val="1.25"/>
        </c:scaling>
        <c:delete val="1"/>
        <c:axPos val="l"/>
        <c:majorGridlines>
          <c:spPr>
            <a:ln>
              <a:solidFill>
                <a:schemeClr val="tx1">
                  <a:lumMod val="50000"/>
                  <a:lumOff val="50000"/>
                  <a:alpha val="70000"/>
                </a:schemeClr>
              </a:solidFill>
            </a:ln>
          </c:spPr>
        </c:majorGridlines>
        <c:numFmt formatCode="#,##0" sourceLinked="1"/>
        <c:majorTickMark val="cross"/>
        <c:minorTickMark val="none"/>
        <c:tickLblPos val="nextTo"/>
        <c:crossAx val="117136384"/>
        <c:crosses val="autoZero"/>
        <c:crossBetween val="between"/>
        <c:majorUnit val="0.25"/>
      </c:valAx>
    </c:plotArea>
    <c:legend>
      <c:legendPos val="b"/>
      <c:layout>
        <c:manualLayout>
          <c:xMode val="edge"/>
          <c:yMode val="edge"/>
          <c:x val="0.31532890419947507"/>
          <c:y val="0.93928998362582494"/>
          <c:w val="0.36517552493438321"/>
          <c:h val="6.0710016374175016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Finland</a:t>
            </a:r>
          </a:p>
        </c:rich>
      </c:tx>
      <c:layout>
        <c:manualLayout>
          <c:xMode val="edge"/>
          <c:yMode val="edge"/>
          <c:x val="0.45504691601049868"/>
          <c:y val="0"/>
        </c:manualLayout>
      </c:layout>
      <c:overlay val="0"/>
    </c:title>
    <c:autoTitleDeleted val="0"/>
    <c:plotArea>
      <c:layout>
        <c:manualLayout>
          <c:layoutTarget val="inner"/>
          <c:xMode val="edge"/>
          <c:yMode val="edge"/>
          <c:x val="0.26634875328083985"/>
          <c:y val="0.1378568599968383"/>
          <c:w val="0.4410362532808399"/>
          <c:h val="0.71073462786422492"/>
        </c:manualLayout>
      </c:layout>
      <c:radarChart>
        <c:radarStyle val="marker"/>
        <c:varyColors val="0"/>
        <c:ser>
          <c:idx val="0"/>
          <c:order val="0"/>
          <c:tx>
            <c:strRef>
              <c:f>'5.1'!$B$26</c:f>
              <c:strCache>
                <c:ptCount val="1"/>
                <c:pt idx="0">
                  <c:v>Target</c:v>
                </c:pt>
              </c:strCache>
            </c:strRef>
          </c:tx>
          <c:spPr>
            <a:ln w="38100">
              <a:solidFill>
                <a:srgbClr val="92D05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'5.1'!$C$26:$I$26</c:f>
              <c:numCache>
                <c:formatCode>#,##0</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0-FF72-4E05-A6AC-6E9A9C311D39}"/>
            </c:ext>
          </c:extLst>
        </c:ser>
        <c:ser>
          <c:idx val="1"/>
          <c:order val="1"/>
          <c:tx>
            <c:strRef>
              <c:f>'5.1'!$B$27</c:f>
              <c:strCache>
                <c:ptCount val="1"/>
                <c:pt idx="0">
                  <c:v>EU-27</c:v>
                </c:pt>
              </c:strCache>
            </c:strRef>
          </c:tx>
          <c:spPr>
            <a:ln w="25400">
              <a:solidFill>
                <a:srgbClr val="FF0000"/>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'5.1'!$C$27:$I$27</c:f>
              <c:numCache>
                <c:formatCode>#\ ##0.000</c:formatCode>
                <c:ptCount val="7"/>
                <c:pt idx="0">
                  <c:v>0.96875</c:v>
                </c:pt>
                <c:pt idx="1">
                  <c:v>0.92783505154639179</c:v>
                </c:pt>
                <c:pt idx="2">
                  <c:v>0.66666666666666663</c:v>
                </c:pt>
                <c:pt idx="3">
                  <c:v>0.65502183406113546</c:v>
                </c:pt>
                <c:pt idx="4">
                  <c:v>0.67264573991031384</c:v>
                </c:pt>
                <c:pt idx="6">
                  <c:v>0.91555555555555557</c:v>
                </c:pt>
              </c:numCache>
            </c:numRef>
          </c:val>
          <c:extLst>
            <c:ext xmlns:c16="http://schemas.microsoft.com/office/drawing/2014/chart" uri="{C3380CC4-5D6E-409C-BE32-E72D297353CC}">
              <c16:uniqueId val="{00000001-FF72-4E05-A6AC-6E9A9C311D39}"/>
            </c:ext>
          </c:extLst>
        </c:ser>
        <c:ser>
          <c:idx val="2"/>
          <c:order val="2"/>
          <c:tx>
            <c:strRef>
              <c:f>'5.1'!$B$28</c:f>
              <c:strCache>
                <c:ptCount val="1"/>
                <c:pt idx="0">
                  <c:v>Finland</c:v>
                </c:pt>
              </c:strCache>
            </c:strRef>
          </c:tx>
          <c:spPr>
            <a:ln w="25400">
              <a:solidFill>
                <a:schemeClr val="accent5"/>
              </a:solidFill>
            </a:ln>
          </c:spPr>
          <c:marker>
            <c:symbol val="none"/>
          </c:marker>
          <c:cat>
            <c:strRef>
              <c:f>'5.1'!$C$4:$I$4</c:f>
              <c:strCache>
                <c:ptCount val="7"/>
                <c:pt idx="0">
                  <c:v>Early childhood education and care (2020)</c:v>
                </c:pt>
                <c:pt idx="1">
                  <c:v>Early leavers from education and training  (2021)</c:v>
                </c:pt>
                <c:pt idx="2">
                  <c:v>Underachievement in reading (PISA 2018)</c:v>
                </c:pt>
                <c:pt idx="3">
                  <c:v>Underachievement in maths (PISA 2018)</c:v>
                </c:pt>
                <c:pt idx="4">
                  <c:v>Underachievement in  science (PISA 2018)</c:v>
                </c:pt>
                <c:pt idx="5">
                  <c:v>Underachievement in digital skills (2018)</c:v>
                </c:pt>
                <c:pt idx="6">
                  <c:v>Tertiary education attainment (2021)</c:v>
                </c:pt>
              </c:strCache>
            </c:strRef>
          </c:cat>
          <c:val>
            <c:numRef>
              <c:f>'5.1'!$C$28:$I$28</c:f>
              <c:numCache>
                <c:formatCode>#\ ##0.000</c:formatCode>
                <c:ptCount val="7"/>
                <c:pt idx="0">
                  <c:v>0.94687500000000002</c:v>
                </c:pt>
                <c:pt idx="1">
                  <c:v>1.0975609756097562</c:v>
                </c:pt>
                <c:pt idx="2">
                  <c:v>1.1111111111111112</c:v>
                </c:pt>
                <c:pt idx="3">
                  <c:v>1.0000066667111114</c:v>
                </c:pt>
                <c:pt idx="4">
                  <c:v>1.1627906976744187</c:v>
                </c:pt>
                <c:pt idx="5">
                  <c:v>0.54945054945054939</c:v>
                </c:pt>
                <c:pt idx="6">
                  <c:v>0.89111111111111119</c:v>
                </c:pt>
              </c:numCache>
            </c:numRef>
          </c:val>
          <c:extLst>
            <c:ext xmlns:c16="http://schemas.microsoft.com/office/drawing/2014/chart" uri="{C3380CC4-5D6E-409C-BE32-E72D297353CC}">
              <c16:uniqueId val="{00000002-FF72-4E05-A6AC-6E9A9C311D39}"/>
            </c:ext>
          </c:extLst>
        </c:ser>
        <c:dLbls>
          <c:showLegendKey val="0"/>
          <c:showVal val="0"/>
          <c:showCatName val="0"/>
          <c:showSerName val="0"/>
          <c:showPercent val="0"/>
          <c:showBubbleSize val="0"/>
        </c:dLbls>
        <c:axId val="116576256"/>
        <c:axId val="116577792"/>
      </c:radarChart>
      <c:catAx>
        <c:axId val="116576256"/>
        <c:scaling>
          <c:orientation val="minMax"/>
        </c:scaling>
        <c:delete val="0"/>
        <c:axPos val="b"/>
        <c:majorGridlines/>
        <c:numFmt formatCode="General" sourceLinked="0"/>
        <c:majorTickMark val="out"/>
        <c:minorTickMark val="none"/>
        <c:tickLblPos val="nextTo"/>
        <c:crossAx val="116577792"/>
        <c:crosses val="autoZero"/>
        <c:auto val="1"/>
        <c:lblAlgn val="ctr"/>
        <c:lblOffset val="100"/>
        <c:noMultiLvlLbl val="0"/>
      </c:catAx>
      <c:valAx>
        <c:axId val="116577792"/>
        <c:scaling>
          <c:orientation val="minMax"/>
          <c:max val="1.25"/>
        </c:scaling>
        <c:delete val="1"/>
        <c:axPos val="l"/>
        <c:majorGridlines>
          <c:spPr>
            <a:ln>
              <a:solidFill>
                <a:schemeClr val="tx1">
                  <a:lumMod val="50000"/>
                  <a:lumOff val="50000"/>
                  <a:alpha val="70000"/>
                </a:schemeClr>
              </a:solidFill>
            </a:ln>
          </c:spPr>
        </c:majorGridlines>
        <c:numFmt formatCode="#,##0" sourceLinked="1"/>
        <c:majorTickMark val="cross"/>
        <c:minorTickMark val="none"/>
        <c:tickLblPos val="nextTo"/>
        <c:crossAx val="116576256"/>
        <c:crosses val="autoZero"/>
        <c:crossBetween val="between"/>
        <c:majorUnit val="0.25"/>
      </c:valAx>
    </c:plotArea>
    <c:legend>
      <c:legendPos val="b"/>
      <c:layout>
        <c:manualLayout>
          <c:xMode val="edge"/>
          <c:yMode val="edge"/>
          <c:x val="0.31532890419947507"/>
          <c:y val="0.93928998362582494"/>
          <c:w val="0.36517552493438321"/>
          <c:h val="6.0710016374175016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817147856517937E-2"/>
          <c:y val="6.4814814814814811E-2"/>
          <c:w val="0.91362729658792652"/>
          <c:h val="0.78727872557596967"/>
        </c:manualLayout>
      </c:layout>
      <c:lineChart>
        <c:grouping val="standard"/>
        <c:varyColors val="0"/>
        <c:ser>
          <c:idx val="0"/>
          <c:order val="0"/>
          <c:tx>
            <c:strRef>
              <c:f>'5.2'!$C$72:$C$73</c:f>
              <c:strCache>
                <c:ptCount val="2"/>
                <c:pt idx="0">
                  <c:v>EU-27</c:v>
                </c:pt>
                <c:pt idx="1">
                  <c:v>Males</c:v>
                </c:pt>
              </c:strCache>
            </c:strRef>
          </c:tx>
          <c:spPr>
            <a:ln w="19050" cap="rnd">
              <a:solidFill>
                <a:srgbClr val="FF0000"/>
              </a:solidFill>
              <a:prstDash val="solid"/>
              <a:round/>
            </a:ln>
            <a:effectLst/>
          </c:spPr>
          <c:marker>
            <c:symbol val="none"/>
          </c:marker>
          <c:cat>
            <c:strRef>
              <c:f>'5.2'!$B$74:$B$84</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'5.2'!$C$74:$C$84</c:f>
              <c:numCache>
                <c:formatCode>#\ ##0.0</c:formatCode>
                <c:ptCount val="11"/>
                <c:pt idx="0">
                  <c:v>15.2</c:v>
                </c:pt>
                <c:pt idx="1">
                  <c:v>14.5</c:v>
                </c:pt>
                <c:pt idx="2">
                  <c:v>13.6</c:v>
                </c:pt>
                <c:pt idx="3">
                  <c:v>12.7</c:v>
                </c:pt>
                <c:pt idx="4">
                  <c:v>12.5</c:v>
                </c:pt>
                <c:pt idx="5">
                  <c:v>12.1</c:v>
                </c:pt>
                <c:pt idx="6">
                  <c:v>12.1</c:v>
                </c:pt>
                <c:pt idx="7">
                  <c:v>12.1</c:v>
                </c:pt>
                <c:pt idx="8">
                  <c:v>11.8</c:v>
                </c:pt>
                <c:pt idx="9">
                  <c:v>11.8</c:v>
                </c:pt>
                <c:pt idx="10">
                  <c:v>11.4</c:v>
                </c:pt>
              </c:numCache>
            </c:numRef>
          </c:val>
          <c:smooth val="0"/>
          <c:extLst>
            <c:ext xmlns:c16="http://schemas.microsoft.com/office/drawing/2014/chart" uri="{C3380CC4-5D6E-409C-BE32-E72D297353CC}">
              <c16:uniqueId val="{00000000-0C02-40C1-AC77-7B58450A0683}"/>
            </c:ext>
          </c:extLst>
        </c:ser>
        <c:ser>
          <c:idx val="1"/>
          <c:order val="1"/>
          <c:tx>
            <c:strRef>
              <c:f>'5.2'!$D$72:$D$73</c:f>
              <c:strCache>
                <c:ptCount val="2"/>
                <c:pt idx="0">
                  <c:v>EU-27</c:v>
                </c:pt>
                <c:pt idx="1">
                  <c:v>Females</c:v>
                </c:pt>
              </c:strCache>
            </c:strRef>
          </c:tx>
          <c:spPr>
            <a:ln w="19050" cap="rnd">
              <a:solidFill>
                <a:srgbClr val="FF0000"/>
              </a:solidFill>
              <a:prstDash val="sysDash"/>
              <a:round/>
            </a:ln>
            <a:effectLst/>
          </c:spPr>
          <c:marker>
            <c:symbol val="none"/>
          </c:marker>
          <c:dPt>
            <c:idx val="0"/>
            <c:marker>
              <c:symbol val="none"/>
            </c:marker>
            <c:bubble3D val="0"/>
            <c:spPr>
              <a:ln w="19050" cap="rnd">
                <a:solidFill>
                  <a:srgbClr val="FF0000"/>
                </a:solidFill>
                <a:prstDash val="sysDash"/>
                <a:round/>
              </a:ln>
              <a:effectLst/>
            </c:spPr>
            <c:extLst>
              <c:ext xmlns:c16="http://schemas.microsoft.com/office/drawing/2014/chart" uri="{C3380CC4-5D6E-409C-BE32-E72D297353CC}">
                <c16:uniqueId val="{00000002-0C02-40C1-AC77-7B58450A0683}"/>
              </c:ext>
            </c:extLst>
          </c:dPt>
          <c:cat>
            <c:strRef>
              <c:f>'5.2'!$B$74:$B$84</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'5.2'!$D$74:$D$84</c:f>
              <c:numCache>
                <c:formatCode>#\ ##0.0</c:formatCode>
                <c:ptCount val="11"/>
                <c:pt idx="0">
                  <c:v>11.1</c:v>
                </c:pt>
                <c:pt idx="1">
                  <c:v>10.6</c:v>
                </c:pt>
                <c:pt idx="2">
                  <c:v>10</c:v>
                </c:pt>
                <c:pt idx="3">
                  <c:v>9.4</c:v>
                </c:pt>
                <c:pt idx="4">
                  <c:v>9.4</c:v>
                </c:pt>
                <c:pt idx="5">
                  <c:v>9.1</c:v>
                </c:pt>
                <c:pt idx="6">
                  <c:v>8.9</c:v>
                </c:pt>
                <c:pt idx="7">
                  <c:v>8.8000000000000007</c:v>
                </c:pt>
                <c:pt idx="8">
                  <c:v>8.4</c:v>
                </c:pt>
                <c:pt idx="9">
                  <c:v>8</c:v>
                </c:pt>
                <c:pt idx="10">
                  <c:v>7.9</c:v>
                </c:pt>
              </c:numCache>
            </c:numRef>
          </c:val>
          <c:smooth val="0"/>
          <c:extLst>
            <c:ext xmlns:c16="http://schemas.microsoft.com/office/drawing/2014/chart" uri="{C3380CC4-5D6E-409C-BE32-E72D297353CC}">
              <c16:uniqueId val="{00000003-0C02-40C1-AC77-7B58450A0683}"/>
            </c:ext>
          </c:extLst>
        </c:ser>
        <c:ser>
          <c:idx val="2"/>
          <c:order val="2"/>
          <c:tx>
            <c:strRef>
              <c:f>'5.2'!$E$72:$E$73</c:f>
              <c:strCache>
                <c:ptCount val="2"/>
                <c:pt idx="0">
                  <c:v>France</c:v>
                </c:pt>
                <c:pt idx="1">
                  <c:v>Males</c:v>
                </c:pt>
              </c:strCache>
            </c:strRef>
          </c:tx>
          <c:spPr>
            <a:ln w="19050" cap="rnd">
              <a:solidFill>
                <a:srgbClr val="002060"/>
              </a:solidFill>
              <a:prstDash val="solid"/>
              <a:round/>
            </a:ln>
            <a:effectLst/>
          </c:spPr>
          <c:marker>
            <c:symbol val="none"/>
          </c:marker>
          <c:cat>
            <c:strRef>
              <c:f>'5.2'!$B$74:$B$84</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'5.2'!$E$74:$E$84</c:f>
              <c:numCache>
                <c:formatCode>#\ ##0.0</c:formatCode>
                <c:ptCount val="11"/>
                <c:pt idx="0">
                  <c:v>12.6</c:v>
                </c:pt>
                <c:pt idx="1">
                  <c:v>12.2</c:v>
                </c:pt>
                <c:pt idx="2">
                  <c:v>10.8</c:v>
                </c:pt>
                <c:pt idx="3">
                  <c:v>9.9</c:v>
                </c:pt>
                <c:pt idx="4">
                  <c:v>10</c:v>
                </c:pt>
                <c:pt idx="5">
                  <c:v>10.1</c:v>
                </c:pt>
                <c:pt idx="6">
                  <c:v>10.4</c:v>
                </c:pt>
                <c:pt idx="7">
                  <c:v>10.6</c:v>
                </c:pt>
                <c:pt idx="8">
                  <c:v>9.6</c:v>
                </c:pt>
                <c:pt idx="9">
                  <c:v>9.6999999999999993</c:v>
                </c:pt>
                <c:pt idx="10">
                  <c:v>9.6</c:v>
                </c:pt>
              </c:numCache>
            </c:numRef>
          </c:val>
          <c:smooth val="0"/>
          <c:extLst>
            <c:ext xmlns:c16="http://schemas.microsoft.com/office/drawing/2014/chart" uri="{C3380CC4-5D6E-409C-BE32-E72D297353CC}">
              <c16:uniqueId val="{00000004-0C02-40C1-AC77-7B58450A0683}"/>
            </c:ext>
          </c:extLst>
        </c:ser>
        <c:ser>
          <c:idx val="3"/>
          <c:order val="3"/>
          <c:tx>
            <c:strRef>
              <c:f>'5.2'!$F$72:$F$73</c:f>
              <c:strCache>
                <c:ptCount val="2"/>
                <c:pt idx="0">
                  <c:v>France</c:v>
                </c:pt>
                <c:pt idx="1">
                  <c:v>Females</c:v>
                </c:pt>
              </c:strCache>
            </c:strRef>
          </c:tx>
          <c:spPr>
            <a:ln w="19050" cap="rnd">
              <a:solidFill>
                <a:srgbClr val="002060"/>
              </a:solidFill>
              <a:prstDash val="sysDash"/>
              <a:round/>
            </a:ln>
            <a:effectLst/>
          </c:spPr>
          <c:marker>
            <c:symbol val="none"/>
          </c:marker>
          <c:cat>
            <c:strRef>
              <c:f>'5.2'!$B$74:$B$84</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'5.2'!$F$74:$F$84</c:f>
              <c:numCache>
                <c:formatCode>#\ ##0.0</c:formatCode>
                <c:ptCount val="11"/>
                <c:pt idx="0">
                  <c:v>9.1999999999999993</c:v>
                </c:pt>
                <c:pt idx="1">
                  <c:v>8.9</c:v>
                </c:pt>
                <c:pt idx="2">
                  <c:v>8.6999999999999993</c:v>
                </c:pt>
                <c:pt idx="3">
                  <c:v>7.8</c:v>
                </c:pt>
                <c:pt idx="4">
                  <c:v>8.4</c:v>
                </c:pt>
                <c:pt idx="5">
                  <c:v>7.5</c:v>
                </c:pt>
                <c:pt idx="6">
                  <c:v>7.1</c:v>
                </c:pt>
                <c:pt idx="7">
                  <c:v>6.8</c:v>
                </c:pt>
                <c:pt idx="8">
                  <c:v>6.9</c:v>
                </c:pt>
                <c:pt idx="9">
                  <c:v>6.3</c:v>
                </c:pt>
                <c:pt idx="10">
                  <c:v>6.1</c:v>
                </c:pt>
              </c:numCache>
            </c:numRef>
          </c:val>
          <c:smooth val="0"/>
          <c:extLst>
            <c:ext xmlns:c16="http://schemas.microsoft.com/office/drawing/2014/chart" uri="{C3380CC4-5D6E-409C-BE32-E72D297353CC}">
              <c16:uniqueId val="{00000005-0C02-40C1-AC77-7B58450A0683}"/>
            </c:ext>
          </c:extLst>
        </c:ser>
        <c:ser>
          <c:idx val="4"/>
          <c:order val="4"/>
          <c:tx>
            <c:strRef>
              <c:f>'5.2'!$G$72:$G$73</c:f>
              <c:strCache>
                <c:ptCount val="2"/>
                <c:pt idx="0">
                  <c:v>France</c:v>
                </c:pt>
                <c:pt idx="1">
                  <c:v>Females</c:v>
                </c:pt>
              </c:strCache>
            </c:strRef>
          </c:tx>
          <c:spPr>
            <a:ln w="28575" cap="rnd">
              <a:noFill/>
              <a:round/>
            </a:ln>
            <a:effectLst/>
          </c:spPr>
          <c:marker>
            <c:symbol val="diamond"/>
            <c:size val="6"/>
            <c:spPr>
              <a:solidFill>
                <a:schemeClr val="accent1"/>
              </a:solidFill>
              <a:ln w="6350">
                <a:solidFill>
                  <a:schemeClr val="bg1"/>
                </a:solidFill>
              </a:ln>
              <a:effectLst/>
            </c:spPr>
          </c:marker>
          <c:cat>
            <c:strRef>
              <c:f>'5.2'!$B$74:$B$84</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Lit>
              <c:formatCode>General</c:formatCode>
              <c:ptCount val="11"/>
            </c:numLit>
          </c:val>
          <c:smooth val="0"/>
          <c:extLst>
            <c:ext xmlns:c16="http://schemas.microsoft.com/office/drawing/2014/chart" uri="{C3380CC4-5D6E-409C-BE32-E72D297353CC}">
              <c16:uniqueId val="{00000006-0C02-40C1-AC77-7B58450A0683}"/>
            </c:ext>
          </c:extLst>
        </c:ser>
        <c:ser>
          <c:idx val="5"/>
          <c:order val="5"/>
          <c:tx>
            <c:strRef>
              <c:f>'5.2'!$H$72:$H$73</c:f>
              <c:strCache>
                <c:ptCount val="2"/>
                <c:pt idx="0">
                  <c:v>France</c:v>
                </c:pt>
                <c:pt idx="1">
                  <c:v>Females</c:v>
                </c:pt>
              </c:strCache>
            </c:strRef>
          </c:tx>
          <c:spPr>
            <a:ln w="28575" cap="rnd">
              <a:noFill/>
              <a:round/>
            </a:ln>
            <a:effectLst/>
          </c:spPr>
          <c:marker>
            <c:symbol val="diamond"/>
            <c:size val="6"/>
            <c:spPr>
              <a:solidFill>
                <a:schemeClr val="accent2"/>
              </a:solidFill>
              <a:ln w="6350">
                <a:solidFill>
                  <a:schemeClr val="bg1"/>
                </a:solidFill>
              </a:ln>
              <a:effectLst/>
            </c:spPr>
          </c:marker>
          <c:cat>
            <c:strRef>
              <c:f>'5.2'!$B$74:$B$84</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Lit>
              <c:formatCode>General</c:formatCode>
              <c:ptCount val="11"/>
            </c:numLit>
          </c:val>
          <c:smooth val="0"/>
          <c:extLst>
            <c:ext xmlns:c16="http://schemas.microsoft.com/office/drawing/2014/chart" uri="{C3380CC4-5D6E-409C-BE32-E72D297353CC}">
              <c16:uniqueId val="{00000007-0C02-40C1-AC77-7B58450A0683}"/>
            </c:ext>
          </c:extLst>
        </c:ser>
        <c:ser>
          <c:idx val="6"/>
          <c:order val="6"/>
          <c:tx>
            <c:strRef>
              <c:f>'5.2'!$I$72:$I$73</c:f>
              <c:strCache>
                <c:ptCount val="2"/>
                <c:pt idx="0">
                  <c:v>France</c:v>
                </c:pt>
                <c:pt idx="1">
                  <c:v>Females</c:v>
                </c:pt>
              </c:strCache>
            </c:strRef>
          </c:tx>
          <c:spPr>
            <a:ln w="28575" cap="rnd">
              <a:noFill/>
              <a:round/>
            </a:ln>
            <a:effectLst/>
          </c:spPr>
          <c:marker>
            <c:symbol val="diamond"/>
            <c:size val="4"/>
            <c:spPr>
              <a:solidFill>
                <a:schemeClr val="accent1"/>
              </a:solidFill>
              <a:ln w="6350">
                <a:solidFill>
                  <a:schemeClr val="bg1"/>
                </a:solidFill>
              </a:ln>
              <a:effectLst/>
            </c:spPr>
          </c:marker>
          <c:cat>
            <c:strRef>
              <c:f>'5.2'!$B$74:$B$84</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Lit>
              <c:formatCode>General</c:formatCode>
              <c:ptCount val="11"/>
            </c:numLit>
          </c:val>
          <c:smooth val="0"/>
          <c:extLst>
            <c:ext xmlns:c16="http://schemas.microsoft.com/office/drawing/2014/chart" uri="{C3380CC4-5D6E-409C-BE32-E72D297353CC}">
              <c16:uniqueId val="{00000008-0C02-40C1-AC77-7B58450A0683}"/>
            </c:ext>
          </c:extLst>
        </c:ser>
        <c:ser>
          <c:idx val="7"/>
          <c:order val="7"/>
          <c:tx>
            <c:strRef>
              <c:f>'5.2'!$J$72:$J$73</c:f>
              <c:strCache>
                <c:ptCount val="2"/>
                <c:pt idx="0">
                  <c:v>France</c:v>
                </c:pt>
                <c:pt idx="1">
                  <c:v>Females</c:v>
                </c:pt>
              </c:strCache>
            </c:strRef>
          </c:tx>
          <c:spPr>
            <a:ln w="28575" cap="rnd">
              <a:noFill/>
              <a:round/>
            </a:ln>
            <a:effectLst/>
          </c:spPr>
          <c:marker>
            <c:symbol val="diamond"/>
            <c:size val="4"/>
            <c:spPr>
              <a:solidFill>
                <a:schemeClr val="accent2"/>
              </a:solidFill>
              <a:ln w="6350">
                <a:solidFill>
                  <a:schemeClr val="bg1"/>
                </a:solidFill>
              </a:ln>
              <a:effectLst/>
            </c:spPr>
          </c:marker>
          <c:cat>
            <c:strRef>
              <c:f>'5.2'!$B$74:$B$84</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Lit>
              <c:formatCode>General</c:formatCode>
              <c:ptCount val="11"/>
            </c:numLit>
          </c:val>
          <c:smooth val="0"/>
          <c:extLst>
            <c:ext xmlns:c16="http://schemas.microsoft.com/office/drawing/2014/chart" uri="{C3380CC4-5D6E-409C-BE32-E72D297353CC}">
              <c16:uniqueId val="{00000009-0C02-40C1-AC77-7B58450A0683}"/>
            </c:ext>
          </c:extLst>
        </c:ser>
        <c:dLbls>
          <c:showLegendKey val="0"/>
          <c:showVal val="0"/>
          <c:showCatName val="0"/>
          <c:showSerName val="0"/>
          <c:showPercent val="0"/>
          <c:showBubbleSize val="0"/>
        </c:dLbls>
        <c:smooth val="0"/>
        <c:axId val="65875968"/>
        <c:axId val="65877888"/>
      </c:lineChart>
      <c:catAx>
        <c:axId val="6587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5877888"/>
        <c:crosses val="autoZero"/>
        <c:auto val="1"/>
        <c:lblAlgn val="ctr"/>
        <c:lblOffset val="100"/>
        <c:noMultiLvlLbl val="0"/>
      </c:catAx>
      <c:valAx>
        <c:axId val="65877888"/>
        <c:scaling>
          <c:orientation val="minMax"/>
          <c:max val="20"/>
        </c:scaling>
        <c:delete val="0"/>
        <c:axPos val="l"/>
        <c:majorGridlines>
          <c:spPr>
            <a:ln w="6350" cap="flat" cmpd="sng" algn="ctr">
              <a:solidFill>
                <a:schemeClr val="bg1">
                  <a:lumMod val="95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4.4444444444444446E-2"/>
              <c:y val="3.2688101487313836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5875968"/>
        <c:crosses val="autoZero"/>
        <c:crossBetween val="between"/>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
          <c:y val="0.93305810731991834"/>
          <c:w val="1"/>
          <c:h val="6.694189268008166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817147856517937E-2"/>
          <c:y val="6.4814814814814811E-2"/>
          <c:w val="0.91362729658792652"/>
          <c:h val="0.78727872557596967"/>
        </c:manualLayout>
      </c:layout>
      <c:lineChart>
        <c:grouping val="standard"/>
        <c:varyColors val="0"/>
        <c:ser>
          <c:idx val="0"/>
          <c:order val="0"/>
          <c:tx>
            <c:strRef>
              <c:f>'5.2'!$C$129:$C$130</c:f>
              <c:strCache>
                <c:ptCount val="2"/>
                <c:pt idx="0">
                  <c:v>EU-27</c:v>
                </c:pt>
                <c:pt idx="1">
                  <c:v>Males</c:v>
                </c:pt>
              </c:strCache>
            </c:strRef>
          </c:tx>
          <c:spPr>
            <a:ln w="19050" cap="rnd">
              <a:solidFill>
                <a:srgbClr val="FF0000"/>
              </a:solidFill>
              <a:prstDash val="solid"/>
              <a:round/>
            </a:ln>
            <a:effectLst/>
          </c:spPr>
          <c:marker>
            <c:symbol val="none"/>
          </c:marker>
          <c:cat>
            <c:strRef>
              <c:f>'5.2'!$B$131:$B$141</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'5.2'!$C$131:$C$141</c:f>
              <c:numCache>
                <c:formatCode>#\ ##0.0</c:formatCode>
                <c:ptCount val="11"/>
                <c:pt idx="0">
                  <c:v>28.4</c:v>
                </c:pt>
                <c:pt idx="1">
                  <c:v>29.1</c:v>
                </c:pt>
                <c:pt idx="2">
                  <c:v>30</c:v>
                </c:pt>
                <c:pt idx="3">
                  <c:v>30.9</c:v>
                </c:pt>
                <c:pt idx="4">
                  <c:v>31.2</c:v>
                </c:pt>
                <c:pt idx="5">
                  <c:v>31.5</c:v>
                </c:pt>
                <c:pt idx="6">
                  <c:v>32.200000000000003</c:v>
                </c:pt>
                <c:pt idx="7">
                  <c:v>33.200000000000003</c:v>
                </c:pt>
                <c:pt idx="8">
                  <c:v>34.1</c:v>
                </c:pt>
                <c:pt idx="9">
                  <c:v>35.200000000000003</c:v>
                </c:pt>
                <c:pt idx="10">
                  <c:v>35.700000000000003</c:v>
                </c:pt>
              </c:numCache>
            </c:numRef>
          </c:val>
          <c:smooth val="0"/>
          <c:extLst>
            <c:ext xmlns:c16="http://schemas.microsoft.com/office/drawing/2014/chart" uri="{C3380CC4-5D6E-409C-BE32-E72D297353CC}">
              <c16:uniqueId val="{00000000-EE85-4539-8392-1F4439679D55}"/>
            </c:ext>
          </c:extLst>
        </c:ser>
        <c:ser>
          <c:idx val="1"/>
          <c:order val="1"/>
          <c:tx>
            <c:strRef>
              <c:f>'5.2'!$D$129:$D$130</c:f>
              <c:strCache>
                <c:ptCount val="2"/>
                <c:pt idx="0">
                  <c:v>EU-27</c:v>
                </c:pt>
                <c:pt idx="1">
                  <c:v>Females</c:v>
                </c:pt>
              </c:strCache>
            </c:strRef>
          </c:tx>
          <c:spPr>
            <a:ln w="19050" cap="rnd">
              <a:solidFill>
                <a:srgbClr val="FF0000"/>
              </a:solidFill>
              <a:prstDash val="sysDash"/>
              <a:round/>
            </a:ln>
            <a:effectLst/>
          </c:spPr>
          <c:marker>
            <c:symbol val="none"/>
          </c:marker>
          <c:dPt>
            <c:idx val="0"/>
            <c:marker>
              <c:symbol val="none"/>
            </c:marker>
            <c:bubble3D val="0"/>
            <c:spPr>
              <a:ln w="19050" cap="rnd">
                <a:solidFill>
                  <a:srgbClr val="FF0000"/>
                </a:solidFill>
                <a:prstDash val="sysDash"/>
                <a:round/>
              </a:ln>
              <a:effectLst/>
            </c:spPr>
            <c:extLst>
              <c:ext xmlns:c16="http://schemas.microsoft.com/office/drawing/2014/chart" uri="{C3380CC4-5D6E-409C-BE32-E72D297353CC}">
                <c16:uniqueId val="{00000002-EE85-4539-8392-1F4439679D55}"/>
              </c:ext>
            </c:extLst>
          </c:dPt>
          <c:cat>
            <c:strRef>
              <c:f>'5.2'!$B$131:$B$141</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'5.2'!$D$131:$D$141</c:f>
              <c:numCache>
                <c:formatCode>#\ ##0.0</c:formatCode>
                <c:ptCount val="11"/>
                <c:pt idx="0">
                  <c:v>37.799999999999997</c:v>
                </c:pt>
                <c:pt idx="1">
                  <c:v>39.200000000000003</c:v>
                </c:pt>
                <c:pt idx="2">
                  <c:v>40.299999999999997</c:v>
                </c:pt>
                <c:pt idx="3">
                  <c:v>40.9</c:v>
                </c:pt>
                <c:pt idx="4">
                  <c:v>41.8</c:v>
                </c:pt>
                <c:pt idx="5">
                  <c:v>42.3</c:v>
                </c:pt>
                <c:pt idx="6">
                  <c:v>43.2</c:v>
                </c:pt>
                <c:pt idx="7">
                  <c:v>44.2</c:v>
                </c:pt>
                <c:pt idx="8">
                  <c:v>45</c:v>
                </c:pt>
                <c:pt idx="9">
                  <c:v>46</c:v>
                </c:pt>
                <c:pt idx="10">
                  <c:v>46.8</c:v>
                </c:pt>
              </c:numCache>
            </c:numRef>
          </c:val>
          <c:smooth val="0"/>
          <c:extLst>
            <c:ext xmlns:c16="http://schemas.microsoft.com/office/drawing/2014/chart" uri="{C3380CC4-5D6E-409C-BE32-E72D297353CC}">
              <c16:uniqueId val="{00000003-EE85-4539-8392-1F4439679D55}"/>
            </c:ext>
          </c:extLst>
        </c:ser>
        <c:ser>
          <c:idx val="2"/>
          <c:order val="2"/>
          <c:tx>
            <c:strRef>
              <c:f>'5.2'!$E$129:$E$130</c:f>
              <c:strCache>
                <c:ptCount val="2"/>
                <c:pt idx="0">
                  <c:v>France</c:v>
                </c:pt>
                <c:pt idx="1">
                  <c:v>Males</c:v>
                </c:pt>
              </c:strCache>
            </c:strRef>
          </c:tx>
          <c:spPr>
            <a:ln w="19050" cap="rnd">
              <a:solidFill>
                <a:srgbClr val="002060"/>
              </a:solidFill>
              <a:prstDash val="solid"/>
              <a:round/>
            </a:ln>
            <a:effectLst/>
          </c:spPr>
          <c:marker>
            <c:symbol val="none"/>
          </c:marker>
          <c:cat>
            <c:strRef>
              <c:f>'5.2'!$B$131:$B$141</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'5.2'!$E$131:$E$141</c:f>
              <c:numCache>
                <c:formatCode>#\ ##0.0</c:formatCode>
                <c:ptCount val="11"/>
                <c:pt idx="0">
                  <c:v>38.6</c:v>
                </c:pt>
                <c:pt idx="1">
                  <c:v>38.1</c:v>
                </c:pt>
                <c:pt idx="2">
                  <c:v>39.200000000000003</c:v>
                </c:pt>
                <c:pt idx="3">
                  <c:v>40.1</c:v>
                </c:pt>
                <c:pt idx="4">
                  <c:v>40.6</c:v>
                </c:pt>
                <c:pt idx="5">
                  <c:v>39.4</c:v>
                </c:pt>
                <c:pt idx="6">
                  <c:v>39.6</c:v>
                </c:pt>
                <c:pt idx="7">
                  <c:v>42.8</c:v>
                </c:pt>
                <c:pt idx="8">
                  <c:v>43.8</c:v>
                </c:pt>
                <c:pt idx="9">
                  <c:v>45.9</c:v>
                </c:pt>
                <c:pt idx="10">
                  <c:v>46</c:v>
                </c:pt>
              </c:numCache>
            </c:numRef>
          </c:val>
          <c:smooth val="0"/>
          <c:extLst>
            <c:ext xmlns:c16="http://schemas.microsoft.com/office/drawing/2014/chart" uri="{C3380CC4-5D6E-409C-BE32-E72D297353CC}">
              <c16:uniqueId val="{00000004-EE85-4539-8392-1F4439679D55}"/>
            </c:ext>
          </c:extLst>
        </c:ser>
        <c:ser>
          <c:idx val="3"/>
          <c:order val="3"/>
          <c:tx>
            <c:strRef>
              <c:f>'5.2'!$F$129:$F$130</c:f>
              <c:strCache>
                <c:ptCount val="2"/>
                <c:pt idx="0">
                  <c:v>France</c:v>
                </c:pt>
                <c:pt idx="1">
                  <c:v>Females</c:v>
                </c:pt>
              </c:strCache>
            </c:strRef>
          </c:tx>
          <c:spPr>
            <a:ln w="19050" cap="rnd">
              <a:solidFill>
                <a:srgbClr val="002060"/>
              </a:solidFill>
              <a:prstDash val="sysDash"/>
              <a:round/>
            </a:ln>
            <a:effectLst/>
          </c:spPr>
          <c:marker>
            <c:symbol val="none"/>
          </c:marker>
          <c:cat>
            <c:strRef>
              <c:f>'5.2'!$B$131:$B$141</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'5.2'!$F$131:$F$141</c:f>
              <c:numCache>
                <c:formatCode>#\ ##0.0</c:formatCode>
                <c:ptCount val="11"/>
                <c:pt idx="0">
                  <c:v>47</c:v>
                </c:pt>
                <c:pt idx="1">
                  <c:v>47</c:v>
                </c:pt>
                <c:pt idx="2">
                  <c:v>48.3</c:v>
                </c:pt>
                <c:pt idx="3">
                  <c:v>48.4</c:v>
                </c:pt>
                <c:pt idx="4">
                  <c:v>48.8</c:v>
                </c:pt>
                <c:pt idx="5">
                  <c:v>48.7</c:v>
                </c:pt>
                <c:pt idx="6">
                  <c:v>49.2</c:v>
                </c:pt>
                <c:pt idx="7">
                  <c:v>51</c:v>
                </c:pt>
                <c:pt idx="8">
                  <c:v>52.3</c:v>
                </c:pt>
                <c:pt idx="9">
                  <c:v>52.8</c:v>
                </c:pt>
                <c:pt idx="10">
                  <c:v>54.2</c:v>
                </c:pt>
              </c:numCache>
            </c:numRef>
          </c:val>
          <c:smooth val="0"/>
          <c:extLst>
            <c:ext xmlns:c16="http://schemas.microsoft.com/office/drawing/2014/chart" uri="{C3380CC4-5D6E-409C-BE32-E72D297353CC}">
              <c16:uniqueId val="{00000005-EE85-4539-8392-1F4439679D55}"/>
            </c:ext>
          </c:extLst>
        </c:ser>
        <c:ser>
          <c:idx val="4"/>
          <c:order val="4"/>
          <c:tx>
            <c:strRef>
              <c:f>'5.2'!$G$129:$G$130</c:f>
              <c:strCache>
                <c:ptCount val="2"/>
                <c:pt idx="0">
                  <c:v>France</c:v>
                </c:pt>
                <c:pt idx="1">
                  <c:v>Females</c:v>
                </c:pt>
              </c:strCache>
            </c:strRef>
          </c:tx>
          <c:spPr>
            <a:ln w="28575" cap="rnd">
              <a:noFill/>
              <a:round/>
            </a:ln>
            <a:effectLst/>
          </c:spPr>
          <c:marker>
            <c:symbol val="diamond"/>
            <c:size val="6"/>
            <c:spPr>
              <a:solidFill>
                <a:schemeClr val="accent1"/>
              </a:solidFill>
              <a:ln w="6350">
                <a:solidFill>
                  <a:schemeClr val="bg1"/>
                </a:solidFill>
              </a:ln>
              <a:effectLst/>
            </c:spPr>
          </c:marker>
          <c:cat>
            <c:strRef>
              <c:f>'5.2'!$B$131:$B$141</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6-EE85-4539-8392-1F4439679D55}"/>
            </c:ext>
          </c:extLst>
        </c:ser>
        <c:ser>
          <c:idx val="5"/>
          <c:order val="5"/>
          <c:tx>
            <c:strRef>
              <c:f>'5.2'!$H$129:$H$130</c:f>
              <c:strCache>
                <c:ptCount val="2"/>
                <c:pt idx="0">
                  <c:v>France</c:v>
                </c:pt>
                <c:pt idx="1">
                  <c:v>Females</c:v>
                </c:pt>
              </c:strCache>
            </c:strRef>
          </c:tx>
          <c:spPr>
            <a:ln w="28575" cap="rnd">
              <a:noFill/>
              <a:round/>
            </a:ln>
            <a:effectLst/>
          </c:spPr>
          <c:marker>
            <c:symbol val="diamond"/>
            <c:size val="6"/>
            <c:spPr>
              <a:solidFill>
                <a:schemeClr val="accent2"/>
              </a:solidFill>
              <a:ln w="6350">
                <a:solidFill>
                  <a:schemeClr val="bg1"/>
                </a:solidFill>
              </a:ln>
              <a:effectLst/>
            </c:spPr>
          </c:marker>
          <c:cat>
            <c:strRef>
              <c:f>'5.2'!$B$131:$B$141</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7-EE85-4539-8392-1F4439679D55}"/>
            </c:ext>
          </c:extLst>
        </c:ser>
        <c:ser>
          <c:idx val="6"/>
          <c:order val="6"/>
          <c:tx>
            <c:strRef>
              <c:f>'5.2'!$I$129:$I$130</c:f>
              <c:strCache>
                <c:ptCount val="2"/>
                <c:pt idx="0">
                  <c:v>France</c:v>
                </c:pt>
                <c:pt idx="1">
                  <c:v>Females</c:v>
                </c:pt>
              </c:strCache>
            </c:strRef>
          </c:tx>
          <c:spPr>
            <a:ln w="28575" cap="rnd">
              <a:noFill/>
              <a:round/>
            </a:ln>
            <a:effectLst/>
          </c:spPr>
          <c:marker>
            <c:symbol val="diamond"/>
            <c:size val="4"/>
            <c:spPr>
              <a:solidFill>
                <a:schemeClr val="accent1"/>
              </a:solidFill>
              <a:ln w="6350">
                <a:solidFill>
                  <a:schemeClr val="bg1"/>
                </a:solidFill>
              </a:ln>
              <a:effectLst/>
            </c:spPr>
          </c:marker>
          <c:cat>
            <c:strRef>
              <c:f>'5.2'!$B$131:$B$141</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8-EE85-4539-8392-1F4439679D55}"/>
            </c:ext>
          </c:extLst>
        </c:ser>
        <c:ser>
          <c:idx val="7"/>
          <c:order val="7"/>
          <c:tx>
            <c:strRef>
              <c:f>'5.2'!$J$129:$J$130</c:f>
              <c:strCache>
                <c:ptCount val="2"/>
                <c:pt idx="0">
                  <c:v>France</c:v>
                </c:pt>
                <c:pt idx="1">
                  <c:v>Females</c:v>
                </c:pt>
              </c:strCache>
            </c:strRef>
          </c:tx>
          <c:spPr>
            <a:ln w="28575" cap="rnd">
              <a:noFill/>
              <a:round/>
            </a:ln>
            <a:effectLst/>
          </c:spPr>
          <c:marker>
            <c:symbol val="diamond"/>
            <c:size val="4"/>
            <c:spPr>
              <a:solidFill>
                <a:schemeClr val="accent2"/>
              </a:solidFill>
              <a:ln w="6350">
                <a:solidFill>
                  <a:schemeClr val="bg1"/>
                </a:solidFill>
              </a:ln>
              <a:effectLst/>
            </c:spPr>
          </c:marker>
          <c:cat>
            <c:strRef>
              <c:f>'5.2'!$B$131:$B$141</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9-EE85-4539-8392-1F4439679D55}"/>
            </c:ext>
          </c:extLst>
        </c:ser>
        <c:dLbls>
          <c:showLegendKey val="0"/>
          <c:showVal val="0"/>
          <c:showCatName val="0"/>
          <c:showSerName val="0"/>
          <c:showPercent val="0"/>
          <c:showBubbleSize val="0"/>
        </c:dLbls>
        <c:smooth val="0"/>
        <c:axId val="65875968"/>
        <c:axId val="65877888"/>
      </c:lineChart>
      <c:catAx>
        <c:axId val="6587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5877888"/>
        <c:crosses val="autoZero"/>
        <c:auto val="1"/>
        <c:lblAlgn val="ctr"/>
        <c:lblOffset val="100"/>
        <c:noMultiLvlLbl val="0"/>
      </c:catAx>
      <c:valAx>
        <c:axId val="65877888"/>
        <c:scaling>
          <c:orientation val="minMax"/>
          <c:min val="20"/>
        </c:scaling>
        <c:delete val="0"/>
        <c:axPos val="l"/>
        <c:majorGridlines>
          <c:spPr>
            <a:ln w="6350" cap="flat" cmpd="sng" algn="ctr">
              <a:solidFill>
                <a:schemeClr val="bg1">
                  <a:lumMod val="95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4.4444444444444446E-2"/>
              <c:y val="3.2688101487313836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5875968"/>
        <c:crosses val="autoZero"/>
        <c:crossBetween val="between"/>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
          <c:y val="0.93305810731991834"/>
          <c:w val="1"/>
          <c:h val="6.694189268008166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17167024780051E-2"/>
          <c:y val="4.9259263568906114E-2"/>
          <c:w val="0.93884605787942166"/>
          <c:h val="0.86012880082783327"/>
        </c:manualLayout>
      </c:layout>
      <c:barChart>
        <c:barDir val="col"/>
        <c:grouping val="clustered"/>
        <c:varyColors val="0"/>
        <c:ser>
          <c:idx val="0"/>
          <c:order val="0"/>
          <c:tx>
            <c:strRef>
              <c:f>'5.3'!$C$4</c:f>
              <c:strCache>
                <c:ptCount val="1"/>
                <c:pt idx="0">
                  <c:v>Reading</c:v>
                </c:pt>
              </c:strCache>
            </c:strRef>
          </c:tx>
          <c:spPr>
            <a:solidFill>
              <a:schemeClr val="accent5">
                <a:lumMod val="60000"/>
                <a:lumOff val="40000"/>
              </a:schemeClr>
            </a:solidFill>
            <a:ln w="6350">
              <a:solidFill>
                <a:schemeClr val="bg1"/>
              </a:solidFill>
            </a:ln>
            <a:effectLst/>
          </c:spPr>
          <c:invertIfNegative val="0"/>
          <c:cat>
            <c:strRef>
              <c:f>'5.3'!$B$5:$B$32</c:f>
              <c:strCache>
                <c:ptCount val="28"/>
                <c:pt idx="0">
                  <c:v>BG</c:v>
                </c:pt>
                <c:pt idx="1">
                  <c:v>CY</c:v>
                </c:pt>
                <c:pt idx="2">
                  <c:v>RO</c:v>
                </c:pt>
                <c:pt idx="3">
                  <c:v>MT</c:v>
                </c:pt>
                <c:pt idx="4">
                  <c:v>SK</c:v>
                </c:pt>
                <c:pt idx="5">
                  <c:v>EL</c:v>
                </c:pt>
                <c:pt idx="6">
                  <c:v>LU</c:v>
                </c:pt>
                <c:pt idx="7">
                  <c:v>HU</c:v>
                </c:pt>
                <c:pt idx="8">
                  <c:v>LT</c:v>
                </c:pt>
                <c:pt idx="9">
                  <c:v>NL</c:v>
                </c:pt>
                <c:pt idx="10">
                  <c:v>AT</c:v>
                </c:pt>
                <c:pt idx="11">
                  <c:v>IT</c:v>
                </c:pt>
                <c:pt idx="12">
                  <c:v>EE</c:v>
                </c:pt>
                <c:pt idx="13">
                  <c:v>EU-27</c:v>
                </c:pt>
                <c:pt idx="14">
                  <c:v>LV</c:v>
                </c:pt>
                <c:pt idx="15">
                  <c:v>HR</c:v>
                </c:pt>
                <c:pt idx="16">
                  <c:v>BE</c:v>
                </c:pt>
                <c:pt idx="17">
                  <c:v>FR</c:v>
                </c:pt>
                <c:pt idx="18">
                  <c:v>CZ</c:v>
                </c:pt>
                <c:pt idx="19">
                  <c:v>DE</c:v>
                </c:pt>
                <c:pt idx="20">
                  <c:v>PT</c:v>
                </c:pt>
                <c:pt idx="21">
                  <c:v>SE</c:v>
                </c:pt>
                <c:pt idx="22">
                  <c:v>SI</c:v>
                </c:pt>
                <c:pt idx="23">
                  <c:v>DK</c:v>
                </c:pt>
                <c:pt idx="24">
                  <c:v>PL</c:v>
                </c:pt>
                <c:pt idx="25">
                  <c:v>FI</c:v>
                </c:pt>
                <c:pt idx="26">
                  <c:v>IE</c:v>
                </c:pt>
                <c:pt idx="27">
                  <c:v>EE</c:v>
                </c:pt>
              </c:strCache>
            </c:strRef>
          </c:cat>
          <c:val>
            <c:numRef>
              <c:f>'5.3'!$C$5:$C$32</c:f>
              <c:numCache>
                <c:formatCode>#\ ##0.0</c:formatCode>
                <c:ptCount val="28"/>
                <c:pt idx="0">
                  <c:v>47.1</c:v>
                </c:pt>
                <c:pt idx="1">
                  <c:v>43.7</c:v>
                </c:pt>
                <c:pt idx="2">
                  <c:v>40.799999999999997</c:v>
                </c:pt>
                <c:pt idx="3">
                  <c:v>35.9</c:v>
                </c:pt>
                <c:pt idx="4">
                  <c:v>31.4</c:v>
                </c:pt>
                <c:pt idx="5">
                  <c:v>30.5</c:v>
                </c:pt>
                <c:pt idx="6">
                  <c:v>29.3</c:v>
                </c:pt>
                <c:pt idx="7">
                  <c:v>25.3</c:v>
                </c:pt>
                <c:pt idx="8">
                  <c:v>24.4</c:v>
                </c:pt>
                <c:pt idx="9">
                  <c:v>24.1</c:v>
                </c:pt>
                <c:pt idx="10">
                  <c:v>23.6</c:v>
                </c:pt>
                <c:pt idx="11">
                  <c:v>23.3</c:v>
                </c:pt>
                <c:pt idx="12" formatCode="0.0">
                  <c:v>23</c:v>
                </c:pt>
                <c:pt idx="13">
                  <c:v>22.5</c:v>
                </c:pt>
                <c:pt idx="14">
                  <c:v>22.4</c:v>
                </c:pt>
                <c:pt idx="15">
                  <c:v>21.6</c:v>
                </c:pt>
                <c:pt idx="16">
                  <c:v>21.3</c:v>
                </c:pt>
                <c:pt idx="17">
                  <c:v>20.9</c:v>
                </c:pt>
                <c:pt idx="18">
                  <c:v>20.7</c:v>
                </c:pt>
                <c:pt idx="19">
                  <c:v>20.7</c:v>
                </c:pt>
                <c:pt idx="20">
                  <c:v>20.2</c:v>
                </c:pt>
                <c:pt idx="21">
                  <c:v>18.399999999999999</c:v>
                </c:pt>
                <c:pt idx="22">
                  <c:v>17.899999999999999</c:v>
                </c:pt>
                <c:pt idx="23">
                  <c:v>16</c:v>
                </c:pt>
                <c:pt idx="24">
                  <c:v>14.7</c:v>
                </c:pt>
                <c:pt idx="25">
                  <c:v>13.5</c:v>
                </c:pt>
                <c:pt idx="26">
                  <c:v>11.8</c:v>
                </c:pt>
                <c:pt idx="27">
                  <c:v>11.1</c:v>
                </c:pt>
              </c:numCache>
            </c:numRef>
          </c:val>
          <c:extLst>
            <c:ext xmlns:c16="http://schemas.microsoft.com/office/drawing/2014/chart" uri="{C3380CC4-5D6E-409C-BE32-E72D297353CC}">
              <c16:uniqueId val="{00000000-1431-46BD-9583-4874E263EB9C}"/>
            </c:ext>
          </c:extLst>
        </c:ser>
        <c:dLbls>
          <c:showLegendKey val="0"/>
          <c:showVal val="0"/>
          <c:showCatName val="0"/>
          <c:showSerName val="0"/>
          <c:showPercent val="0"/>
          <c:showBubbleSize val="0"/>
        </c:dLbls>
        <c:gapWidth val="125"/>
        <c:axId val="447060288"/>
        <c:axId val="447063568"/>
      </c:barChart>
      <c:lineChart>
        <c:grouping val="standard"/>
        <c:varyColors val="0"/>
        <c:ser>
          <c:idx val="1"/>
          <c:order val="1"/>
          <c:tx>
            <c:strRef>
              <c:f>'5.3'!$D$4</c:f>
              <c:strCache>
                <c:ptCount val="1"/>
                <c:pt idx="0">
                  <c:v>Mathematics</c:v>
                </c:pt>
              </c:strCache>
            </c:strRef>
          </c:tx>
          <c:spPr>
            <a:ln w="28575" cap="rnd">
              <a:noFill/>
              <a:round/>
            </a:ln>
            <a:effectLst/>
          </c:spPr>
          <c:marker>
            <c:symbol val="diamond"/>
            <c:size val="6"/>
            <c:spPr>
              <a:solidFill>
                <a:schemeClr val="accent5"/>
              </a:solidFill>
              <a:ln w="6350">
                <a:solidFill>
                  <a:schemeClr val="bg1"/>
                </a:solidFill>
              </a:ln>
              <a:effectLst/>
            </c:spPr>
          </c:marker>
          <c:cat>
            <c:strRef>
              <c:f>'5.3'!$B$5:$B$32</c:f>
              <c:strCache>
                <c:ptCount val="28"/>
                <c:pt idx="0">
                  <c:v>BG</c:v>
                </c:pt>
                <c:pt idx="1">
                  <c:v>CY</c:v>
                </c:pt>
                <c:pt idx="2">
                  <c:v>RO</c:v>
                </c:pt>
                <c:pt idx="3">
                  <c:v>MT</c:v>
                </c:pt>
                <c:pt idx="4">
                  <c:v>SK</c:v>
                </c:pt>
                <c:pt idx="5">
                  <c:v>EL</c:v>
                </c:pt>
                <c:pt idx="6">
                  <c:v>LU</c:v>
                </c:pt>
                <c:pt idx="7">
                  <c:v>HU</c:v>
                </c:pt>
                <c:pt idx="8">
                  <c:v>LT</c:v>
                </c:pt>
                <c:pt idx="9">
                  <c:v>NL</c:v>
                </c:pt>
                <c:pt idx="10">
                  <c:v>AT</c:v>
                </c:pt>
                <c:pt idx="11">
                  <c:v>IT</c:v>
                </c:pt>
                <c:pt idx="12">
                  <c:v>EE</c:v>
                </c:pt>
                <c:pt idx="13">
                  <c:v>EU-27</c:v>
                </c:pt>
                <c:pt idx="14">
                  <c:v>LV</c:v>
                </c:pt>
                <c:pt idx="15">
                  <c:v>HR</c:v>
                </c:pt>
                <c:pt idx="16">
                  <c:v>BE</c:v>
                </c:pt>
                <c:pt idx="17">
                  <c:v>FR</c:v>
                </c:pt>
                <c:pt idx="18">
                  <c:v>CZ</c:v>
                </c:pt>
                <c:pt idx="19">
                  <c:v>DE</c:v>
                </c:pt>
                <c:pt idx="20">
                  <c:v>PT</c:v>
                </c:pt>
                <c:pt idx="21">
                  <c:v>SE</c:v>
                </c:pt>
                <c:pt idx="22">
                  <c:v>SI</c:v>
                </c:pt>
                <c:pt idx="23">
                  <c:v>DK</c:v>
                </c:pt>
                <c:pt idx="24">
                  <c:v>PL</c:v>
                </c:pt>
                <c:pt idx="25">
                  <c:v>FI</c:v>
                </c:pt>
                <c:pt idx="26">
                  <c:v>IE</c:v>
                </c:pt>
                <c:pt idx="27">
                  <c:v>EE</c:v>
                </c:pt>
              </c:strCache>
            </c:strRef>
          </c:cat>
          <c:val>
            <c:numRef>
              <c:f>'5.3'!$D$5:$D$32</c:f>
              <c:numCache>
                <c:formatCode>#\ ##0.0</c:formatCode>
                <c:ptCount val="28"/>
                <c:pt idx="0">
                  <c:v>44.4</c:v>
                </c:pt>
                <c:pt idx="1">
                  <c:v>36.9</c:v>
                </c:pt>
                <c:pt idx="2">
                  <c:v>46.6</c:v>
                </c:pt>
                <c:pt idx="3">
                  <c:v>30.2</c:v>
                </c:pt>
                <c:pt idx="4">
                  <c:v>25.1</c:v>
                </c:pt>
                <c:pt idx="5">
                  <c:v>35.799999999999997</c:v>
                </c:pt>
                <c:pt idx="6">
                  <c:v>27.2</c:v>
                </c:pt>
                <c:pt idx="7">
                  <c:v>25.6</c:v>
                </c:pt>
                <c:pt idx="8">
                  <c:v>25.6</c:v>
                </c:pt>
                <c:pt idx="9">
                  <c:v>15.8</c:v>
                </c:pt>
                <c:pt idx="10">
                  <c:v>21.1</c:v>
                </c:pt>
                <c:pt idx="11">
                  <c:v>23.8</c:v>
                </c:pt>
                <c:pt idx="12">
                  <c:v>24.7</c:v>
                </c:pt>
                <c:pt idx="13">
                  <c:v>22.9</c:v>
                </c:pt>
                <c:pt idx="14">
                  <c:v>17.3</c:v>
                </c:pt>
                <c:pt idx="15">
                  <c:v>31.2</c:v>
                </c:pt>
                <c:pt idx="16">
                  <c:v>19.7</c:v>
                </c:pt>
                <c:pt idx="17">
                  <c:v>21.3</c:v>
                </c:pt>
                <c:pt idx="18">
                  <c:v>20.399999999999999</c:v>
                </c:pt>
                <c:pt idx="19">
                  <c:v>21.1</c:v>
                </c:pt>
                <c:pt idx="20">
                  <c:v>23.3</c:v>
                </c:pt>
                <c:pt idx="21">
                  <c:v>18.8</c:v>
                </c:pt>
                <c:pt idx="22">
                  <c:v>16.399999999999999</c:v>
                </c:pt>
                <c:pt idx="23">
                  <c:v>14.6</c:v>
                </c:pt>
                <c:pt idx="24">
                  <c:v>14.7</c:v>
                </c:pt>
                <c:pt idx="25">
                  <c:v>15</c:v>
                </c:pt>
                <c:pt idx="26">
                  <c:v>15.7</c:v>
                </c:pt>
                <c:pt idx="27">
                  <c:v>10.199999999999999</c:v>
                </c:pt>
              </c:numCache>
            </c:numRef>
          </c:val>
          <c:smooth val="0"/>
          <c:extLst>
            <c:ext xmlns:c16="http://schemas.microsoft.com/office/drawing/2014/chart" uri="{C3380CC4-5D6E-409C-BE32-E72D297353CC}">
              <c16:uniqueId val="{00000001-1431-46BD-9583-4874E263EB9C}"/>
            </c:ext>
          </c:extLst>
        </c:ser>
        <c:ser>
          <c:idx val="2"/>
          <c:order val="2"/>
          <c:tx>
            <c:strRef>
              <c:f>'5.3'!$E$4</c:f>
              <c:strCache>
                <c:ptCount val="1"/>
                <c:pt idx="0">
                  <c:v>Science</c:v>
                </c:pt>
              </c:strCache>
            </c:strRef>
          </c:tx>
          <c:spPr>
            <a:ln w="28575" cap="rnd">
              <a:noFill/>
              <a:round/>
            </a:ln>
            <a:effectLst/>
          </c:spPr>
          <c:marker>
            <c:symbol val="square"/>
            <c:size val="6"/>
            <c:spPr>
              <a:solidFill>
                <a:schemeClr val="accent5"/>
              </a:solidFill>
              <a:ln w="6350">
                <a:solidFill>
                  <a:schemeClr val="bg1"/>
                </a:solidFill>
              </a:ln>
              <a:effectLst/>
            </c:spPr>
          </c:marker>
          <c:cat>
            <c:strRef>
              <c:f>'5.3'!$B$5:$B$32</c:f>
              <c:strCache>
                <c:ptCount val="28"/>
                <c:pt idx="0">
                  <c:v>BG</c:v>
                </c:pt>
                <c:pt idx="1">
                  <c:v>CY</c:v>
                </c:pt>
                <c:pt idx="2">
                  <c:v>RO</c:v>
                </c:pt>
                <c:pt idx="3">
                  <c:v>MT</c:v>
                </c:pt>
                <c:pt idx="4">
                  <c:v>SK</c:v>
                </c:pt>
                <c:pt idx="5">
                  <c:v>EL</c:v>
                </c:pt>
                <c:pt idx="6">
                  <c:v>LU</c:v>
                </c:pt>
                <c:pt idx="7">
                  <c:v>HU</c:v>
                </c:pt>
                <c:pt idx="8">
                  <c:v>LT</c:v>
                </c:pt>
                <c:pt idx="9">
                  <c:v>NL</c:v>
                </c:pt>
                <c:pt idx="10">
                  <c:v>AT</c:v>
                </c:pt>
                <c:pt idx="11">
                  <c:v>IT</c:v>
                </c:pt>
                <c:pt idx="12">
                  <c:v>EE</c:v>
                </c:pt>
                <c:pt idx="13">
                  <c:v>EU-27</c:v>
                </c:pt>
                <c:pt idx="14">
                  <c:v>LV</c:v>
                </c:pt>
                <c:pt idx="15">
                  <c:v>HR</c:v>
                </c:pt>
                <c:pt idx="16">
                  <c:v>BE</c:v>
                </c:pt>
                <c:pt idx="17">
                  <c:v>FR</c:v>
                </c:pt>
                <c:pt idx="18">
                  <c:v>CZ</c:v>
                </c:pt>
                <c:pt idx="19">
                  <c:v>DE</c:v>
                </c:pt>
                <c:pt idx="20">
                  <c:v>PT</c:v>
                </c:pt>
                <c:pt idx="21">
                  <c:v>SE</c:v>
                </c:pt>
                <c:pt idx="22">
                  <c:v>SI</c:v>
                </c:pt>
                <c:pt idx="23">
                  <c:v>DK</c:v>
                </c:pt>
                <c:pt idx="24">
                  <c:v>PL</c:v>
                </c:pt>
                <c:pt idx="25">
                  <c:v>FI</c:v>
                </c:pt>
                <c:pt idx="26">
                  <c:v>IE</c:v>
                </c:pt>
                <c:pt idx="27">
                  <c:v>EE</c:v>
                </c:pt>
              </c:strCache>
            </c:strRef>
          </c:cat>
          <c:val>
            <c:numRef>
              <c:f>'5.3'!$E$5:$E$32</c:f>
              <c:numCache>
                <c:formatCode>#\ ##0.0</c:formatCode>
                <c:ptCount val="28"/>
                <c:pt idx="0">
                  <c:v>46.5</c:v>
                </c:pt>
                <c:pt idx="1">
                  <c:v>39</c:v>
                </c:pt>
                <c:pt idx="2">
                  <c:v>43.9</c:v>
                </c:pt>
                <c:pt idx="3">
                  <c:v>33.5</c:v>
                </c:pt>
                <c:pt idx="4">
                  <c:v>29.3</c:v>
                </c:pt>
                <c:pt idx="5">
                  <c:v>31.7</c:v>
                </c:pt>
                <c:pt idx="6">
                  <c:v>26.8</c:v>
                </c:pt>
                <c:pt idx="7">
                  <c:v>24.1</c:v>
                </c:pt>
                <c:pt idx="8">
                  <c:v>22.2</c:v>
                </c:pt>
                <c:pt idx="9">
                  <c:v>20</c:v>
                </c:pt>
                <c:pt idx="10">
                  <c:v>21.9</c:v>
                </c:pt>
                <c:pt idx="11">
                  <c:v>25.9</c:v>
                </c:pt>
                <c:pt idx="12">
                  <c:v>21.3</c:v>
                </c:pt>
                <c:pt idx="13">
                  <c:v>22.3</c:v>
                </c:pt>
                <c:pt idx="14">
                  <c:v>18.5</c:v>
                </c:pt>
                <c:pt idx="15">
                  <c:v>25.4</c:v>
                </c:pt>
                <c:pt idx="16">
                  <c:v>20</c:v>
                </c:pt>
                <c:pt idx="17">
                  <c:v>20.5</c:v>
                </c:pt>
                <c:pt idx="18">
                  <c:v>18.8</c:v>
                </c:pt>
                <c:pt idx="19">
                  <c:v>19.600000000000001</c:v>
                </c:pt>
                <c:pt idx="20">
                  <c:v>19.600000000000001</c:v>
                </c:pt>
                <c:pt idx="21">
                  <c:v>19</c:v>
                </c:pt>
                <c:pt idx="22">
                  <c:v>14.6</c:v>
                </c:pt>
                <c:pt idx="23">
                  <c:v>18.7</c:v>
                </c:pt>
                <c:pt idx="24">
                  <c:v>13.8</c:v>
                </c:pt>
                <c:pt idx="25">
                  <c:v>12.9</c:v>
                </c:pt>
                <c:pt idx="26">
                  <c:v>17</c:v>
                </c:pt>
                <c:pt idx="27">
                  <c:v>8.8000000000000007</c:v>
                </c:pt>
              </c:numCache>
            </c:numRef>
          </c:val>
          <c:smooth val="0"/>
          <c:extLst>
            <c:ext xmlns:c16="http://schemas.microsoft.com/office/drawing/2014/chart" uri="{C3380CC4-5D6E-409C-BE32-E72D297353CC}">
              <c16:uniqueId val="{00000002-1431-46BD-9583-4874E263EB9C}"/>
            </c:ext>
          </c:extLst>
        </c:ser>
        <c:ser>
          <c:idx val="3"/>
          <c:order val="3"/>
          <c:tx>
            <c:strRef>
              <c:f>'5.3'!$F$4</c:f>
              <c:strCache>
                <c:ptCount val="1"/>
                <c:pt idx="0">
                  <c:v>2030 target: less than 15%</c:v>
                </c:pt>
              </c:strCache>
            </c:strRef>
          </c:tx>
          <c:spPr>
            <a:ln w="12700" cap="rnd">
              <a:solidFill>
                <a:schemeClr val="accent5">
                  <a:lumMod val="75000"/>
                </a:schemeClr>
              </a:solidFill>
              <a:prstDash val="sys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1431-46BD-9583-4874E263EB9C}"/>
                </c:ext>
              </c:extLst>
            </c:dLbl>
            <c:dLbl>
              <c:idx val="1"/>
              <c:delete val="1"/>
              <c:extLst>
                <c:ext xmlns:c15="http://schemas.microsoft.com/office/drawing/2012/chart" uri="{CE6537A1-D6FC-4f65-9D91-7224C49458BB}"/>
                <c:ext xmlns:c16="http://schemas.microsoft.com/office/drawing/2014/chart" uri="{C3380CC4-5D6E-409C-BE32-E72D297353CC}">
                  <c16:uniqueId val="{00000004-1431-46BD-9583-4874E263EB9C}"/>
                </c:ext>
              </c:extLst>
            </c:dLbl>
            <c:dLbl>
              <c:idx val="2"/>
              <c:delete val="1"/>
              <c:extLst>
                <c:ext xmlns:c15="http://schemas.microsoft.com/office/drawing/2012/chart" uri="{CE6537A1-D6FC-4f65-9D91-7224C49458BB}"/>
                <c:ext xmlns:c16="http://schemas.microsoft.com/office/drawing/2014/chart" uri="{C3380CC4-5D6E-409C-BE32-E72D297353CC}">
                  <c16:uniqueId val="{00000005-1431-46BD-9583-4874E263EB9C}"/>
                </c:ext>
              </c:extLst>
            </c:dLbl>
            <c:dLbl>
              <c:idx val="3"/>
              <c:delete val="1"/>
              <c:extLst>
                <c:ext xmlns:c15="http://schemas.microsoft.com/office/drawing/2012/chart" uri="{CE6537A1-D6FC-4f65-9D91-7224C49458BB}"/>
                <c:ext xmlns:c16="http://schemas.microsoft.com/office/drawing/2014/chart" uri="{C3380CC4-5D6E-409C-BE32-E72D297353CC}">
                  <c16:uniqueId val="{00000006-1431-46BD-9583-4874E263EB9C}"/>
                </c:ext>
              </c:extLst>
            </c:dLbl>
            <c:dLbl>
              <c:idx val="4"/>
              <c:delete val="1"/>
              <c:extLst>
                <c:ext xmlns:c15="http://schemas.microsoft.com/office/drawing/2012/chart" uri="{CE6537A1-D6FC-4f65-9D91-7224C49458BB}"/>
                <c:ext xmlns:c16="http://schemas.microsoft.com/office/drawing/2014/chart" uri="{C3380CC4-5D6E-409C-BE32-E72D297353CC}">
                  <c16:uniqueId val="{00000007-1431-46BD-9583-4874E263EB9C}"/>
                </c:ext>
              </c:extLst>
            </c:dLbl>
            <c:dLbl>
              <c:idx val="5"/>
              <c:delete val="1"/>
              <c:extLst>
                <c:ext xmlns:c15="http://schemas.microsoft.com/office/drawing/2012/chart" uri="{CE6537A1-D6FC-4f65-9D91-7224C49458BB}"/>
                <c:ext xmlns:c16="http://schemas.microsoft.com/office/drawing/2014/chart" uri="{C3380CC4-5D6E-409C-BE32-E72D297353CC}">
                  <c16:uniqueId val="{00000008-1431-46BD-9583-4874E263EB9C}"/>
                </c:ext>
              </c:extLst>
            </c:dLbl>
            <c:dLbl>
              <c:idx val="6"/>
              <c:delete val="1"/>
              <c:extLst>
                <c:ext xmlns:c15="http://schemas.microsoft.com/office/drawing/2012/chart" uri="{CE6537A1-D6FC-4f65-9D91-7224C49458BB}"/>
                <c:ext xmlns:c16="http://schemas.microsoft.com/office/drawing/2014/chart" uri="{C3380CC4-5D6E-409C-BE32-E72D297353CC}">
                  <c16:uniqueId val="{00000009-1431-46BD-9583-4874E263EB9C}"/>
                </c:ext>
              </c:extLst>
            </c:dLbl>
            <c:dLbl>
              <c:idx val="7"/>
              <c:delete val="1"/>
              <c:extLst>
                <c:ext xmlns:c15="http://schemas.microsoft.com/office/drawing/2012/chart" uri="{CE6537A1-D6FC-4f65-9D91-7224C49458BB}"/>
                <c:ext xmlns:c16="http://schemas.microsoft.com/office/drawing/2014/chart" uri="{C3380CC4-5D6E-409C-BE32-E72D297353CC}">
                  <c16:uniqueId val="{0000000A-1431-46BD-9583-4874E263EB9C}"/>
                </c:ext>
              </c:extLst>
            </c:dLbl>
            <c:dLbl>
              <c:idx val="8"/>
              <c:delete val="1"/>
              <c:extLst>
                <c:ext xmlns:c15="http://schemas.microsoft.com/office/drawing/2012/chart" uri="{CE6537A1-D6FC-4f65-9D91-7224C49458BB}"/>
                <c:ext xmlns:c16="http://schemas.microsoft.com/office/drawing/2014/chart" uri="{C3380CC4-5D6E-409C-BE32-E72D297353CC}">
                  <c16:uniqueId val="{0000000B-1431-46BD-9583-4874E263EB9C}"/>
                </c:ext>
              </c:extLst>
            </c:dLbl>
            <c:dLbl>
              <c:idx val="9"/>
              <c:delete val="1"/>
              <c:extLst>
                <c:ext xmlns:c15="http://schemas.microsoft.com/office/drawing/2012/chart" uri="{CE6537A1-D6FC-4f65-9D91-7224C49458BB}"/>
                <c:ext xmlns:c16="http://schemas.microsoft.com/office/drawing/2014/chart" uri="{C3380CC4-5D6E-409C-BE32-E72D297353CC}">
                  <c16:uniqueId val="{0000000C-1431-46BD-9583-4874E263EB9C}"/>
                </c:ext>
              </c:extLst>
            </c:dLbl>
            <c:dLbl>
              <c:idx val="10"/>
              <c:delete val="1"/>
              <c:extLst>
                <c:ext xmlns:c15="http://schemas.microsoft.com/office/drawing/2012/chart" uri="{CE6537A1-D6FC-4f65-9D91-7224C49458BB}"/>
                <c:ext xmlns:c16="http://schemas.microsoft.com/office/drawing/2014/chart" uri="{C3380CC4-5D6E-409C-BE32-E72D297353CC}">
                  <c16:uniqueId val="{0000000D-1431-46BD-9583-4874E263EB9C}"/>
                </c:ext>
              </c:extLst>
            </c:dLbl>
            <c:dLbl>
              <c:idx val="11"/>
              <c:delete val="1"/>
              <c:extLst>
                <c:ext xmlns:c15="http://schemas.microsoft.com/office/drawing/2012/chart" uri="{CE6537A1-D6FC-4f65-9D91-7224C49458BB}"/>
                <c:ext xmlns:c16="http://schemas.microsoft.com/office/drawing/2014/chart" uri="{C3380CC4-5D6E-409C-BE32-E72D297353CC}">
                  <c16:uniqueId val="{0000000E-1431-46BD-9583-4874E263EB9C}"/>
                </c:ext>
              </c:extLst>
            </c:dLbl>
            <c:dLbl>
              <c:idx val="12"/>
              <c:delete val="1"/>
              <c:extLst>
                <c:ext xmlns:c15="http://schemas.microsoft.com/office/drawing/2012/chart" uri="{CE6537A1-D6FC-4f65-9D91-7224C49458BB}"/>
                <c:ext xmlns:c16="http://schemas.microsoft.com/office/drawing/2014/chart" uri="{C3380CC4-5D6E-409C-BE32-E72D297353CC}">
                  <c16:uniqueId val="{0000000F-1431-46BD-9583-4874E263EB9C}"/>
                </c:ext>
              </c:extLst>
            </c:dLbl>
            <c:dLbl>
              <c:idx val="13"/>
              <c:delete val="1"/>
              <c:extLst>
                <c:ext xmlns:c15="http://schemas.microsoft.com/office/drawing/2012/chart" uri="{CE6537A1-D6FC-4f65-9D91-7224C49458BB}"/>
                <c:ext xmlns:c16="http://schemas.microsoft.com/office/drawing/2014/chart" uri="{C3380CC4-5D6E-409C-BE32-E72D297353CC}">
                  <c16:uniqueId val="{00000010-1431-46BD-9583-4874E263EB9C}"/>
                </c:ext>
              </c:extLst>
            </c:dLbl>
            <c:dLbl>
              <c:idx val="14"/>
              <c:delete val="1"/>
              <c:extLst>
                <c:ext xmlns:c15="http://schemas.microsoft.com/office/drawing/2012/chart" uri="{CE6537A1-D6FC-4f65-9D91-7224C49458BB}"/>
                <c:ext xmlns:c16="http://schemas.microsoft.com/office/drawing/2014/chart" uri="{C3380CC4-5D6E-409C-BE32-E72D297353CC}">
                  <c16:uniqueId val="{00000011-1431-46BD-9583-4874E263EB9C}"/>
                </c:ext>
              </c:extLst>
            </c:dLbl>
            <c:dLbl>
              <c:idx val="15"/>
              <c:delete val="1"/>
              <c:extLst>
                <c:ext xmlns:c15="http://schemas.microsoft.com/office/drawing/2012/chart" uri="{CE6537A1-D6FC-4f65-9D91-7224C49458BB}"/>
                <c:ext xmlns:c16="http://schemas.microsoft.com/office/drawing/2014/chart" uri="{C3380CC4-5D6E-409C-BE32-E72D297353CC}">
                  <c16:uniqueId val="{00000012-1431-46BD-9583-4874E263EB9C}"/>
                </c:ext>
              </c:extLst>
            </c:dLbl>
            <c:dLbl>
              <c:idx val="16"/>
              <c:delete val="1"/>
              <c:extLst>
                <c:ext xmlns:c15="http://schemas.microsoft.com/office/drawing/2012/chart" uri="{CE6537A1-D6FC-4f65-9D91-7224C49458BB}"/>
                <c:ext xmlns:c16="http://schemas.microsoft.com/office/drawing/2014/chart" uri="{C3380CC4-5D6E-409C-BE32-E72D297353CC}">
                  <c16:uniqueId val="{00000013-1431-46BD-9583-4874E263EB9C}"/>
                </c:ext>
              </c:extLst>
            </c:dLbl>
            <c:dLbl>
              <c:idx val="17"/>
              <c:delete val="1"/>
              <c:extLst>
                <c:ext xmlns:c15="http://schemas.microsoft.com/office/drawing/2012/chart" uri="{CE6537A1-D6FC-4f65-9D91-7224C49458BB}"/>
                <c:ext xmlns:c16="http://schemas.microsoft.com/office/drawing/2014/chart" uri="{C3380CC4-5D6E-409C-BE32-E72D297353CC}">
                  <c16:uniqueId val="{00000014-1431-46BD-9583-4874E263EB9C}"/>
                </c:ext>
              </c:extLst>
            </c:dLbl>
            <c:dLbl>
              <c:idx val="18"/>
              <c:delete val="1"/>
              <c:extLst>
                <c:ext xmlns:c15="http://schemas.microsoft.com/office/drawing/2012/chart" uri="{CE6537A1-D6FC-4f65-9D91-7224C49458BB}"/>
                <c:ext xmlns:c16="http://schemas.microsoft.com/office/drawing/2014/chart" uri="{C3380CC4-5D6E-409C-BE32-E72D297353CC}">
                  <c16:uniqueId val="{00000015-1431-46BD-9583-4874E263EB9C}"/>
                </c:ext>
              </c:extLst>
            </c:dLbl>
            <c:dLbl>
              <c:idx val="19"/>
              <c:delete val="1"/>
              <c:extLst>
                <c:ext xmlns:c15="http://schemas.microsoft.com/office/drawing/2012/chart" uri="{CE6537A1-D6FC-4f65-9D91-7224C49458BB}"/>
                <c:ext xmlns:c16="http://schemas.microsoft.com/office/drawing/2014/chart" uri="{C3380CC4-5D6E-409C-BE32-E72D297353CC}">
                  <c16:uniqueId val="{00000016-1431-46BD-9583-4874E263EB9C}"/>
                </c:ext>
              </c:extLst>
            </c:dLbl>
            <c:dLbl>
              <c:idx val="20"/>
              <c:delete val="1"/>
              <c:extLst>
                <c:ext xmlns:c15="http://schemas.microsoft.com/office/drawing/2012/chart" uri="{CE6537A1-D6FC-4f65-9D91-7224C49458BB}"/>
                <c:ext xmlns:c16="http://schemas.microsoft.com/office/drawing/2014/chart" uri="{C3380CC4-5D6E-409C-BE32-E72D297353CC}">
                  <c16:uniqueId val="{00000017-1431-46BD-9583-4874E263EB9C}"/>
                </c:ext>
              </c:extLst>
            </c:dLbl>
            <c:dLbl>
              <c:idx val="21"/>
              <c:delete val="1"/>
              <c:extLst>
                <c:ext xmlns:c15="http://schemas.microsoft.com/office/drawing/2012/chart" uri="{CE6537A1-D6FC-4f65-9D91-7224C49458BB}"/>
                <c:ext xmlns:c16="http://schemas.microsoft.com/office/drawing/2014/chart" uri="{C3380CC4-5D6E-409C-BE32-E72D297353CC}">
                  <c16:uniqueId val="{00000018-1431-46BD-9583-4874E263EB9C}"/>
                </c:ext>
              </c:extLst>
            </c:dLbl>
            <c:dLbl>
              <c:idx val="22"/>
              <c:delete val="1"/>
              <c:extLst>
                <c:ext xmlns:c15="http://schemas.microsoft.com/office/drawing/2012/chart" uri="{CE6537A1-D6FC-4f65-9D91-7224C49458BB}"/>
                <c:ext xmlns:c16="http://schemas.microsoft.com/office/drawing/2014/chart" uri="{C3380CC4-5D6E-409C-BE32-E72D297353CC}">
                  <c16:uniqueId val="{00000019-1431-46BD-9583-4874E263EB9C}"/>
                </c:ext>
              </c:extLst>
            </c:dLbl>
            <c:dLbl>
              <c:idx val="23"/>
              <c:delete val="1"/>
              <c:extLst>
                <c:ext xmlns:c15="http://schemas.microsoft.com/office/drawing/2012/chart" uri="{CE6537A1-D6FC-4f65-9D91-7224C49458BB}"/>
                <c:ext xmlns:c16="http://schemas.microsoft.com/office/drawing/2014/chart" uri="{C3380CC4-5D6E-409C-BE32-E72D297353CC}">
                  <c16:uniqueId val="{0000001A-1431-46BD-9583-4874E263EB9C}"/>
                </c:ext>
              </c:extLst>
            </c:dLbl>
            <c:dLbl>
              <c:idx val="24"/>
              <c:delete val="1"/>
              <c:extLst>
                <c:ext xmlns:c15="http://schemas.microsoft.com/office/drawing/2012/chart" uri="{CE6537A1-D6FC-4f65-9D91-7224C49458BB}"/>
                <c:ext xmlns:c16="http://schemas.microsoft.com/office/drawing/2014/chart" uri="{C3380CC4-5D6E-409C-BE32-E72D297353CC}">
                  <c16:uniqueId val="{0000001B-1431-46BD-9583-4874E263EB9C}"/>
                </c:ext>
              </c:extLst>
            </c:dLbl>
            <c:dLbl>
              <c:idx val="25"/>
              <c:delete val="1"/>
              <c:extLst>
                <c:ext xmlns:c15="http://schemas.microsoft.com/office/drawing/2012/chart" uri="{CE6537A1-D6FC-4f65-9D91-7224C49458BB}"/>
                <c:ext xmlns:c16="http://schemas.microsoft.com/office/drawing/2014/chart" uri="{C3380CC4-5D6E-409C-BE32-E72D297353CC}">
                  <c16:uniqueId val="{0000001C-1431-46BD-9583-4874E263EB9C}"/>
                </c:ext>
              </c:extLst>
            </c:dLbl>
            <c:dLbl>
              <c:idx val="26"/>
              <c:layout>
                <c:manualLayout>
                  <c:x val="-0.74691452700802374"/>
                  <c:y val="-3.662098847508996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D-1431-46BD-9583-4874E263EB9C}"/>
                </c:ext>
              </c:extLst>
            </c:dLbl>
            <c:dLbl>
              <c:idx val="27"/>
              <c:delete val="1"/>
              <c:extLst>
                <c:ext xmlns:c15="http://schemas.microsoft.com/office/drawing/2012/chart" uri="{CE6537A1-D6FC-4f65-9D91-7224C49458BB}"/>
                <c:ext xmlns:c16="http://schemas.microsoft.com/office/drawing/2014/chart" uri="{C3380CC4-5D6E-409C-BE32-E72D297353CC}">
                  <c16:uniqueId val="{0000001E-1431-46BD-9583-4874E263EB9C}"/>
                </c:ext>
              </c:extLst>
            </c:dLbl>
            <c:spPr>
              <a:noFill/>
              <a:ln>
                <a:noFill/>
              </a:ln>
              <a:effectLst/>
            </c:spPr>
            <c:txPr>
              <a:bodyPr rot="0" spcFirstLastPara="1" vertOverflow="ellipsis" vert="horz" wrap="square" anchor="ctr" anchorCtr="1"/>
              <a:lstStyle/>
              <a:p>
                <a:pPr>
                  <a:defRPr sz="900" b="0" i="0" u="none" strike="noStrike" kern="1200" baseline="0">
                    <a:solidFill>
                      <a:schemeClr val="accent5">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'5.3'!$B$5:$B$32</c:f>
              <c:strCache>
                <c:ptCount val="28"/>
                <c:pt idx="0">
                  <c:v>BG</c:v>
                </c:pt>
                <c:pt idx="1">
                  <c:v>CY</c:v>
                </c:pt>
                <c:pt idx="2">
                  <c:v>RO</c:v>
                </c:pt>
                <c:pt idx="3">
                  <c:v>MT</c:v>
                </c:pt>
                <c:pt idx="4">
                  <c:v>SK</c:v>
                </c:pt>
                <c:pt idx="5">
                  <c:v>EL</c:v>
                </c:pt>
                <c:pt idx="6">
                  <c:v>LU</c:v>
                </c:pt>
                <c:pt idx="7">
                  <c:v>HU</c:v>
                </c:pt>
                <c:pt idx="8">
                  <c:v>LT</c:v>
                </c:pt>
                <c:pt idx="9">
                  <c:v>NL</c:v>
                </c:pt>
                <c:pt idx="10">
                  <c:v>AT</c:v>
                </c:pt>
                <c:pt idx="11">
                  <c:v>IT</c:v>
                </c:pt>
                <c:pt idx="12">
                  <c:v>EE</c:v>
                </c:pt>
                <c:pt idx="13">
                  <c:v>EU-27</c:v>
                </c:pt>
                <c:pt idx="14">
                  <c:v>LV</c:v>
                </c:pt>
                <c:pt idx="15">
                  <c:v>HR</c:v>
                </c:pt>
                <c:pt idx="16">
                  <c:v>BE</c:v>
                </c:pt>
                <c:pt idx="17">
                  <c:v>FR</c:v>
                </c:pt>
                <c:pt idx="18">
                  <c:v>CZ</c:v>
                </c:pt>
                <c:pt idx="19">
                  <c:v>DE</c:v>
                </c:pt>
                <c:pt idx="20">
                  <c:v>PT</c:v>
                </c:pt>
                <c:pt idx="21">
                  <c:v>SE</c:v>
                </c:pt>
                <c:pt idx="22">
                  <c:v>SI</c:v>
                </c:pt>
                <c:pt idx="23">
                  <c:v>DK</c:v>
                </c:pt>
                <c:pt idx="24">
                  <c:v>PL</c:v>
                </c:pt>
                <c:pt idx="25">
                  <c:v>FI</c:v>
                </c:pt>
                <c:pt idx="26">
                  <c:v>IE</c:v>
                </c:pt>
                <c:pt idx="27">
                  <c:v>EE</c:v>
                </c:pt>
              </c:strCache>
            </c:strRef>
          </c:cat>
          <c:val>
            <c:numRef>
              <c:f>'5.3'!$F$5:$F$32</c:f>
              <c:numCache>
                <c:formatCode>#\ ##0.0</c:formatCode>
                <c:ptCount val="2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numCache>
            </c:numRef>
          </c:val>
          <c:smooth val="0"/>
          <c:extLst>
            <c:ext xmlns:c16="http://schemas.microsoft.com/office/drawing/2014/chart" uri="{C3380CC4-5D6E-409C-BE32-E72D297353CC}">
              <c16:uniqueId val="{0000001F-1431-46BD-9583-4874E263EB9C}"/>
            </c:ext>
          </c:extLst>
        </c:ser>
        <c:dLbls>
          <c:showLegendKey val="0"/>
          <c:showVal val="0"/>
          <c:showCatName val="0"/>
          <c:showSerName val="0"/>
          <c:showPercent val="0"/>
          <c:showBubbleSize val="0"/>
        </c:dLbls>
        <c:marker val="1"/>
        <c:smooth val="0"/>
        <c:axId val="447060288"/>
        <c:axId val="447063568"/>
      </c:lineChart>
      <c:catAx>
        <c:axId val="447060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7063568"/>
        <c:crosses val="autoZero"/>
        <c:auto val="1"/>
        <c:lblAlgn val="ctr"/>
        <c:lblOffset val="100"/>
        <c:noMultiLvlLbl val="0"/>
      </c:catAx>
      <c:valAx>
        <c:axId val="447063568"/>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3.4091534427752118E-2"/>
              <c:y val="4.4361278836952349E-4"/>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47060288"/>
        <c:crosses val="autoZero"/>
        <c:crossBetween val="between"/>
      </c:valAx>
      <c:spPr>
        <a:noFill/>
        <a:ln>
          <a:noFill/>
        </a:ln>
        <a:effectLst/>
      </c:spPr>
    </c:plotArea>
    <c:legend>
      <c:legendPos val="b"/>
      <c:layout>
        <c:manualLayout>
          <c:xMode val="edge"/>
          <c:yMode val="edge"/>
          <c:x val="8.7776061812808198E-2"/>
          <c:y val="0.95087055068379189"/>
          <c:w val="0.82444775435743867"/>
          <c:h val="4.91294493162081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fr-FR" sz="700"/>
              <a:t>Statutory teaching time, in hours (2020-2021)</a:t>
            </a:r>
          </a:p>
        </c:rich>
      </c:tx>
      <c:layout>
        <c:manualLayout>
          <c:xMode val="edge"/>
          <c:yMode val="edge"/>
          <c:x val="0.18345463673162493"/>
          <c:y val="0"/>
        </c:manualLayout>
      </c:layout>
      <c:overlay val="0"/>
    </c:title>
    <c:autoTitleDeleted val="0"/>
    <c:plotArea>
      <c:layout>
        <c:manualLayout>
          <c:layoutTarget val="inner"/>
          <c:xMode val="edge"/>
          <c:yMode val="edge"/>
          <c:x val="0.1286099097630754"/>
          <c:y val="9.2492483744297013E-2"/>
          <c:w val="0.78924956730240037"/>
          <c:h val="0.7045742399494701"/>
        </c:manualLayout>
      </c:layout>
      <c:barChart>
        <c:barDir val="bar"/>
        <c:grouping val="clustered"/>
        <c:varyColors val="0"/>
        <c:ser>
          <c:idx val="1"/>
          <c:order val="0"/>
          <c:tx>
            <c:strRef>
              <c:f>'1.3'!$H$38</c:f>
              <c:strCache>
                <c:ptCount val="1"/>
                <c:pt idx="0">
                  <c:v>ISCED 2</c:v>
                </c:pt>
              </c:strCache>
            </c:strRef>
          </c:tx>
          <c:spPr>
            <a:solidFill>
              <a:schemeClr val="accent1">
                <a:lumMod val="40000"/>
                <a:lumOff val="60000"/>
              </a:schemeClr>
            </a:solidFill>
            <a:ln w="6350">
              <a:solidFill>
                <a:schemeClr val="bg1"/>
              </a:solidFill>
            </a:ln>
          </c:spPr>
          <c:invertIfNegative val="0"/>
          <c:cat>
            <c:strRef>
              <c:f>'1.3'!$F$39:$F$41</c:f>
              <c:strCache>
                <c:ptCount val="3"/>
                <c:pt idx="0">
                  <c:v>IT</c:v>
                </c:pt>
                <c:pt idx="1">
                  <c:v>DE</c:v>
                </c:pt>
                <c:pt idx="2">
                  <c:v>FR</c:v>
                </c:pt>
              </c:strCache>
            </c:strRef>
          </c:cat>
          <c:val>
            <c:numRef>
              <c:f>'1.3'!$H$39:$H$41</c:f>
              <c:numCache>
                <c:formatCode>_-* #\ ##0\ _€_-;\-* #\ ##0\ _€_-;_-* "-"??\ _€_-;_-@_-</c:formatCode>
                <c:ptCount val="3"/>
                <c:pt idx="0">
                  <c:v>608.4</c:v>
                </c:pt>
                <c:pt idx="1">
                  <c:v>640.65898000000004</c:v>
                </c:pt>
                <c:pt idx="2">
                  <c:v>720</c:v>
                </c:pt>
              </c:numCache>
            </c:numRef>
          </c:val>
          <c:extLst>
            <c:ext xmlns:c16="http://schemas.microsoft.com/office/drawing/2014/chart" uri="{C3380CC4-5D6E-409C-BE32-E72D297353CC}">
              <c16:uniqueId val="{00000000-3509-4EA5-B9A5-ACDDC82F22B5}"/>
            </c:ext>
          </c:extLst>
        </c:ser>
        <c:ser>
          <c:idx val="0"/>
          <c:order val="1"/>
          <c:tx>
            <c:strRef>
              <c:f>'1.3'!$G$38</c:f>
              <c:strCache>
                <c:ptCount val="1"/>
                <c:pt idx="0">
                  <c:v>ISCED 1</c:v>
                </c:pt>
              </c:strCache>
            </c:strRef>
          </c:tx>
          <c:spPr>
            <a:solidFill>
              <a:schemeClr val="accent1"/>
            </a:solidFill>
            <a:ln w="6350">
              <a:solidFill>
                <a:schemeClr val="bg1"/>
              </a:solidFill>
            </a:ln>
          </c:spPr>
          <c:invertIfNegative val="0"/>
          <c:cat>
            <c:strRef>
              <c:f>'1.3'!$F$39:$F$41</c:f>
              <c:strCache>
                <c:ptCount val="3"/>
                <c:pt idx="0">
                  <c:v>IT</c:v>
                </c:pt>
                <c:pt idx="1">
                  <c:v>DE</c:v>
                </c:pt>
                <c:pt idx="2">
                  <c:v>FR</c:v>
                </c:pt>
              </c:strCache>
            </c:strRef>
          </c:cat>
          <c:val>
            <c:numRef>
              <c:f>'1.3'!$G$39:$G$41</c:f>
              <c:numCache>
                <c:formatCode>_-* #\ ##0\ _€_-;\-* #\ ##0\ _€_-;_-* "-"??\ _€_-;_-@_-</c:formatCode>
                <c:ptCount val="3"/>
                <c:pt idx="0">
                  <c:v>743.6</c:v>
                </c:pt>
                <c:pt idx="1">
                  <c:v>691.16237000000001</c:v>
                </c:pt>
                <c:pt idx="2">
                  <c:v>900</c:v>
                </c:pt>
              </c:numCache>
            </c:numRef>
          </c:val>
          <c:extLst>
            <c:ext xmlns:c16="http://schemas.microsoft.com/office/drawing/2014/chart" uri="{C3380CC4-5D6E-409C-BE32-E72D297353CC}">
              <c16:uniqueId val="{00000001-3509-4EA5-B9A5-ACDDC82F22B5}"/>
            </c:ext>
          </c:extLst>
        </c:ser>
        <c:dLbls>
          <c:showLegendKey val="0"/>
          <c:showVal val="0"/>
          <c:showCatName val="0"/>
          <c:showSerName val="0"/>
          <c:showPercent val="0"/>
          <c:showBubbleSize val="0"/>
        </c:dLbls>
        <c:gapWidth val="150"/>
        <c:axId val="145334656"/>
        <c:axId val="145336192"/>
      </c:barChart>
      <c:catAx>
        <c:axId val="145334656"/>
        <c:scaling>
          <c:orientation val="minMax"/>
        </c:scaling>
        <c:delete val="0"/>
        <c:axPos val="l"/>
        <c:numFmt formatCode="General" sourceLinked="0"/>
        <c:majorTickMark val="out"/>
        <c:minorTickMark val="none"/>
        <c:tickLblPos val="nextTo"/>
        <c:txPr>
          <a:bodyPr/>
          <a:lstStyle/>
          <a:p>
            <a:pPr>
              <a:defRPr b="1"/>
            </a:pPr>
            <a:endParaRPr lang="fr-FR"/>
          </a:p>
        </c:txPr>
        <c:crossAx val="145336192"/>
        <c:crosses val="autoZero"/>
        <c:auto val="1"/>
        <c:lblAlgn val="ctr"/>
        <c:lblOffset val="100"/>
        <c:noMultiLvlLbl val="0"/>
      </c:catAx>
      <c:valAx>
        <c:axId val="145336192"/>
        <c:scaling>
          <c:orientation val="minMax"/>
        </c:scaling>
        <c:delete val="0"/>
        <c:axPos val="b"/>
        <c:majorGridlines>
          <c:spPr>
            <a:ln w="6350">
              <a:solidFill>
                <a:schemeClr val="tx1">
                  <a:lumMod val="50000"/>
                  <a:lumOff val="50000"/>
                  <a:alpha val="20000"/>
                </a:schemeClr>
              </a:solidFill>
            </a:ln>
          </c:spPr>
        </c:majorGridlines>
        <c:title>
          <c:tx>
            <c:rich>
              <a:bodyPr/>
              <a:lstStyle/>
              <a:p>
                <a:pPr>
                  <a:defRPr/>
                </a:pPr>
                <a:r>
                  <a:rPr lang="fr-FR"/>
                  <a:t>Hours</a:t>
                </a:r>
              </a:p>
            </c:rich>
          </c:tx>
          <c:layout>
            <c:manualLayout>
              <c:xMode val="edge"/>
              <c:yMode val="edge"/>
              <c:x val="0.88904944364185212"/>
              <c:y val="0.90292460306688394"/>
            </c:manualLayout>
          </c:layout>
          <c:overlay val="0"/>
        </c:title>
        <c:numFmt formatCode="_-* #\ ##0\ _€_-;\-* #\ ##0\ _€_-;_-* &quot;-&quot;??\ _€_-;_-@_-" sourceLinked="1"/>
        <c:majorTickMark val="out"/>
        <c:minorTickMark val="none"/>
        <c:tickLblPos val="nextTo"/>
        <c:crossAx val="145334656"/>
        <c:crosses val="autoZero"/>
        <c:crossBetween val="between"/>
      </c:valAx>
    </c:plotArea>
    <c:legend>
      <c:legendPos val="b"/>
      <c:layout>
        <c:manualLayout>
          <c:xMode val="edge"/>
          <c:yMode val="edge"/>
          <c:x val="0.31388888888888883"/>
          <c:y val="0.90681034671108773"/>
          <c:w val="0.33955097680097679"/>
          <c:h val="8.7947309077836031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13777184078974E-2"/>
          <c:y val="5.4106286367638902E-2"/>
          <c:w val="0.92965978503302493"/>
          <c:h val="0.82052476174728162"/>
        </c:manualLayout>
      </c:layout>
      <c:barChart>
        <c:barDir val="col"/>
        <c:grouping val="clustered"/>
        <c:varyColors val="0"/>
        <c:ser>
          <c:idx val="0"/>
          <c:order val="0"/>
          <c:tx>
            <c:strRef>
              <c:f>'5.3'!$C$101</c:f>
              <c:strCache>
                <c:ptCount val="1"/>
                <c:pt idx="0">
                  <c:v>Total</c:v>
                </c:pt>
              </c:strCache>
            </c:strRef>
          </c:tx>
          <c:spPr>
            <a:solidFill>
              <a:schemeClr val="accent5">
                <a:lumMod val="60000"/>
                <a:lumOff val="40000"/>
              </a:schemeClr>
            </a:solidFill>
            <a:ln>
              <a:noFill/>
            </a:ln>
            <a:effectLst/>
          </c:spPr>
          <c:invertIfNegative val="0"/>
          <c:cat>
            <c:strRef>
              <c:f>'5.3'!$B$102:$B$107</c:f>
              <c:strCache>
                <c:ptCount val="6"/>
                <c:pt idx="0">
                  <c:v>LU</c:v>
                </c:pt>
                <c:pt idx="1">
                  <c:v>FR</c:v>
                </c:pt>
                <c:pt idx="2">
                  <c:v>PT</c:v>
                </c:pt>
                <c:pt idx="3">
                  <c:v>DE</c:v>
                </c:pt>
                <c:pt idx="4">
                  <c:v>FI</c:v>
                </c:pt>
                <c:pt idx="5">
                  <c:v>DK</c:v>
                </c:pt>
              </c:strCache>
            </c:strRef>
          </c:cat>
          <c:val>
            <c:numRef>
              <c:f>'5.3'!$C$102:$C$107</c:f>
              <c:numCache>
                <c:formatCode>#\ ##0.0</c:formatCode>
                <c:ptCount val="6"/>
                <c:pt idx="0">
                  <c:v>50.6</c:v>
                </c:pt>
                <c:pt idx="1">
                  <c:v>43.5</c:v>
                </c:pt>
                <c:pt idx="2">
                  <c:v>33.5</c:v>
                </c:pt>
                <c:pt idx="3">
                  <c:v>33.200000000000003</c:v>
                </c:pt>
                <c:pt idx="4">
                  <c:v>27.3</c:v>
                </c:pt>
                <c:pt idx="5">
                  <c:v>16.2</c:v>
                </c:pt>
              </c:numCache>
            </c:numRef>
          </c:val>
          <c:extLst>
            <c:ext xmlns:c16="http://schemas.microsoft.com/office/drawing/2014/chart" uri="{C3380CC4-5D6E-409C-BE32-E72D297353CC}">
              <c16:uniqueId val="{00000000-A451-4CD7-9F72-C5DF9FAA915F}"/>
            </c:ext>
          </c:extLst>
        </c:ser>
        <c:dLbls>
          <c:showLegendKey val="0"/>
          <c:showVal val="0"/>
          <c:showCatName val="0"/>
          <c:showSerName val="0"/>
          <c:showPercent val="0"/>
          <c:showBubbleSize val="0"/>
        </c:dLbls>
        <c:gapWidth val="219"/>
        <c:axId val="532801840"/>
        <c:axId val="532807744"/>
      </c:barChart>
      <c:lineChart>
        <c:grouping val="standard"/>
        <c:varyColors val="0"/>
        <c:ser>
          <c:idx val="1"/>
          <c:order val="1"/>
          <c:tx>
            <c:strRef>
              <c:f>'5.3'!$D$101</c:f>
              <c:strCache>
                <c:ptCount val="1"/>
                <c:pt idx="0">
                  <c:v>Males</c:v>
                </c:pt>
              </c:strCache>
            </c:strRef>
          </c:tx>
          <c:spPr>
            <a:ln w="28575" cap="rnd">
              <a:noFill/>
              <a:round/>
            </a:ln>
            <a:effectLst/>
          </c:spPr>
          <c:marker>
            <c:symbol val="diamond"/>
            <c:size val="6"/>
            <c:spPr>
              <a:solidFill>
                <a:schemeClr val="accent5"/>
              </a:solidFill>
              <a:ln w="6350">
                <a:solidFill>
                  <a:schemeClr val="bg1"/>
                </a:solidFill>
              </a:ln>
              <a:effectLst/>
            </c:spPr>
          </c:marker>
          <c:cat>
            <c:strRef>
              <c:f>'5.3'!$B$102:$B$107</c:f>
              <c:strCache>
                <c:ptCount val="6"/>
                <c:pt idx="0">
                  <c:v>LU</c:v>
                </c:pt>
                <c:pt idx="1">
                  <c:v>FR</c:v>
                </c:pt>
                <c:pt idx="2">
                  <c:v>PT</c:v>
                </c:pt>
                <c:pt idx="3">
                  <c:v>DE</c:v>
                </c:pt>
                <c:pt idx="4">
                  <c:v>FI</c:v>
                </c:pt>
                <c:pt idx="5">
                  <c:v>DK</c:v>
                </c:pt>
              </c:strCache>
            </c:strRef>
          </c:cat>
          <c:val>
            <c:numRef>
              <c:f>'5.3'!$D$102:$D$107</c:f>
              <c:numCache>
                <c:formatCode>#\ ##0.0</c:formatCode>
                <c:ptCount val="6"/>
                <c:pt idx="0">
                  <c:v>55.443793557553313</c:v>
                </c:pt>
                <c:pt idx="1">
                  <c:v>49.206986481981623</c:v>
                </c:pt>
                <c:pt idx="2">
                  <c:v>36.005571686383561</c:v>
                </c:pt>
                <c:pt idx="3">
                  <c:v>36.542806019086598</c:v>
                </c:pt>
                <c:pt idx="4">
                  <c:v>33.716648512747348</c:v>
                </c:pt>
                <c:pt idx="5">
                  <c:v>21.573771636895039</c:v>
                </c:pt>
              </c:numCache>
            </c:numRef>
          </c:val>
          <c:smooth val="0"/>
          <c:extLst>
            <c:ext xmlns:c16="http://schemas.microsoft.com/office/drawing/2014/chart" uri="{C3380CC4-5D6E-409C-BE32-E72D297353CC}">
              <c16:uniqueId val="{00000001-A451-4CD7-9F72-C5DF9FAA915F}"/>
            </c:ext>
          </c:extLst>
        </c:ser>
        <c:ser>
          <c:idx val="2"/>
          <c:order val="2"/>
          <c:tx>
            <c:strRef>
              <c:f>'5.3'!$E$101</c:f>
              <c:strCache>
                <c:ptCount val="1"/>
                <c:pt idx="0">
                  <c:v>Females</c:v>
                </c:pt>
              </c:strCache>
            </c:strRef>
          </c:tx>
          <c:spPr>
            <a:ln w="28575" cap="rnd">
              <a:noFill/>
              <a:round/>
            </a:ln>
            <a:effectLst/>
          </c:spPr>
          <c:marker>
            <c:symbol val="square"/>
            <c:size val="6"/>
            <c:spPr>
              <a:solidFill>
                <a:schemeClr val="accent5"/>
              </a:solidFill>
              <a:ln w="6350">
                <a:solidFill>
                  <a:schemeClr val="bg1"/>
                </a:solidFill>
              </a:ln>
              <a:effectLst/>
            </c:spPr>
          </c:marker>
          <c:cat>
            <c:strRef>
              <c:f>'5.3'!$B$102:$B$107</c:f>
              <c:strCache>
                <c:ptCount val="6"/>
                <c:pt idx="0">
                  <c:v>LU</c:v>
                </c:pt>
                <c:pt idx="1">
                  <c:v>FR</c:v>
                </c:pt>
                <c:pt idx="2">
                  <c:v>PT</c:v>
                </c:pt>
                <c:pt idx="3">
                  <c:v>DE</c:v>
                </c:pt>
                <c:pt idx="4">
                  <c:v>FI</c:v>
                </c:pt>
                <c:pt idx="5">
                  <c:v>DK</c:v>
                </c:pt>
              </c:strCache>
            </c:strRef>
          </c:cat>
          <c:val>
            <c:numRef>
              <c:f>'5.3'!$E$102:$E$107</c:f>
              <c:numCache>
                <c:formatCode>#\ ##0.0</c:formatCode>
                <c:ptCount val="6"/>
                <c:pt idx="0">
                  <c:v>45.007646590000803</c:v>
                </c:pt>
                <c:pt idx="1">
                  <c:v>37.775467537928037</c:v>
                </c:pt>
                <c:pt idx="2">
                  <c:v>30.826269864016659</c:v>
                </c:pt>
                <c:pt idx="3">
                  <c:v>29.574988838302836</c:v>
                </c:pt>
                <c:pt idx="4">
                  <c:v>20.720511306761942</c:v>
                </c:pt>
                <c:pt idx="5">
                  <c:v>10.703601257192016</c:v>
                </c:pt>
              </c:numCache>
            </c:numRef>
          </c:val>
          <c:smooth val="0"/>
          <c:extLst>
            <c:ext xmlns:c16="http://schemas.microsoft.com/office/drawing/2014/chart" uri="{C3380CC4-5D6E-409C-BE32-E72D297353CC}">
              <c16:uniqueId val="{00000002-A451-4CD7-9F72-C5DF9FAA915F}"/>
            </c:ext>
          </c:extLst>
        </c:ser>
        <c:ser>
          <c:idx val="3"/>
          <c:order val="3"/>
          <c:tx>
            <c:strRef>
              <c:f>'5.3'!$F$101</c:f>
              <c:strCache>
                <c:ptCount val="1"/>
                <c:pt idx="0">
                  <c:v>2030 target: less than 15%</c:v>
                </c:pt>
              </c:strCache>
            </c:strRef>
          </c:tx>
          <c:spPr>
            <a:ln w="19050" cap="rnd">
              <a:solidFill>
                <a:schemeClr val="accent5">
                  <a:lumMod val="75000"/>
                </a:schemeClr>
              </a:solidFill>
              <a:prstDash val="sys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A451-4CD7-9F72-C5DF9FAA915F}"/>
                </c:ext>
              </c:extLst>
            </c:dLbl>
            <c:dLbl>
              <c:idx val="1"/>
              <c:delete val="1"/>
              <c:extLst>
                <c:ext xmlns:c15="http://schemas.microsoft.com/office/drawing/2012/chart" uri="{CE6537A1-D6FC-4f65-9D91-7224C49458BB}"/>
                <c:ext xmlns:c16="http://schemas.microsoft.com/office/drawing/2014/chart" uri="{C3380CC4-5D6E-409C-BE32-E72D297353CC}">
                  <c16:uniqueId val="{00000004-A451-4CD7-9F72-C5DF9FAA915F}"/>
                </c:ext>
              </c:extLst>
            </c:dLbl>
            <c:dLbl>
              <c:idx val="2"/>
              <c:delete val="1"/>
              <c:extLst>
                <c:ext xmlns:c15="http://schemas.microsoft.com/office/drawing/2012/chart" uri="{CE6537A1-D6FC-4f65-9D91-7224C49458BB}"/>
                <c:ext xmlns:c16="http://schemas.microsoft.com/office/drawing/2014/chart" uri="{C3380CC4-5D6E-409C-BE32-E72D297353CC}">
                  <c16:uniqueId val="{00000005-A451-4CD7-9F72-C5DF9FAA915F}"/>
                </c:ext>
              </c:extLst>
            </c:dLbl>
            <c:dLbl>
              <c:idx val="3"/>
              <c:delete val="1"/>
              <c:extLst>
                <c:ext xmlns:c15="http://schemas.microsoft.com/office/drawing/2012/chart" uri="{CE6537A1-D6FC-4f65-9D91-7224C49458BB}"/>
                <c:ext xmlns:c16="http://schemas.microsoft.com/office/drawing/2014/chart" uri="{C3380CC4-5D6E-409C-BE32-E72D297353CC}">
                  <c16:uniqueId val="{00000006-A451-4CD7-9F72-C5DF9FAA915F}"/>
                </c:ext>
              </c:extLst>
            </c:dLbl>
            <c:dLbl>
              <c:idx val="4"/>
              <c:delete val="1"/>
              <c:extLst>
                <c:ext xmlns:c15="http://schemas.microsoft.com/office/drawing/2012/chart" uri="{CE6537A1-D6FC-4f65-9D91-7224C49458BB}"/>
                <c:ext xmlns:c16="http://schemas.microsoft.com/office/drawing/2014/chart" uri="{C3380CC4-5D6E-409C-BE32-E72D297353CC}">
                  <c16:uniqueId val="{00000007-A451-4CD7-9F72-C5DF9FAA915F}"/>
                </c:ext>
              </c:extLst>
            </c:dLbl>
            <c:dLbl>
              <c:idx val="5"/>
              <c:layout>
                <c:manualLayout>
                  <c:x val="-0.70653136965025654"/>
                  <c:y val="-5.2971144965615245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451-4CD7-9F72-C5DF9FAA915F}"/>
                </c:ext>
              </c:extLst>
            </c:dLbl>
            <c:spPr>
              <a:noFill/>
              <a:ln>
                <a:noFill/>
              </a:ln>
              <a:effectLst/>
            </c:spPr>
            <c:txPr>
              <a:bodyPr rot="0" spcFirstLastPara="1" vertOverflow="ellipsis" vert="horz" wrap="square" anchor="ctr" anchorCtr="1"/>
              <a:lstStyle/>
              <a:p>
                <a:pPr>
                  <a:defRPr sz="900" b="0" i="0" u="none" strike="noStrike" kern="1200" baseline="0">
                    <a:solidFill>
                      <a:schemeClr val="accent5">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'5.3'!$B$102:$B$107</c:f>
              <c:strCache>
                <c:ptCount val="6"/>
                <c:pt idx="0">
                  <c:v>LU</c:v>
                </c:pt>
                <c:pt idx="1">
                  <c:v>FR</c:v>
                </c:pt>
                <c:pt idx="2">
                  <c:v>PT</c:v>
                </c:pt>
                <c:pt idx="3">
                  <c:v>DE</c:v>
                </c:pt>
                <c:pt idx="4">
                  <c:v>FI</c:v>
                </c:pt>
                <c:pt idx="5">
                  <c:v>DK</c:v>
                </c:pt>
              </c:strCache>
            </c:strRef>
          </c:cat>
          <c:val>
            <c:numRef>
              <c:f>'5.3'!$F$102:$F$107</c:f>
              <c:numCache>
                <c:formatCode>#\ ##0.0</c:formatCode>
                <c:ptCount val="6"/>
                <c:pt idx="0">
                  <c:v>15</c:v>
                </c:pt>
                <c:pt idx="1">
                  <c:v>15</c:v>
                </c:pt>
                <c:pt idx="2">
                  <c:v>15</c:v>
                </c:pt>
                <c:pt idx="3">
                  <c:v>15</c:v>
                </c:pt>
                <c:pt idx="4">
                  <c:v>15</c:v>
                </c:pt>
                <c:pt idx="5">
                  <c:v>15</c:v>
                </c:pt>
              </c:numCache>
            </c:numRef>
          </c:val>
          <c:smooth val="0"/>
          <c:extLst>
            <c:ext xmlns:c16="http://schemas.microsoft.com/office/drawing/2014/chart" uri="{C3380CC4-5D6E-409C-BE32-E72D297353CC}">
              <c16:uniqueId val="{00000009-A451-4CD7-9F72-C5DF9FAA915F}"/>
            </c:ext>
          </c:extLst>
        </c:ser>
        <c:dLbls>
          <c:showLegendKey val="0"/>
          <c:showVal val="0"/>
          <c:showCatName val="0"/>
          <c:showSerName val="0"/>
          <c:showPercent val="0"/>
          <c:showBubbleSize val="0"/>
        </c:dLbls>
        <c:marker val="1"/>
        <c:smooth val="0"/>
        <c:axId val="532801840"/>
        <c:axId val="532807744"/>
      </c:lineChart>
      <c:catAx>
        <c:axId val="53280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2807744"/>
        <c:crosses val="autoZero"/>
        <c:auto val="1"/>
        <c:lblAlgn val="ctr"/>
        <c:lblOffset val="100"/>
        <c:noMultiLvlLbl val="0"/>
      </c:catAx>
      <c:valAx>
        <c:axId val="532807744"/>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4.8275864253591469E-2"/>
              <c:y val="5.3387354412950797E-4"/>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2801840"/>
        <c:crosses val="autoZero"/>
        <c:crossBetween val="between"/>
      </c:valAx>
      <c:spPr>
        <a:noFill/>
        <a:ln>
          <a:noFill/>
        </a:ln>
        <a:effectLst/>
      </c:spPr>
    </c:plotArea>
    <c:legend>
      <c:legendPos val="b"/>
      <c:legendEntry>
        <c:idx val="3"/>
        <c:delete val="1"/>
      </c:legendEntry>
      <c:layout>
        <c:manualLayout>
          <c:xMode val="edge"/>
          <c:yMode val="edge"/>
          <c:x val="0.18008069418412048"/>
          <c:y val="0.94293437668998925"/>
          <c:w val="0.75329845476054191"/>
          <c:h val="5.706561679790025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34105433930383E-2"/>
          <c:y val="2.6168217452163446E-2"/>
          <c:w val="0.92700161461043828"/>
          <c:h val="0.90262996308976362"/>
        </c:manualLayout>
      </c:layout>
      <c:scatterChart>
        <c:scatterStyle val="lineMarker"/>
        <c:varyColors val="0"/>
        <c:ser>
          <c:idx val="0"/>
          <c:order val="0"/>
          <c:tx>
            <c:strRef>
              <c:f>'5.3'!$B$70</c:f>
              <c:strCache>
                <c:ptCount val="1"/>
                <c:pt idx="0">
                  <c:v>AT</c:v>
                </c:pt>
              </c:strCache>
            </c:strRef>
          </c:tx>
          <c:spPr>
            <a:ln>
              <a:noFill/>
            </a:ln>
          </c:spPr>
          <c:marker>
            <c:symbol val="diamond"/>
            <c:size val="6"/>
            <c:spPr>
              <a:solidFill>
                <a:schemeClr val="accent5"/>
              </a:solidFill>
              <a:ln w="6350">
                <a:solidFill>
                  <a:schemeClr val="bg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'5.3'!$C$70</c:f>
              <c:numCache>
                <c:formatCode>#\ ##0.0</c:formatCode>
                <c:ptCount val="1"/>
                <c:pt idx="0">
                  <c:v>12.975948601438153</c:v>
                </c:pt>
              </c:numCache>
            </c:numRef>
          </c:xVal>
          <c:yVal>
            <c:numRef>
              <c:f>'5.3'!$D$70</c:f>
              <c:numCache>
                <c:formatCode>#\ ##0.0</c:formatCode>
                <c:ptCount val="1"/>
                <c:pt idx="0">
                  <c:v>484.3925685119973</c:v>
                </c:pt>
              </c:numCache>
            </c:numRef>
          </c:yVal>
          <c:smooth val="0"/>
          <c:extLst>
            <c:ext xmlns:c16="http://schemas.microsoft.com/office/drawing/2014/chart" uri="{C3380CC4-5D6E-409C-BE32-E72D297353CC}">
              <c16:uniqueId val="{00000000-850F-4D28-95A3-129840EA689E}"/>
            </c:ext>
          </c:extLst>
        </c:ser>
        <c:ser>
          <c:idx val="1"/>
          <c:order val="1"/>
          <c:tx>
            <c:strRef>
              <c:f>'5.3'!$B$71</c:f>
              <c:strCache>
                <c:ptCount val="1"/>
                <c:pt idx="0">
                  <c:v>BE</c:v>
                </c:pt>
              </c:strCache>
            </c:strRef>
          </c:tx>
          <c:spPr>
            <a:ln w="25400">
              <a:noFill/>
            </a:ln>
          </c:spPr>
          <c:marker>
            <c:symbol val="diamond"/>
            <c:size val="6"/>
            <c:spPr>
              <a:solidFill>
                <a:schemeClr val="accent5"/>
              </a:solidFill>
              <a:ln w="6350">
                <a:solidFill>
                  <a:schemeClr val="bg1"/>
                </a:solidFill>
              </a:ln>
            </c:spPr>
          </c:marker>
          <c:dLbls>
            <c:dLbl>
              <c:idx val="0"/>
              <c:layout>
                <c:manualLayout>
                  <c:x val="-2.3361180612251297E-2"/>
                  <c:y val="4.004469888692353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850F-4D28-95A3-129840EA689E}"/>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'5.3'!$C$71</c:f>
              <c:numCache>
                <c:formatCode>#\ ##0.0</c:formatCode>
                <c:ptCount val="1"/>
                <c:pt idx="0">
                  <c:v>17.225857169758378</c:v>
                </c:pt>
              </c:numCache>
            </c:numRef>
          </c:xVal>
          <c:yVal>
            <c:numRef>
              <c:f>'5.3'!$D$71</c:f>
              <c:numCache>
                <c:formatCode>#\ ##0.0</c:formatCode>
                <c:ptCount val="1"/>
                <c:pt idx="0">
                  <c:v>492.86443860384173</c:v>
                </c:pt>
              </c:numCache>
            </c:numRef>
          </c:yVal>
          <c:smooth val="0"/>
          <c:extLst>
            <c:ext xmlns:c16="http://schemas.microsoft.com/office/drawing/2014/chart" uri="{C3380CC4-5D6E-409C-BE32-E72D297353CC}">
              <c16:uniqueId val="{00000002-850F-4D28-95A3-129840EA689E}"/>
            </c:ext>
          </c:extLst>
        </c:ser>
        <c:ser>
          <c:idx val="2"/>
          <c:order val="2"/>
          <c:tx>
            <c:strRef>
              <c:f>'5.3'!$B$72</c:f>
              <c:strCache>
                <c:ptCount val="1"/>
                <c:pt idx="0">
                  <c:v>CZ</c:v>
                </c:pt>
              </c:strCache>
            </c:strRef>
          </c:tx>
          <c:spPr>
            <a:ln>
              <a:noFill/>
            </a:ln>
          </c:spPr>
          <c:marker>
            <c:symbol val="diamond"/>
            <c:size val="6"/>
            <c:spPr>
              <a:solidFill>
                <a:schemeClr val="accent5"/>
              </a:solidFill>
              <a:ln w="6350">
                <a:solidFill>
                  <a:schemeClr val="bg1"/>
                </a:solidFill>
              </a:ln>
            </c:spPr>
          </c:marke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'5.3'!$C$72</c:f>
              <c:numCache>
                <c:formatCode>#\ ##0.0</c:formatCode>
                <c:ptCount val="1"/>
                <c:pt idx="0">
                  <c:v>16.462172960088971</c:v>
                </c:pt>
              </c:numCache>
            </c:numRef>
          </c:xVal>
          <c:yVal>
            <c:numRef>
              <c:f>'5.3'!$D$72</c:f>
              <c:numCache>
                <c:formatCode>#\ ##0.0</c:formatCode>
                <c:ptCount val="1"/>
                <c:pt idx="0">
                  <c:v>490.21881502637234</c:v>
                </c:pt>
              </c:numCache>
            </c:numRef>
          </c:yVal>
          <c:smooth val="0"/>
          <c:extLst>
            <c:ext xmlns:c16="http://schemas.microsoft.com/office/drawing/2014/chart" uri="{C3380CC4-5D6E-409C-BE32-E72D297353CC}">
              <c16:uniqueId val="{00000003-850F-4D28-95A3-129840EA689E}"/>
            </c:ext>
          </c:extLst>
        </c:ser>
        <c:ser>
          <c:idx val="3"/>
          <c:order val="3"/>
          <c:tx>
            <c:strRef>
              <c:f>'5.3'!$B$73</c:f>
              <c:strCache>
                <c:ptCount val="1"/>
                <c:pt idx="0">
                  <c:v>DK</c:v>
                </c:pt>
              </c:strCache>
            </c:strRef>
          </c:tx>
          <c:spPr>
            <a:ln>
              <a:noFill/>
            </a:ln>
          </c:spPr>
          <c:marker>
            <c:symbol val="diamond"/>
            <c:size val="6"/>
            <c:spPr>
              <a:solidFill>
                <a:schemeClr val="accent5"/>
              </a:solidFill>
              <a:ln w="6350">
                <a:solidFill>
                  <a:schemeClr val="bg1"/>
                </a:solidFill>
              </a:ln>
            </c:spPr>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'5.3'!$C$73</c:f>
              <c:numCache>
                <c:formatCode>#\ ##0.0</c:formatCode>
                <c:ptCount val="1"/>
                <c:pt idx="0">
                  <c:v>9.9037276884033361</c:v>
                </c:pt>
              </c:numCache>
            </c:numRef>
          </c:xVal>
          <c:yVal>
            <c:numRef>
              <c:f>'5.3'!$D$73</c:f>
              <c:numCache>
                <c:formatCode>#\ ##0.0</c:formatCode>
                <c:ptCount val="1"/>
                <c:pt idx="0">
                  <c:v>501.12993377404803</c:v>
                </c:pt>
              </c:numCache>
            </c:numRef>
          </c:yVal>
          <c:smooth val="0"/>
          <c:extLst>
            <c:ext xmlns:c16="http://schemas.microsoft.com/office/drawing/2014/chart" uri="{C3380CC4-5D6E-409C-BE32-E72D297353CC}">
              <c16:uniqueId val="{00000004-850F-4D28-95A3-129840EA689E}"/>
            </c:ext>
          </c:extLst>
        </c:ser>
        <c:ser>
          <c:idx val="4"/>
          <c:order val="4"/>
          <c:tx>
            <c:strRef>
              <c:f>'5.3'!$B$74</c:f>
              <c:strCache>
                <c:ptCount val="1"/>
                <c:pt idx="0">
                  <c:v>EE</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'5.3'!$C$74</c:f>
              <c:numCache>
                <c:formatCode>#\ ##0.0</c:formatCode>
                <c:ptCount val="1"/>
                <c:pt idx="0">
                  <c:v>6.1993405536008508</c:v>
                </c:pt>
              </c:numCache>
            </c:numRef>
          </c:xVal>
          <c:yVal>
            <c:numRef>
              <c:f>'5.3'!$D$74</c:f>
              <c:numCache>
                <c:formatCode>#\ ##0.0</c:formatCode>
                <c:ptCount val="1"/>
                <c:pt idx="0">
                  <c:v>523.01701842526472</c:v>
                </c:pt>
              </c:numCache>
            </c:numRef>
          </c:yVal>
          <c:smooth val="0"/>
          <c:extLst>
            <c:ext xmlns:c16="http://schemas.microsoft.com/office/drawing/2014/chart" uri="{C3380CC4-5D6E-409C-BE32-E72D297353CC}">
              <c16:uniqueId val="{00000005-850F-4D28-95A3-129840EA689E}"/>
            </c:ext>
          </c:extLst>
        </c:ser>
        <c:ser>
          <c:idx val="5"/>
          <c:order val="5"/>
          <c:tx>
            <c:strRef>
              <c:f>'5.3'!$B$75</c:f>
              <c:strCache>
                <c:ptCount val="1"/>
                <c:pt idx="0">
                  <c:v>FI</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'5.3'!$C$75</c:f>
              <c:numCache>
                <c:formatCode>#\ ##0.0</c:formatCode>
                <c:ptCount val="1"/>
                <c:pt idx="0">
                  <c:v>9.2075144874457333</c:v>
                </c:pt>
              </c:numCache>
            </c:numRef>
          </c:xVal>
          <c:yVal>
            <c:numRef>
              <c:f>'5.3'!$D$75</c:f>
              <c:numCache>
                <c:formatCode>#\ ##0.0</c:formatCode>
                <c:ptCount val="1"/>
                <c:pt idx="0">
                  <c:v>520.07874831668892</c:v>
                </c:pt>
              </c:numCache>
            </c:numRef>
          </c:yVal>
          <c:smooth val="0"/>
          <c:extLst>
            <c:ext xmlns:c16="http://schemas.microsoft.com/office/drawing/2014/chart" uri="{C3380CC4-5D6E-409C-BE32-E72D297353CC}">
              <c16:uniqueId val="{00000006-850F-4D28-95A3-129840EA689E}"/>
            </c:ext>
          </c:extLst>
        </c:ser>
        <c:ser>
          <c:idx val="6"/>
          <c:order val="6"/>
          <c:tx>
            <c:strRef>
              <c:f>'5.3'!$B$76</c:f>
              <c:strCache>
                <c:ptCount val="1"/>
                <c:pt idx="0">
                  <c:v>FR</c:v>
                </c:pt>
              </c:strCache>
            </c:strRef>
          </c:tx>
          <c:spPr>
            <a:ln>
              <a:noFill/>
            </a:ln>
          </c:spPr>
          <c:marker>
            <c:symbol val="diamond"/>
            <c:size val="6"/>
            <c:spPr>
              <a:solidFill>
                <a:schemeClr val="accent5"/>
              </a:solidFill>
              <a:ln w="6350">
                <a:solidFill>
                  <a:schemeClr val="bg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'5.3'!$C$76</c:f>
              <c:numCache>
                <c:formatCode>#\ ##0.0</c:formatCode>
                <c:ptCount val="1"/>
                <c:pt idx="0">
                  <c:v>17.541974500226701</c:v>
                </c:pt>
              </c:numCache>
            </c:numRef>
          </c:xVal>
          <c:yVal>
            <c:numRef>
              <c:f>'5.3'!$D$76</c:f>
              <c:numCache>
                <c:formatCode>#\ ##0.0</c:formatCode>
                <c:ptCount val="1"/>
                <c:pt idx="0">
                  <c:v>492.60648133455328</c:v>
                </c:pt>
              </c:numCache>
            </c:numRef>
          </c:yVal>
          <c:smooth val="0"/>
          <c:extLst>
            <c:ext xmlns:c16="http://schemas.microsoft.com/office/drawing/2014/chart" uri="{C3380CC4-5D6E-409C-BE32-E72D297353CC}">
              <c16:uniqueId val="{00000007-850F-4D28-95A3-129840EA689E}"/>
            </c:ext>
          </c:extLst>
        </c:ser>
        <c:ser>
          <c:idx val="7"/>
          <c:order val="7"/>
          <c:tx>
            <c:strRef>
              <c:f>'5.3'!$B$77</c:f>
              <c:strCache>
                <c:ptCount val="1"/>
                <c:pt idx="0">
                  <c:v>DE</c:v>
                </c:pt>
              </c:strCache>
            </c:strRef>
          </c:tx>
          <c:spPr>
            <a:ln>
              <a:noFill/>
            </a:ln>
          </c:spPr>
          <c:marker>
            <c:symbol val="diamond"/>
            <c:size val="6"/>
            <c:spPr>
              <a:solidFill>
                <a:schemeClr val="accent5"/>
              </a:solidFill>
              <a:ln w="6350">
                <a:solidFill>
                  <a:schemeClr val="bg1"/>
                </a:solid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'5.3'!$C$77</c:f>
              <c:numCache>
                <c:formatCode>#\ ##0.0</c:formatCode>
                <c:ptCount val="1"/>
                <c:pt idx="0">
                  <c:v>17.185291165416061</c:v>
                </c:pt>
              </c:numCache>
            </c:numRef>
          </c:xVal>
          <c:yVal>
            <c:numRef>
              <c:f>'5.3'!$D$77</c:f>
              <c:numCache>
                <c:formatCode>#\ ##0.0</c:formatCode>
                <c:ptCount val="1"/>
                <c:pt idx="0">
                  <c:v>498.27925642959156</c:v>
                </c:pt>
              </c:numCache>
            </c:numRef>
          </c:yVal>
          <c:smooth val="0"/>
          <c:extLst>
            <c:ext xmlns:c16="http://schemas.microsoft.com/office/drawing/2014/chart" uri="{C3380CC4-5D6E-409C-BE32-E72D297353CC}">
              <c16:uniqueId val="{00000008-850F-4D28-95A3-129840EA689E}"/>
            </c:ext>
          </c:extLst>
        </c:ser>
        <c:ser>
          <c:idx val="8"/>
          <c:order val="8"/>
          <c:tx>
            <c:strRef>
              <c:f>'5.3'!$B$78</c:f>
              <c:strCache>
                <c:ptCount val="1"/>
                <c:pt idx="0">
                  <c:v>EL</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'5.3'!$C$78</c:f>
              <c:numCache>
                <c:formatCode>#\ ##0.0</c:formatCode>
                <c:ptCount val="1"/>
                <c:pt idx="0">
                  <c:v>10.907105736468036</c:v>
                </c:pt>
              </c:numCache>
            </c:numRef>
          </c:xVal>
          <c:yVal>
            <c:numRef>
              <c:f>'5.3'!$D$78</c:f>
              <c:numCache>
                <c:formatCode>#\ ##0.0</c:formatCode>
                <c:ptCount val="1"/>
                <c:pt idx="0">
                  <c:v>457.41439470369306</c:v>
                </c:pt>
              </c:numCache>
            </c:numRef>
          </c:yVal>
          <c:smooth val="0"/>
          <c:extLst>
            <c:ext xmlns:c16="http://schemas.microsoft.com/office/drawing/2014/chart" uri="{C3380CC4-5D6E-409C-BE32-E72D297353CC}">
              <c16:uniqueId val="{00000009-850F-4D28-95A3-129840EA689E}"/>
            </c:ext>
          </c:extLst>
        </c:ser>
        <c:ser>
          <c:idx val="9"/>
          <c:order val="9"/>
          <c:tx>
            <c:strRef>
              <c:f>'5.3'!$B$79</c:f>
              <c:strCache>
                <c:ptCount val="1"/>
                <c:pt idx="0">
                  <c:v>HU</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'5.3'!$C$79</c:f>
              <c:numCache>
                <c:formatCode>#\ ##0.0</c:formatCode>
                <c:ptCount val="1"/>
                <c:pt idx="0">
                  <c:v>19.062536276389228</c:v>
                </c:pt>
              </c:numCache>
            </c:numRef>
          </c:xVal>
          <c:yVal>
            <c:numRef>
              <c:f>'5.3'!$D$79</c:f>
              <c:numCache>
                <c:formatCode>#\ ##0.0</c:formatCode>
                <c:ptCount val="1"/>
                <c:pt idx="0">
                  <c:v>475.98667224503328</c:v>
                </c:pt>
              </c:numCache>
            </c:numRef>
          </c:yVal>
          <c:smooth val="0"/>
          <c:extLst>
            <c:ext xmlns:c16="http://schemas.microsoft.com/office/drawing/2014/chart" uri="{C3380CC4-5D6E-409C-BE32-E72D297353CC}">
              <c16:uniqueId val="{0000000A-850F-4D28-95A3-129840EA689E}"/>
            </c:ext>
          </c:extLst>
        </c:ser>
        <c:ser>
          <c:idx val="10"/>
          <c:order val="10"/>
          <c:tx>
            <c:strRef>
              <c:f>'5.3'!$B$80</c:f>
              <c:strCache>
                <c:ptCount val="1"/>
                <c:pt idx="0">
                  <c:v>IE</c:v>
                </c:pt>
              </c:strCache>
            </c:strRef>
          </c:tx>
          <c:spPr>
            <a:ln>
              <a:noFill/>
            </a:ln>
          </c:spPr>
          <c:marker>
            <c:symbol val="diamond"/>
            <c:size val="6"/>
            <c:spPr>
              <a:solidFill>
                <a:schemeClr val="accent5"/>
              </a:solidFill>
              <a:ln w="6350">
                <a:solidFill>
                  <a:schemeClr val="bg1"/>
                </a:solid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'5.3'!$C$80</c:f>
              <c:numCache>
                <c:formatCode>#\ ##0.0</c:formatCode>
                <c:ptCount val="1"/>
                <c:pt idx="0">
                  <c:v>10.668463406367307</c:v>
                </c:pt>
              </c:numCache>
            </c:numRef>
          </c:xVal>
          <c:yVal>
            <c:numRef>
              <c:f>'5.3'!$D$80</c:f>
              <c:numCache>
                <c:formatCode>#\ ##0.0</c:formatCode>
                <c:ptCount val="1"/>
                <c:pt idx="0">
                  <c:v>518.07845911939353</c:v>
                </c:pt>
              </c:numCache>
            </c:numRef>
          </c:yVal>
          <c:smooth val="0"/>
          <c:extLst>
            <c:ext xmlns:c16="http://schemas.microsoft.com/office/drawing/2014/chart" uri="{C3380CC4-5D6E-409C-BE32-E72D297353CC}">
              <c16:uniqueId val="{0000000B-850F-4D28-95A3-129840EA689E}"/>
            </c:ext>
          </c:extLst>
        </c:ser>
        <c:ser>
          <c:idx val="11"/>
          <c:order val="11"/>
          <c:tx>
            <c:strRef>
              <c:f>'5.3'!$B$81</c:f>
              <c:strCache>
                <c:ptCount val="1"/>
                <c:pt idx="0">
                  <c:v>IT</c:v>
                </c:pt>
              </c:strCache>
            </c:strRef>
          </c:tx>
          <c:spPr>
            <a:ln>
              <a:noFill/>
            </a:ln>
          </c:spPr>
          <c:marker>
            <c:symbol val="diamond"/>
            <c:size val="6"/>
            <c:spPr>
              <a:solidFill>
                <a:schemeClr val="accent5"/>
              </a:solidFill>
              <a:ln w="6350">
                <a:solidFill>
                  <a:schemeClr val="bg1"/>
                </a:solidFill>
              </a:ln>
            </c:spPr>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'5.3'!$C$81</c:f>
              <c:numCache>
                <c:formatCode>#\ ##0.0</c:formatCode>
                <c:ptCount val="1"/>
                <c:pt idx="0">
                  <c:v>8.9353525996801739</c:v>
                </c:pt>
              </c:numCache>
            </c:numRef>
          </c:xVal>
          <c:yVal>
            <c:numRef>
              <c:f>'5.3'!$D$81</c:f>
              <c:numCache>
                <c:formatCode>#\ ##0.0</c:formatCode>
                <c:ptCount val="1"/>
                <c:pt idx="0">
                  <c:v>476.28467969266717</c:v>
                </c:pt>
              </c:numCache>
            </c:numRef>
          </c:yVal>
          <c:smooth val="0"/>
          <c:extLst>
            <c:ext xmlns:c16="http://schemas.microsoft.com/office/drawing/2014/chart" uri="{C3380CC4-5D6E-409C-BE32-E72D297353CC}">
              <c16:uniqueId val="{0000000C-850F-4D28-95A3-129840EA689E}"/>
            </c:ext>
          </c:extLst>
        </c:ser>
        <c:ser>
          <c:idx val="12"/>
          <c:order val="12"/>
          <c:tx>
            <c:strRef>
              <c:f>'5.3'!$B$82</c:f>
              <c:strCache>
                <c:ptCount val="1"/>
                <c:pt idx="0">
                  <c:v>LV</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'5.3'!$C$82</c:f>
              <c:numCache>
                <c:formatCode>0.0</c:formatCode>
                <c:ptCount val="1"/>
                <c:pt idx="0">
                  <c:v>7.1746112217560398</c:v>
                </c:pt>
              </c:numCache>
            </c:numRef>
          </c:xVal>
          <c:yVal>
            <c:numRef>
              <c:f>'5.3'!$D$82</c:f>
              <c:numCache>
                <c:formatCode>#\ ##0.0</c:formatCode>
                <c:ptCount val="1"/>
                <c:pt idx="0">
                  <c:v>478.6986741450462</c:v>
                </c:pt>
              </c:numCache>
            </c:numRef>
          </c:yVal>
          <c:smooth val="0"/>
          <c:extLst>
            <c:ext xmlns:c16="http://schemas.microsoft.com/office/drawing/2014/chart" uri="{C3380CC4-5D6E-409C-BE32-E72D297353CC}">
              <c16:uniqueId val="{0000000D-850F-4D28-95A3-129840EA689E}"/>
            </c:ext>
          </c:extLst>
        </c:ser>
        <c:ser>
          <c:idx val="13"/>
          <c:order val="13"/>
          <c:tx>
            <c:strRef>
              <c:f>'5.3'!$B$83</c:f>
              <c:strCache>
                <c:ptCount val="1"/>
                <c:pt idx="0">
                  <c:v>LT</c:v>
                </c:pt>
              </c:strCache>
            </c:strRef>
          </c:tx>
          <c:spPr>
            <a:ln>
              <a:noFill/>
            </a:ln>
          </c:spPr>
          <c:marker>
            <c:symbol val="diamond"/>
            <c:size val="6"/>
            <c:spPr>
              <a:solidFill>
                <a:schemeClr val="accent5"/>
              </a:solidFill>
              <a:ln w="6350">
                <a:solidFill>
                  <a:schemeClr val="bg1"/>
                </a:solidFill>
              </a:ln>
            </c:spPr>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'5.3'!$C$83</c:f>
              <c:numCache>
                <c:formatCode>#\ ##0.0</c:formatCode>
                <c:ptCount val="1"/>
                <c:pt idx="0">
                  <c:v>13.224263800808256</c:v>
                </c:pt>
              </c:numCache>
            </c:numRef>
          </c:xVal>
          <c:yVal>
            <c:numRef>
              <c:f>'5.3'!$D$83</c:f>
              <c:numCache>
                <c:formatCode>#\ ##0.0</c:formatCode>
                <c:ptCount val="1"/>
                <c:pt idx="0">
                  <c:v>475.87347960821211</c:v>
                </c:pt>
              </c:numCache>
            </c:numRef>
          </c:yVal>
          <c:smooth val="0"/>
          <c:extLst>
            <c:ext xmlns:c16="http://schemas.microsoft.com/office/drawing/2014/chart" uri="{C3380CC4-5D6E-409C-BE32-E72D297353CC}">
              <c16:uniqueId val="{0000000E-850F-4D28-95A3-129840EA689E}"/>
            </c:ext>
          </c:extLst>
        </c:ser>
        <c:ser>
          <c:idx val="14"/>
          <c:order val="14"/>
          <c:tx>
            <c:strRef>
              <c:f>'5.3'!$B$84</c:f>
              <c:strCache>
                <c:ptCount val="1"/>
                <c:pt idx="0">
                  <c:v>LU</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'5.3'!$C$84</c:f>
              <c:numCache>
                <c:formatCode>#\ ##0.0</c:formatCode>
                <c:ptCount val="1"/>
                <c:pt idx="0">
                  <c:v>17.779991443144787</c:v>
                </c:pt>
              </c:numCache>
            </c:numRef>
          </c:xVal>
          <c:yVal>
            <c:numRef>
              <c:f>'5.3'!$D$84</c:f>
              <c:numCache>
                <c:formatCode>#\ ##0.0</c:formatCode>
                <c:ptCount val="1"/>
                <c:pt idx="0">
                  <c:v>469.98538936317885</c:v>
                </c:pt>
              </c:numCache>
            </c:numRef>
          </c:yVal>
          <c:smooth val="0"/>
          <c:extLst>
            <c:ext xmlns:c16="http://schemas.microsoft.com/office/drawing/2014/chart" uri="{C3380CC4-5D6E-409C-BE32-E72D297353CC}">
              <c16:uniqueId val="{0000000F-850F-4D28-95A3-129840EA689E}"/>
            </c:ext>
          </c:extLst>
        </c:ser>
        <c:ser>
          <c:idx val="15"/>
          <c:order val="15"/>
          <c:tx>
            <c:strRef>
              <c:f>'5.3'!$B$85</c:f>
              <c:strCache>
                <c:ptCount val="1"/>
                <c:pt idx="0">
                  <c:v>NL</c:v>
                </c:pt>
              </c:strCache>
            </c:strRef>
          </c:tx>
          <c:spPr>
            <a:ln>
              <a:noFill/>
            </a:ln>
          </c:spPr>
          <c:marker>
            <c:symbol val="diamond"/>
            <c:size val="6"/>
            <c:spPr>
              <a:solidFill>
                <a:schemeClr val="accent5"/>
              </a:solidFill>
              <a:ln w="6350">
                <a:solidFill>
                  <a:schemeClr val="bg1"/>
                </a:solidFill>
              </a:ln>
            </c:spPr>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'5.3'!$C$85</c:f>
              <c:numCache>
                <c:formatCode>#\ ##0.0</c:formatCode>
                <c:ptCount val="1"/>
                <c:pt idx="0">
                  <c:v>10.509688573722574</c:v>
                </c:pt>
              </c:numCache>
            </c:numRef>
          </c:xVal>
          <c:yVal>
            <c:numRef>
              <c:f>'5.3'!$D$85</c:f>
              <c:numCache>
                <c:formatCode>#\ ##0.0</c:formatCode>
                <c:ptCount val="1"/>
                <c:pt idx="0">
                  <c:v>484.78372537056595</c:v>
                </c:pt>
              </c:numCache>
            </c:numRef>
          </c:yVal>
          <c:smooth val="0"/>
          <c:extLst>
            <c:ext xmlns:c16="http://schemas.microsoft.com/office/drawing/2014/chart" uri="{C3380CC4-5D6E-409C-BE32-E72D297353CC}">
              <c16:uniqueId val="{00000010-850F-4D28-95A3-129840EA689E}"/>
            </c:ext>
          </c:extLst>
        </c:ser>
        <c:ser>
          <c:idx val="16"/>
          <c:order val="16"/>
          <c:tx>
            <c:strRef>
              <c:f>'5.3'!$B$86</c:f>
              <c:strCache>
                <c:ptCount val="1"/>
                <c:pt idx="0">
                  <c:v>PL</c:v>
                </c:pt>
              </c:strCache>
            </c:strRef>
          </c:tx>
          <c:spPr>
            <a:ln>
              <a:noFill/>
            </a:ln>
          </c:spPr>
          <c:marker>
            <c:symbol val="diamond"/>
            <c:size val="6"/>
            <c:spPr>
              <a:solidFill>
                <a:schemeClr val="accent5"/>
              </a:solidFill>
              <a:ln w="6350">
                <a:solidFill>
                  <a:schemeClr val="bg1"/>
                </a:solid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'5.3'!$C$86</c:f>
              <c:numCache>
                <c:formatCode>#\ ##0.0</c:formatCode>
                <c:ptCount val="1"/>
                <c:pt idx="0">
                  <c:v>11.632795594870803</c:v>
                </c:pt>
              </c:numCache>
            </c:numRef>
          </c:xVal>
          <c:yVal>
            <c:numRef>
              <c:f>'5.3'!$D$86</c:f>
              <c:numCache>
                <c:formatCode>#\ ##0.0</c:formatCode>
                <c:ptCount val="1"/>
                <c:pt idx="0">
                  <c:v>511.85569535773169</c:v>
                </c:pt>
              </c:numCache>
            </c:numRef>
          </c:yVal>
          <c:smooth val="0"/>
          <c:extLst>
            <c:ext xmlns:c16="http://schemas.microsoft.com/office/drawing/2014/chart" uri="{C3380CC4-5D6E-409C-BE32-E72D297353CC}">
              <c16:uniqueId val="{00000011-850F-4D28-95A3-129840EA689E}"/>
            </c:ext>
          </c:extLst>
        </c:ser>
        <c:ser>
          <c:idx val="17"/>
          <c:order val="17"/>
          <c:tx>
            <c:strRef>
              <c:f>'5.3'!$B$87</c:f>
              <c:strCache>
                <c:ptCount val="1"/>
                <c:pt idx="0">
                  <c:v>PT</c:v>
                </c:pt>
              </c:strCache>
            </c:strRef>
          </c:tx>
          <c:spPr>
            <a:ln>
              <a:noFill/>
            </a:ln>
          </c:spPr>
          <c:marker>
            <c:symbol val="diamond"/>
            <c:size val="6"/>
            <c:spPr>
              <a:solidFill>
                <a:schemeClr val="accent5"/>
              </a:solidFill>
              <a:ln w="6350">
                <a:solidFill>
                  <a:schemeClr val="bg1"/>
                </a:solid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'5.3'!$C$87</c:f>
              <c:numCache>
                <c:formatCode>#\ ##0.0</c:formatCode>
                <c:ptCount val="1"/>
                <c:pt idx="0">
                  <c:v>13.508459679776214</c:v>
                </c:pt>
              </c:numCache>
            </c:numRef>
          </c:xVal>
          <c:yVal>
            <c:numRef>
              <c:f>'5.3'!$D$87</c:f>
              <c:numCache>
                <c:formatCode>#\ ##0.0</c:formatCode>
                <c:ptCount val="1"/>
                <c:pt idx="0">
                  <c:v>491.80078513683378</c:v>
                </c:pt>
              </c:numCache>
            </c:numRef>
          </c:yVal>
          <c:smooth val="0"/>
          <c:extLst>
            <c:ext xmlns:c16="http://schemas.microsoft.com/office/drawing/2014/chart" uri="{C3380CC4-5D6E-409C-BE32-E72D297353CC}">
              <c16:uniqueId val="{00000012-850F-4D28-95A3-129840EA689E}"/>
            </c:ext>
          </c:extLst>
        </c:ser>
        <c:ser>
          <c:idx val="18"/>
          <c:order val="18"/>
          <c:tx>
            <c:strRef>
              <c:f>'5.3'!$B$88</c:f>
              <c:strCache>
                <c:ptCount val="1"/>
                <c:pt idx="0">
                  <c:v>SK</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'5.3'!$C$88</c:f>
              <c:numCache>
                <c:formatCode>#\ ##0.0</c:formatCode>
                <c:ptCount val="1"/>
                <c:pt idx="0">
                  <c:v>17.521973886186807</c:v>
                </c:pt>
              </c:numCache>
            </c:numRef>
          </c:xVal>
          <c:yVal>
            <c:numRef>
              <c:f>'5.3'!$D$88</c:f>
              <c:numCache>
                <c:formatCode>#\ ##0.0</c:formatCode>
                <c:ptCount val="1"/>
                <c:pt idx="0">
                  <c:v>457.98396704074833</c:v>
                </c:pt>
              </c:numCache>
            </c:numRef>
          </c:yVal>
          <c:smooth val="0"/>
          <c:extLst>
            <c:ext xmlns:c16="http://schemas.microsoft.com/office/drawing/2014/chart" uri="{C3380CC4-5D6E-409C-BE32-E72D297353CC}">
              <c16:uniqueId val="{00000013-850F-4D28-95A3-129840EA689E}"/>
            </c:ext>
          </c:extLst>
        </c:ser>
        <c:ser>
          <c:idx val="19"/>
          <c:order val="19"/>
          <c:tx>
            <c:strRef>
              <c:f>'5.3'!$B$89</c:f>
              <c:strCache>
                <c:ptCount val="1"/>
                <c:pt idx="0">
                  <c:v>SI</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'5.3'!$C$89</c:f>
              <c:numCache>
                <c:formatCode>#\ ##0.0</c:formatCode>
                <c:ptCount val="1"/>
                <c:pt idx="0">
                  <c:v>12.059609694213744</c:v>
                </c:pt>
              </c:numCache>
            </c:numRef>
          </c:xVal>
          <c:yVal>
            <c:numRef>
              <c:f>'5.3'!$D$89</c:f>
              <c:numCache>
                <c:formatCode>#\ ##0.0</c:formatCode>
                <c:ptCount val="1"/>
                <c:pt idx="0">
                  <c:v>495.34561512603591</c:v>
                </c:pt>
              </c:numCache>
            </c:numRef>
          </c:yVal>
          <c:smooth val="0"/>
          <c:extLst>
            <c:ext xmlns:c16="http://schemas.microsoft.com/office/drawing/2014/chart" uri="{C3380CC4-5D6E-409C-BE32-E72D297353CC}">
              <c16:uniqueId val="{00000014-850F-4D28-95A3-129840EA689E}"/>
            </c:ext>
          </c:extLst>
        </c:ser>
        <c:ser>
          <c:idx val="20"/>
          <c:order val="20"/>
          <c:tx>
            <c:strRef>
              <c:f>'5.3'!$B$90</c:f>
              <c:strCache>
                <c:ptCount val="1"/>
                <c:pt idx="0">
                  <c:v>SE</c:v>
                </c:pt>
              </c:strCache>
            </c:strRef>
          </c:tx>
          <c:spPr>
            <a:ln>
              <a:noFill/>
            </a:ln>
          </c:spPr>
          <c:marker>
            <c:symbol val="diamond"/>
            <c:size val="6"/>
            <c:spPr>
              <a:solidFill>
                <a:schemeClr val="accent5"/>
              </a:solidFill>
              <a:ln w="6350">
                <a:solidFill>
                  <a:schemeClr val="bg1"/>
                </a:solid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'5.3'!$C$90</c:f>
              <c:numCache>
                <c:formatCode>#\ ##0.0</c:formatCode>
                <c:ptCount val="1"/>
                <c:pt idx="0">
                  <c:v>10.663236735486873</c:v>
                </c:pt>
              </c:numCache>
            </c:numRef>
          </c:xVal>
          <c:yVal>
            <c:numRef>
              <c:f>'5.3'!$D$90</c:f>
              <c:numCache>
                <c:formatCode>#\ ##0.0</c:formatCode>
                <c:ptCount val="1"/>
                <c:pt idx="0">
                  <c:v>505.78522059816532</c:v>
                </c:pt>
              </c:numCache>
            </c:numRef>
          </c:yVal>
          <c:smooth val="0"/>
          <c:extLst>
            <c:ext xmlns:c16="http://schemas.microsoft.com/office/drawing/2014/chart" uri="{C3380CC4-5D6E-409C-BE32-E72D297353CC}">
              <c16:uniqueId val="{00000015-850F-4D28-95A3-129840EA689E}"/>
            </c:ext>
          </c:extLst>
        </c:ser>
        <c:ser>
          <c:idx val="22"/>
          <c:order val="21"/>
          <c:tx>
            <c:strRef>
              <c:f>'5.3'!$B$92</c:f>
              <c:strCache>
                <c:ptCount val="1"/>
                <c:pt idx="0">
                  <c:v>BG</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'5.3'!$C$92</c:f>
              <c:numCache>
                <c:formatCode>#\ ##0.0</c:formatCode>
                <c:ptCount val="1"/>
                <c:pt idx="0">
                  <c:v>15.032985997748071</c:v>
                </c:pt>
              </c:numCache>
            </c:numRef>
          </c:xVal>
          <c:yVal>
            <c:numRef>
              <c:f>'5.3'!$D$92</c:f>
              <c:numCache>
                <c:formatCode>#\ ##0.0</c:formatCode>
                <c:ptCount val="1"/>
                <c:pt idx="0">
                  <c:v>419.84400596424894</c:v>
                </c:pt>
              </c:numCache>
            </c:numRef>
          </c:yVal>
          <c:smooth val="0"/>
          <c:extLst>
            <c:ext xmlns:c16="http://schemas.microsoft.com/office/drawing/2014/chart" uri="{C3380CC4-5D6E-409C-BE32-E72D297353CC}">
              <c16:uniqueId val="{00000016-850F-4D28-95A3-129840EA689E}"/>
            </c:ext>
          </c:extLst>
        </c:ser>
        <c:ser>
          <c:idx val="23"/>
          <c:order val="22"/>
          <c:tx>
            <c:strRef>
              <c:f>'5.3'!$B$93</c:f>
              <c:strCache>
                <c:ptCount val="1"/>
                <c:pt idx="0">
                  <c:v>HR</c:v>
                </c:pt>
              </c:strCache>
            </c:strRef>
          </c:tx>
          <c:spPr>
            <a:ln>
              <a:noFill/>
            </a:ln>
          </c:spPr>
          <c:marker>
            <c:symbol val="diamond"/>
            <c:size val="6"/>
            <c:spPr>
              <a:solidFill>
                <a:schemeClr val="accent5"/>
              </a:solidFill>
              <a:ln w="6350">
                <a:solidFill>
                  <a:schemeClr val="bg1"/>
                </a:solidFill>
              </a:ln>
            </c:spPr>
          </c:marker>
          <c:dLbls>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'5.3'!$C$93</c:f>
              <c:numCache>
                <c:formatCode>#\ ##0.0</c:formatCode>
                <c:ptCount val="1"/>
                <c:pt idx="0">
                  <c:v>7.7151519822710677</c:v>
                </c:pt>
              </c:numCache>
            </c:numRef>
          </c:xVal>
          <c:yVal>
            <c:numRef>
              <c:f>'5.3'!$D$93</c:f>
              <c:numCache>
                <c:formatCode>#\ ##0.0</c:formatCode>
                <c:ptCount val="1"/>
                <c:pt idx="0">
                  <c:v>478.98915239507591</c:v>
                </c:pt>
              </c:numCache>
            </c:numRef>
          </c:yVal>
          <c:smooth val="0"/>
          <c:extLst>
            <c:ext xmlns:c16="http://schemas.microsoft.com/office/drawing/2014/chart" uri="{C3380CC4-5D6E-409C-BE32-E72D297353CC}">
              <c16:uniqueId val="{00000017-850F-4D28-95A3-129840EA689E}"/>
            </c:ext>
          </c:extLst>
        </c:ser>
        <c:ser>
          <c:idx val="24"/>
          <c:order val="23"/>
          <c:tx>
            <c:strRef>
              <c:f>'5.3'!$B$94</c:f>
              <c:strCache>
                <c:ptCount val="1"/>
                <c:pt idx="0">
                  <c:v>CY</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'5.3'!$C$94</c:f>
              <c:numCache>
                <c:formatCode>#\ ##0.0</c:formatCode>
                <c:ptCount val="1"/>
                <c:pt idx="0">
                  <c:v>6.7918719087676465</c:v>
                </c:pt>
              </c:numCache>
            </c:numRef>
          </c:xVal>
          <c:yVal>
            <c:numRef>
              <c:f>'5.3'!$D$94</c:f>
              <c:numCache>
                <c:formatCode>#\ ##0.0</c:formatCode>
                <c:ptCount val="1"/>
                <c:pt idx="0">
                  <c:v>424.3582472168186</c:v>
                </c:pt>
              </c:numCache>
            </c:numRef>
          </c:yVal>
          <c:smooth val="0"/>
          <c:extLst>
            <c:ext xmlns:c16="http://schemas.microsoft.com/office/drawing/2014/chart" uri="{C3380CC4-5D6E-409C-BE32-E72D297353CC}">
              <c16:uniqueId val="{00000018-850F-4D28-95A3-129840EA689E}"/>
            </c:ext>
          </c:extLst>
        </c:ser>
        <c:ser>
          <c:idx val="25"/>
          <c:order val="24"/>
          <c:tx>
            <c:strRef>
              <c:f>'5.3'!$B$95</c:f>
              <c:strCache>
                <c:ptCount val="1"/>
                <c:pt idx="0">
                  <c:v>MT</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'5.3'!$C$95</c:f>
              <c:numCache>
                <c:formatCode>#\ ##0.0</c:formatCode>
                <c:ptCount val="1"/>
                <c:pt idx="0">
                  <c:v>7.5630965057143715</c:v>
                </c:pt>
              </c:numCache>
            </c:numRef>
          </c:xVal>
          <c:yVal>
            <c:numRef>
              <c:f>'5.3'!$D$95</c:f>
              <c:numCache>
                <c:formatCode>#\ ##0.0</c:formatCode>
                <c:ptCount val="1"/>
                <c:pt idx="0">
                  <c:v>448.23476010986792</c:v>
                </c:pt>
              </c:numCache>
            </c:numRef>
          </c:yVal>
          <c:smooth val="0"/>
          <c:extLst>
            <c:ext xmlns:c16="http://schemas.microsoft.com/office/drawing/2014/chart" uri="{C3380CC4-5D6E-409C-BE32-E72D297353CC}">
              <c16:uniqueId val="{00000019-850F-4D28-95A3-129840EA689E}"/>
            </c:ext>
          </c:extLst>
        </c:ser>
        <c:ser>
          <c:idx val="26"/>
          <c:order val="25"/>
          <c:tx>
            <c:strRef>
              <c:f>'5.3'!$B$96</c:f>
              <c:strCache>
                <c:ptCount val="1"/>
                <c:pt idx="0">
                  <c:v>RO</c:v>
                </c:pt>
              </c:strCache>
            </c:strRef>
          </c:tx>
          <c:spPr>
            <a:ln>
              <a:noFill/>
            </a:ln>
          </c:spPr>
          <c:marker>
            <c:symbol val="diamond"/>
            <c:size val="6"/>
            <c:spPr>
              <a:solidFill>
                <a:schemeClr val="accent5"/>
              </a:solidFill>
              <a:ln w="6350">
                <a:solidFill>
                  <a:schemeClr val="bg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'5.3'!$C$96</c:f>
              <c:numCache>
                <c:formatCode>#\ ##0.0</c:formatCode>
                <c:ptCount val="1"/>
                <c:pt idx="0">
                  <c:v>18.087609117104968</c:v>
                </c:pt>
              </c:numCache>
            </c:numRef>
          </c:xVal>
          <c:yVal>
            <c:numRef>
              <c:f>'5.3'!$D$96</c:f>
              <c:numCache>
                <c:formatCode>#\ ##0.0</c:formatCode>
                <c:ptCount val="1"/>
                <c:pt idx="0">
                  <c:v>427.70314585064472</c:v>
                </c:pt>
              </c:numCache>
            </c:numRef>
          </c:yVal>
          <c:smooth val="0"/>
          <c:extLst>
            <c:ext xmlns:c16="http://schemas.microsoft.com/office/drawing/2014/chart" uri="{C3380CC4-5D6E-409C-BE32-E72D297353CC}">
              <c16:uniqueId val="{0000001A-850F-4D28-95A3-129840EA689E}"/>
            </c:ext>
          </c:extLst>
        </c:ser>
        <c:dLbls>
          <c:showLegendKey val="0"/>
          <c:showVal val="0"/>
          <c:showCatName val="0"/>
          <c:showSerName val="0"/>
          <c:showPercent val="0"/>
          <c:showBubbleSize val="0"/>
        </c:dLbls>
        <c:axId val="128732160"/>
        <c:axId val="128746624"/>
      </c:scatterChart>
      <c:valAx>
        <c:axId val="128732160"/>
        <c:scaling>
          <c:orientation val="maxMin"/>
        </c:scaling>
        <c:delete val="0"/>
        <c:axPos val="b"/>
        <c:title>
          <c:tx>
            <c:rich>
              <a:bodyPr/>
              <a:lstStyle/>
              <a:p>
                <a:pPr>
                  <a:defRPr/>
                </a:pPr>
                <a:r>
                  <a:rPr lang="fr-FR"/>
                  <a:t>Percentage of variation in performance explained by socio-economic status</a:t>
                </a:r>
              </a:p>
            </c:rich>
          </c:tx>
          <c:overlay val="0"/>
        </c:title>
        <c:numFmt formatCode="#,##0" sourceLinked="0"/>
        <c:majorTickMark val="none"/>
        <c:minorTickMark val="none"/>
        <c:tickLblPos val="low"/>
        <c:spPr>
          <a:noFill/>
          <a:ln w="25400">
            <a:solidFill>
              <a:schemeClr val="accent5">
                <a:lumMod val="75000"/>
              </a:schemeClr>
            </a:solidFill>
          </a:ln>
        </c:spPr>
        <c:crossAx val="128746624"/>
        <c:crossesAt val="487.12599476255195"/>
        <c:crossBetween val="midCat"/>
      </c:valAx>
      <c:valAx>
        <c:axId val="128746624"/>
        <c:scaling>
          <c:orientation val="minMax"/>
          <c:max val="580"/>
          <c:min val="380"/>
        </c:scaling>
        <c:delete val="0"/>
        <c:axPos val="r"/>
        <c:title>
          <c:tx>
            <c:rich>
              <a:bodyPr rot="0" vert="horz"/>
              <a:lstStyle/>
              <a:p>
                <a:pPr>
                  <a:defRPr/>
                </a:pPr>
                <a:r>
                  <a:rPr lang="fr-FR"/>
                  <a:t>Mean</a:t>
                </a:r>
                <a:r>
                  <a:rPr lang="fr-FR" baseline="0"/>
                  <a:t> score</a:t>
                </a:r>
                <a:endParaRPr lang="fr-FR"/>
              </a:p>
            </c:rich>
          </c:tx>
          <c:layout>
            <c:manualLayout>
              <c:xMode val="edge"/>
              <c:yMode val="edge"/>
              <c:x val="5.2546507356881399E-2"/>
              <c:y val="1.3015425740642973E-3"/>
            </c:manualLayout>
          </c:layout>
          <c:overlay val="0"/>
        </c:title>
        <c:numFmt formatCode="#,##0" sourceLinked="0"/>
        <c:majorTickMark val="none"/>
        <c:minorTickMark val="none"/>
        <c:tickLblPos val="high"/>
        <c:spPr>
          <a:ln w="25400">
            <a:solidFill>
              <a:schemeClr val="accent5">
                <a:lumMod val="75000"/>
              </a:schemeClr>
            </a:solidFill>
          </a:ln>
        </c:spPr>
        <c:crossAx val="128732160"/>
        <c:crossesAt val="12.0134981934248"/>
        <c:crossBetween val="midCat"/>
      </c:valAx>
    </c:plotArea>
    <c:plotVisOnly val="1"/>
    <c:dispBlanksAs val="gap"/>
    <c:showDLblsOverMax val="0"/>
  </c:chart>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13259572140153E-2"/>
          <c:y val="5.593008958998455E-2"/>
          <c:w val="0.94621693770969217"/>
          <c:h val="0.83835725981102072"/>
        </c:manualLayout>
      </c:layout>
      <c:barChart>
        <c:barDir val="col"/>
        <c:grouping val="clustered"/>
        <c:varyColors val="0"/>
        <c:ser>
          <c:idx val="1"/>
          <c:order val="0"/>
          <c:tx>
            <c:strRef>
              <c:f>'5.3'!$D$36</c:f>
              <c:strCache>
                <c:ptCount val="1"/>
                <c:pt idx="0">
                  <c:v>2018</c:v>
                </c:pt>
              </c:strCache>
            </c:strRef>
          </c:tx>
          <c:spPr>
            <a:solidFill>
              <a:schemeClr val="accent5">
                <a:lumMod val="60000"/>
                <a:lumOff val="40000"/>
              </a:schemeClr>
            </a:solidFill>
            <a:ln>
              <a:noFill/>
            </a:ln>
            <a:effectLst/>
          </c:spPr>
          <c:invertIfNegative val="0"/>
          <c:cat>
            <c:strRef>
              <c:f>'5.3'!$B$37:$B$64</c:f>
              <c:strCache>
                <c:ptCount val="28"/>
                <c:pt idx="0">
                  <c:v>BG</c:v>
                </c:pt>
                <c:pt idx="1">
                  <c:v>CY</c:v>
                </c:pt>
                <c:pt idx="2">
                  <c:v>RO</c:v>
                </c:pt>
                <c:pt idx="3">
                  <c:v>MT</c:v>
                </c:pt>
                <c:pt idx="4">
                  <c:v>SK</c:v>
                </c:pt>
                <c:pt idx="5">
                  <c:v>EL</c:v>
                </c:pt>
                <c:pt idx="6">
                  <c:v>LU</c:v>
                </c:pt>
                <c:pt idx="7">
                  <c:v>HU</c:v>
                </c:pt>
                <c:pt idx="8">
                  <c:v>LT</c:v>
                </c:pt>
                <c:pt idx="9">
                  <c:v>NL</c:v>
                </c:pt>
                <c:pt idx="10">
                  <c:v>AT</c:v>
                </c:pt>
                <c:pt idx="11">
                  <c:v>IT</c:v>
                </c:pt>
                <c:pt idx="12">
                  <c:v>ES</c:v>
                </c:pt>
                <c:pt idx="13">
                  <c:v>EU-27</c:v>
                </c:pt>
                <c:pt idx="14">
                  <c:v>LV</c:v>
                </c:pt>
                <c:pt idx="15">
                  <c:v>HR</c:v>
                </c:pt>
                <c:pt idx="16">
                  <c:v>BE</c:v>
                </c:pt>
                <c:pt idx="17">
                  <c:v>FR</c:v>
                </c:pt>
                <c:pt idx="18">
                  <c:v>CZ</c:v>
                </c:pt>
                <c:pt idx="19">
                  <c:v>DE</c:v>
                </c:pt>
                <c:pt idx="20">
                  <c:v>PT</c:v>
                </c:pt>
                <c:pt idx="21">
                  <c:v>SE</c:v>
                </c:pt>
                <c:pt idx="22">
                  <c:v>SI</c:v>
                </c:pt>
                <c:pt idx="23">
                  <c:v>DK</c:v>
                </c:pt>
                <c:pt idx="24">
                  <c:v>PL</c:v>
                </c:pt>
                <c:pt idx="25">
                  <c:v>FI</c:v>
                </c:pt>
                <c:pt idx="26">
                  <c:v>IE</c:v>
                </c:pt>
                <c:pt idx="27">
                  <c:v>EE</c:v>
                </c:pt>
              </c:strCache>
            </c:strRef>
          </c:cat>
          <c:val>
            <c:numRef>
              <c:f>'5.3'!$D$37:$D$64</c:f>
              <c:numCache>
                <c:formatCode>#\ ##0.0</c:formatCode>
                <c:ptCount val="28"/>
                <c:pt idx="0">
                  <c:v>47.102802223720602</c:v>
                </c:pt>
                <c:pt idx="1">
                  <c:v>43.707896895508725</c:v>
                </c:pt>
                <c:pt idx="2">
                  <c:v>40.838354892071898</c:v>
                </c:pt>
                <c:pt idx="3">
                  <c:v>35.885901919867898</c:v>
                </c:pt>
                <c:pt idx="4">
                  <c:v>31.41002475668591</c:v>
                </c:pt>
                <c:pt idx="5">
                  <c:v>30.515796367752156</c:v>
                </c:pt>
                <c:pt idx="6">
                  <c:v>29.291415269953049</c:v>
                </c:pt>
                <c:pt idx="7">
                  <c:v>25.273944150848386</c:v>
                </c:pt>
                <c:pt idx="8">
                  <c:v>24.36329577056221</c:v>
                </c:pt>
                <c:pt idx="9">
                  <c:v>24.086606128012864</c:v>
                </c:pt>
                <c:pt idx="10">
                  <c:v>23.623262398892681</c:v>
                </c:pt>
                <c:pt idx="11">
                  <c:v>23.267172542692073</c:v>
                </c:pt>
                <c:pt idx="12">
                  <c:v>23</c:v>
                </c:pt>
                <c:pt idx="13">
                  <c:v>22.5</c:v>
                </c:pt>
                <c:pt idx="14">
                  <c:v>22.442881112579002</c:v>
                </c:pt>
                <c:pt idx="15">
                  <c:v>21.578840306109839</c:v>
                </c:pt>
                <c:pt idx="16">
                  <c:v>21.253462296272261</c:v>
                </c:pt>
                <c:pt idx="17">
                  <c:v>20.937250005818772</c:v>
                </c:pt>
                <c:pt idx="18">
                  <c:v>20.740482802780829</c:v>
                </c:pt>
                <c:pt idx="19">
                  <c:v>20.685094923444481</c:v>
                </c:pt>
                <c:pt idx="20">
                  <c:v>20.221870741876327</c:v>
                </c:pt>
                <c:pt idx="21">
                  <c:v>18.393043461607387</c:v>
                </c:pt>
                <c:pt idx="22">
                  <c:v>17.880991200154508</c:v>
                </c:pt>
                <c:pt idx="23">
                  <c:v>15.99953368019753</c:v>
                </c:pt>
                <c:pt idx="24">
                  <c:v>14.675606668576282</c:v>
                </c:pt>
                <c:pt idx="25">
                  <c:v>13.544526316949831</c:v>
                </c:pt>
                <c:pt idx="26">
                  <c:v>11.799349336312201</c:v>
                </c:pt>
                <c:pt idx="27">
                  <c:v>11.054281425110727</c:v>
                </c:pt>
              </c:numCache>
            </c:numRef>
          </c:val>
          <c:extLst>
            <c:ext xmlns:c16="http://schemas.microsoft.com/office/drawing/2014/chart" uri="{C3380CC4-5D6E-409C-BE32-E72D297353CC}">
              <c16:uniqueId val="{00000000-688B-488E-BDEF-5642A0736F43}"/>
            </c:ext>
          </c:extLst>
        </c:ser>
        <c:dLbls>
          <c:showLegendKey val="0"/>
          <c:showVal val="0"/>
          <c:showCatName val="0"/>
          <c:showSerName val="0"/>
          <c:showPercent val="0"/>
          <c:showBubbleSize val="0"/>
        </c:dLbls>
        <c:gapWidth val="150"/>
        <c:axId val="532860880"/>
        <c:axId val="532856288"/>
      </c:barChart>
      <c:lineChart>
        <c:grouping val="standard"/>
        <c:varyColors val="0"/>
        <c:ser>
          <c:idx val="0"/>
          <c:order val="1"/>
          <c:tx>
            <c:strRef>
              <c:f>'5.3'!$C$36</c:f>
              <c:strCache>
                <c:ptCount val="1"/>
                <c:pt idx="0">
                  <c:v>2009</c:v>
                </c:pt>
              </c:strCache>
            </c:strRef>
          </c:tx>
          <c:spPr>
            <a:ln w="28575" cap="rnd">
              <a:noFill/>
              <a:round/>
            </a:ln>
            <a:effectLst/>
          </c:spPr>
          <c:marker>
            <c:symbol val="diamond"/>
            <c:size val="6"/>
            <c:spPr>
              <a:solidFill>
                <a:schemeClr val="accent5"/>
              </a:solidFill>
              <a:ln w="6350">
                <a:solidFill>
                  <a:schemeClr val="bg1"/>
                </a:solidFill>
              </a:ln>
              <a:effectLst/>
            </c:spPr>
          </c:marker>
          <c:cat>
            <c:strRef>
              <c:f>'5.3'!$B$37:$B$64</c:f>
              <c:strCache>
                <c:ptCount val="28"/>
                <c:pt idx="0">
                  <c:v>BG</c:v>
                </c:pt>
                <c:pt idx="1">
                  <c:v>CY</c:v>
                </c:pt>
                <c:pt idx="2">
                  <c:v>RO</c:v>
                </c:pt>
                <c:pt idx="3">
                  <c:v>MT</c:v>
                </c:pt>
                <c:pt idx="4">
                  <c:v>SK</c:v>
                </c:pt>
                <c:pt idx="5">
                  <c:v>EL</c:v>
                </c:pt>
                <c:pt idx="6">
                  <c:v>LU</c:v>
                </c:pt>
                <c:pt idx="7">
                  <c:v>HU</c:v>
                </c:pt>
                <c:pt idx="8">
                  <c:v>LT</c:v>
                </c:pt>
                <c:pt idx="9">
                  <c:v>NL</c:v>
                </c:pt>
                <c:pt idx="10">
                  <c:v>AT</c:v>
                </c:pt>
                <c:pt idx="11">
                  <c:v>IT</c:v>
                </c:pt>
                <c:pt idx="12">
                  <c:v>ES</c:v>
                </c:pt>
                <c:pt idx="13">
                  <c:v>EU-27</c:v>
                </c:pt>
                <c:pt idx="14">
                  <c:v>LV</c:v>
                </c:pt>
                <c:pt idx="15">
                  <c:v>HR</c:v>
                </c:pt>
                <c:pt idx="16">
                  <c:v>BE</c:v>
                </c:pt>
                <c:pt idx="17">
                  <c:v>FR</c:v>
                </c:pt>
                <c:pt idx="18">
                  <c:v>CZ</c:v>
                </c:pt>
                <c:pt idx="19">
                  <c:v>DE</c:v>
                </c:pt>
                <c:pt idx="20">
                  <c:v>PT</c:v>
                </c:pt>
                <c:pt idx="21">
                  <c:v>SE</c:v>
                </c:pt>
                <c:pt idx="22">
                  <c:v>SI</c:v>
                </c:pt>
                <c:pt idx="23">
                  <c:v>DK</c:v>
                </c:pt>
                <c:pt idx="24">
                  <c:v>PL</c:v>
                </c:pt>
                <c:pt idx="25">
                  <c:v>FI</c:v>
                </c:pt>
                <c:pt idx="26">
                  <c:v>IE</c:v>
                </c:pt>
                <c:pt idx="27">
                  <c:v>EE</c:v>
                </c:pt>
              </c:strCache>
            </c:strRef>
          </c:cat>
          <c:val>
            <c:numRef>
              <c:f>'5.3'!$C$37:$C$64</c:f>
              <c:numCache>
                <c:formatCode>#\ ##0.0</c:formatCode>
                <c:ptCount val="28"/>
                <c:pt idx="0">
                  <c:v>40.987349371400427</c:v>
                </c:pt>
                <c:pt idx="2">
                  <c:v>40.399739216684253</c:v>
                </c:pt>
                <c:pt idx="3">
                  <c:v>36.312590383234273</c:v>
                </c:pt>
                <c:pt idx="4">
                  <c:v>22.194532073032232</c:v>
                </c:pt>
                <c:pt idx="5">
                  <c:v>21.321654859222427</c:v>
                </c:pt>
                <c:pt idx="6">
                  <c:v>26.04069358898612</c:v>
                </c:pt>
                <c:pt idx="7">
                  <c:v>17.552557284640262</c:v>
                </c:pt>
                <c:pt idx="8">
                  <c:v>24.363187198891811</c:v>
                </c:pt>
                <c:pt idx="9">
                  <c:v>14.314964584641917</c:v>
                </c:pt>
                <c:pt idx="11">
                  <c:v>21.023118911251714</c:v>
                </c:pt>
                <c:pt idx="12" formatCode="0.0">
                  <c:v>19.559393701078871</c:v>
                </c:pt>
                <c:pt idx="13">
                  <c:v>19.7</c:v>
                </c:pt>
                <c:pt idx="14">
                  <c:v>17.578914609500298</c:v>
                </c:pt>
                <c:pt idx="15">
                  <c:v>22.435370849152381</c:v>
                </c:pt>
                <c:pt idx="16">
                  <c:v>17.742593192192942</c:v>
                </c:pt>
                <c:pt idx="17">
                  <c:v>19.75214133807301</c:v>
                </c:pt>
                <c:pt idx="18">
                  <c:v>23.054676880002706</c:v>
                </c:pt>
                <c:pt idx="19">
                  <c:v>18.466724393467029</c:v>
                </c:pt>
                <c:pt idx="20">
                  <c:v>17.619727378909165</c:v>
                </c:pt>
                <c:pt idx="21">
                  <c:v>17.439302639502628</c:v>
                </c:pt>
                <c:pt idx="22">
                  <c:v>21.200370740989356</c:v>
                </c:pt>
                <c:pt idx="23">
                  <c:v>15.21795241175278</c:v>
                </c:pt>
                <c:pt idx="24">
                  <c:v>15.032062038898511</c:v>
                </c:pt>
                <c:pt idx="25">
                  <c:v>8.1087240488984946</c:v>
                </c:pt>
                <c:pt idx="26">
                  <c:v>17.249183962417003</c:v>
                </c:pt>
                <c:pt idx="27">
                  <c:v>13.332654181507511</c:v>
                </c:pt>
              </c:numCache>
            </c:numRef>
          </c:val>
          <c:smooth val="0"/>
          <c:extLst>
            <c:ext xmlns:c16="http://schemas.microsoft.com/office/drawing/2014/chart" uri="{C3380CC4-5D6E-409C-BE32-E72D297353CC}">
              <c16:uniqueId val="{00000001-688B-488E-BDEF-5642A0736F43}"/>
            </c:ext>
          </c:extLst>
        </c:ser>
        <c:ser>
          <c:idx val="2"/>
          <c:order val="2"/>
          <c:tx>
            <c:strRef>
              <c:f>'5.3'!$E$36</c:f>
              <c:strCache>
                <c:ptCount val="1"/>
                <c:pt idx="0">
                  <c:v>2030 target: less than 15%</c:v>
                </c:pt>
              </c:strCache>
            </c:strRef>
          </c:tx>
          <c:spPr>
            <a:ln w="19050" cap="rnd">
              <a:solidFill>
                <a:schemeClr val="accent5">
                  <a:lumMod val="75000"/>
                </a:schemeClr>
              </a:solidFill>
              <a:prstDash val="sys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688B-488E-BDEF-5642A0736F43}"/>
                </c:ext>
              </c:extLst>
            </c:dLbl>
            <c:dLbl>
              <c:idx val="1"/>
              <c:delete val="1"/>
              <c:extLst>
                <c:ext xmlns:c15="http://schemas.microsoft.com/office/drawing/2012/chart" uri="{CE6537A1-D6FC-4f65-9D91-7224C49458BB}"/>
                <c:ext xmlns:c16="http://schemas.microsoft.com/office/drawing/2014/chart" uri="{C3380CC4-5D6E-409C-BE32-E72D297353CC}">
                  <c16:uniqueId val="{00000003-688B-488E-BDEF-5642A0736F43}"/>
                </c:ext>
              </c:extLst>
            </c:dLbl>
            <c:dLbl>
              <c:idx val="2"/>
              <c:delete val="1"/>
              <c:extLst>
                <c:ext xmlns:c15="http://schemas.microsoft.com/office/drawing/2012/chart" uri="{CE6537A1-D6FC-4f65-9D91-7224C49458BB}"/>
                <c:ext xmlns:c16="http://schemas.microsoft.com/office/drawing/2014/chart" uri="{C3380CC4-5D6E-409C-BE32-E72D297353CC}">
                  <c16:uniqueId val="{00000004-688B-488E-BDEF-5642A0736F43}"/>
                </c:ext>
              </c:extLst>
            </c:dLbl>
            <c:dLbl>
              <c:idx val="3"/>
              <c:delete val="1"/>
              <c:extLst>
                <c:ext xmlns:c15="http://schemas.microsoft.com/office/drawing/2012/chart" uri="{CE6537A1-D6FC-4f65-9D91-7224C49458BB}"/>
                <c:ext xmlns:c16="http://schemas.microsoft.com/office/drawing/2014/chart" uri="{C3380CC4-5D6E-409C-BE32-E72D297353CC}">
                  <c16:uniqueId val="{00000005-688B-488E-BDEF-5642A0736F43}"/>
                </c:ext>
              </c:extLst>
            </c:dLbl>
            <c:dLbl>
              <c:idx val="4"/>
              <c:delete val="1"/>
              <c:extLst>
                <c:ext xmlns:c15="http://schemas.microsoft.com/office/drawing/2012/chart" uri="{CE6537A1-D6FC-4f65-9D91-7224C49458BB}"/>
                <c:ext xmlns:c16="http://schemas.microsoft.com/office/drawing/2014/chart" uri="{C3380CC4-5D6E-409C-BE32-E72D297353CC}">
                  <c16:uniqueId val="{00000006-688B-488E-BDEF-5642A0736F43}"/>
                </c:ext>
              </c:extLst>
            </c:dLbl>
            <c:dLbl>
              <c:idx val="5"/>
              <c:delete val="1"/>
              <c:extLst>
                <c:ext xmlns:c15="http://schemas.microsoft.com/office/drawing/2012/chart" uri="{CE6537A1-D6FC-4f65-9D91-7224C49458BB}"/>
                <c:ext xmlns:c16="http://schemas.microsoft.com/office/drawing/2014/chart" uri="{C3380CC4-5D6E-409C-BE32-E72D297353CC}">
                  <c16:uniqueId val="{00000007-688B-488E-BDEF-5642A0736F43}"/>
                </c:ext>
              </c:extLst>
            </c:dLbl>
            <c:dLbl>
              <c:idx val="6"/>
              <c:delete val="1"/>
              <c:extLst>
                <c:ext xmlns:c15="http://schemas.microsoft.com/office/drawing/2012/chart" uri="{CE6537A1-D6FC-4f65-9D91-7224C49458BB}"/>
                <c:ext xmlns:c16="http://schemas.microsoft.com/office/drawing/2014/chart" uri="{C3380CC4-5D6E-409C-BE32-E72D297353CC}">
                  <c16:uniqueId val="{00000008-688B-488E-BDEF-5642A0736F43}"/>
                </c:ext>
              </c:extLst>
            </c:dLbl>
            <c:dLbl>
              <c:idx val="7"/>
              <c:delete val="1"/>
              <c:extLst>
                <c:ext xmlns:c15="http://schemas.microsoft.com/office/drawing/2012/chart" uri="{CE6537A1-D6FC-4f65-9D91-7224C49458BB}"/>
                <c:ext xmlns:c16="http://schemas.microsoft.com/office/drawing/2014/chart" uri="{C3380CC4-5D6E-409C-BE32-E72D297353CC}">
                  <c16:uniqueId val="{00000009-688B-488E-BDEF-5642A0736F43}"/>
                </c:ext>
              </c:extLst>
            </c:dLbl>
            <c:dLbl>
              <c:idx val="8"/>
              <c:delete val="1"/>
              <c:extLst>
                <c:ext xmlns:c15="http://schemas.microsoft.com/office/drawing/2012/chart" uri="{CE6537A1-D6FC-4f65-9D91-7224C49458BB}"/>
                <c:ext xmlns:c16="http://schemas.microsoft.com/office/drawing/2014/chart" uri="{C3380CC4-5D6E-409C-BE32-E72D297353CC}">
                  <c16:uniqueId val="{0000000A-688B-488E-BDEF-5642A0736F43}"/>
                </c:ext>
              </c:extLst>
            </c:dLbl>
            <c:dLbl>
              <c:idx val="9"/>
              <c:delete val="1"/>
              <c:extLst>
                <c:ext xmlns:c15="http://schemas.microsoft.com/office/drawing/2012/chart" uri="{CE6537A1-D6FC-4f65-9D91-7224C49458BB}"/>
                <c:ext xmlns:c16="http://schemas.microsoft.com/office/drawing/2014/chart" uri="{C3380CC4-5D6E-409C-BE32-E72D297353CC}">
                  <c16:uniqueId val="{0000000B-688B-488E-BDEF-5642A0736F43}"/>
                </c:ext>
              </c:extLst>
            </c:dLbl>
            <c:dLbl>
              <c:idx val="10"/>
              <c:delete val="1"/>
              <c:extLst>
                <c:ext xmlns:c15="http://schemas.microsoft.com/office/drawing/2012/chart" uri="{CE6537A1-D6FC-4f65-9D91-7224C49458BB}"/>
                <c:ext xmlns:c16="http://schemas.microsoft.com/office/drawing/2014/chart" uri="{C3380CC4-5D6E-409C-BE32-E72D297353CC}">
                  <c16:uniqueId val="{0000000C-688B-488E-BDEF-5642A0736F43}"/>
                </c:ext>
              </c:extLst>
            </c:dLbl>
            <c:dLbl>
              <c:idx val="11"/>
              <c:delete val="1"/>
              <c:extLst>
                <c:ext xmlns:c15="http://schemas.microsoft.com/office/drawing/2012/chart" uri="{CE6537A1-D6FC-4f65-9D91-7224C49458BB}"/>
                <c:ext xmlns:c16="http://schemas.microsoft.com/office/drawing/2014/chart" uri="{C3380CC4-5D6E-409C-BE32-E72D297353CC}">
                  <c16:uniqueId val="{0000000D-688B-488E-BDEF-5642A0736F43}"/>
                </c:ext>
              </c:extLst>
            </c:dLbl>
            <c:dLbl>
              <c:idx val="12"/>
              <c:delete val="1"/>
              <c:extLst>
                <c:ext xmlns:c15="http://schemas.microsoft.com/office/drawing/2012/chart" uri="{CE6537A1-D6FC-4f65-9D91-7224C49458BB}"/>
                <c:ext xmlns:c16="http://schemas.microsoft.com/office/drawing/2014/chart" uri="{C3380CC4-5D6E-409C-BE32-E72D297353CC}">
                  <c16:uniqueId val="{0000000E-688B-488E-BDEF-5642A0736F43}"/>
                </c:ext>
              </c:extLst>
            </c:dLbl>
            <c:dLbl>
              <c:idx val="13"/>
              <c:delete val="1"/>
              <c:extLst>
                <c:ext xmlns:c15="http://schemas.microsoft.com/office/drawing/2012/chart" uri="{CE6537A1-D6FC-4f65-9D91-7224C49458BB}"/>
                <c:ext xmlns:c16="http://schemas.microsoft.com/office/drawing/2014/chart" uri="{C3380CC4-5D6E-409C-BE32-E72D297353CC}">
                  <c16:uniqueId val="{0000000F-688B-488E-BDEF-5642A0736F43}"/>
                </c:ext>
              </c:extLst>
            </c:dLbl>
            <c:dLbl>
              <c:idx val="14"/>
              <c:delete val="1"/>
              <c:extLst>
                <c:ext xmlns:c15="http://schemas.microsoft.com/office/drawing/2012/chart" uri="{CE6537A1-D6FC-4f65-9D91-7224C49458BB}"/>
                <c:ext xmlns:c16="http://schemas.microsoft.com/office/drawing/2014/chart" uri="{C3380CC4-5D6E-409C-BE32-E72D297353CC}">
                  <c16:uniqueId val="{00000010-688B-488E-BDEF-5642A0736F43}"/>
                </c:ext>
              </c:extLst>
            </c:dLbl>
            <c:dLbl>
              <c:idx val="15"/>
              <c:delete val="1"/>
              <c:extLst>
                <c:ext xmlns:c15="http://schemas.microsoft.com/office/drawing/2012/chart" uri="{CE6537A1-D6FC-4f65-9D91-7224C49458BB}"/>
                <c:ext xmlns:c16="http://schemas.microsoft.com/office/drawing/2014/chart" uri="{C3380CC4-5D6E-409C-BE32-E72D297353CC}">
                  <c16:uniqueId val="{00000011-688B-488E-BDEF-5642A0736F43}"/>
                </c:ext>
              </c:extLst>
            </c:dLbl>
            <c:dLbl>
              <c:idx val="16"/>
              <c:delete val="1"/>
              <c:extLst>
                <c:ext xmlns:c15="http://schemas.microsoft.com/office/drawing/2012/chart" uri="{CE6537A1-D6FC-4f65-9D91-7224C49458BB}"/>
                <c:ext xmlns:c16="http://schemas.microsoft.com/office/drawing/2014/chart" uri="{C3380CC4-5D6E-409C-BE32-E72D297353CC}">
                  <c16:uniqueId val="{00000012-688B-488E-BDEF-5642A0736F43}"/>
                </c:ext>
              </c:extLst>
            </c:dLbl>
            <c:dLbl>
              <c:idx val="17"/>
              <c:delete val="1"/>
              <c:extLst>
                <c:ext xmlns:c15="http://schemas.microsoft.com/office/drawing/2012/chart" uri="{CE6537A1-D6FC-4f65-9D91-7224C49458BB}"/>
                <c:ext xmlns:c16="http://schemas.microsoft.com/office/drawing/2014/chart" uri="{C3380CC4-5D6E-409C-BE32-E72D297353CC}">
                  <c16:uniqueId val="{00000013-688B-488E-BDEF-5642A0736F43}"/>
                </c:ext>
              </c:extLst>
            </c:dLbl>
            <c:dLbl>
              <c:idx val="18"/>
              <c:delete val="1"/>
              <c:extLst>
                <c:ext xmlns:c15="http://schemas.microsoft.com/office/drawing/2012/chart" uri="{CE6537A1-D6FC-4f65-9D91-7224C49458BB}"/>
                <c:ext xmlns:c16="http://schemas.microsoft.com/office/drawing/2014/chart" uri="{C3380CC4-5D6E-409C-BE32-E72D297353CC}">
                  <c16:uniqueId val="{00000014-688B-488E-BDEF-5642A0736F43}"/>
                </c:ext>
              </c:extLst>
            </c:dLbl>
            <c:dLbl>
              <c:idx val="19"/>
              <c:delete val="1"/>
              <c:extLst>
                <c:ext xmlns:c15="http://schemas.microsoft.com/office/drawing/2012/chart" uri="{CE6537A1-D6FC-4f65-9D91-7224C49458BB}"/>
                <c:ext xmlns:c16="http://schemas.microsoft.com/office/drawing/2014/chart" uri="{C3380CC4-5D6E-409C-BE32-E72D297353CC}">
                  <c16:uniqueId val="{00000015-688B-488E-BDEF-5642A0736F43}"/>
                </c:ext>
              </c:extLst>
            </c:dLbl>
            <c:dLbl>
              <c:idx val="20"/>
              <c:delete val="1"/>
              <c:extLst>
                <c:ext xmlns:c15="http://schemas.microsoft.com/office/drawing/2012/chart" uri="{CE6537A1-D6FC-4f65-9D91-7224C49458BB}"/>
                <c:ext xmlns:c16="http://schemas.microsoft.com/office/drawing/2014/chart" uri="{C3380CC4-5D6E-409C-BE32-E72D297353CC}">
                  <c16:uniqueId val="{00000016-688B-488E-BDEF-5642A0736F43}"/>
                </c:ext>
              </c:extLst>
            </c:dLbl>
            <c:dLbl>
              <c:idx val="21"/>
              <c:delete val="1"/>
              <c:extLst>
                <c:ext xmlns:c15="http://schemas.microsoft.com/office/drawing/2012/chart" uri="{CE6537A1-D6FC-4f65-9D91-7224C49458BB}"/>
                <c:ext xmlns:c16="http://schemas.microsoft.com/office/drawing/2014/chart" uri="{C3380CC4-5D6E-409C-BE32-E72D297353CC}">
                  <c16:uniqueId val="{00000017-688B-488E-BDEF-5642A0736F43}"/>
                </c:ext>
              </c:extLst>
            </c:dLbl>
            <c:dLbl>
              <c:idx val="22"/>
              <c:delete val="1"/>
              <c:extLst>
                <c:ext xmlns:c15="http://schemas.microsoft.com/office/drawing/2012/chart" uri="{CE6537A1-D6FC-4f65-9D91-7224C49458BB}"/>
                <c:ext xmlns:c16="http://schemas.microsoft.com/office/drawing/2014/chart" uri="{C3380CC4-5D6E-409C-BE32-E72D297353CC}">
                  <c16:uniqueId val="{00000018-688B-488E-BDEF-5642A0736F43}"/>
                </c:ext>
              </c:extLst>
            </c:dLbl>
            <c:dLbl>
              <c:idx val="23"/>
              <c:delete val="1"/>
              <c:extLst>
                <c:ext xmlns:c15="http://schemas.microsoft.com/office/drawing/2012/chart" uri="{CE6537A1-D6FC-4f65-9D91-7224C49458BB}"/>
                <c:ext xmlns:c16="http://schemas.microsoft.com/office/drawing/2014/chart" uri="{C3380CC4-5D6E-409C-BE32-E72D297353CC}">
                  <c16:uniqueId val="{00000019-688B-488E-BDEF-5642A0736F43}"/>
                </c:ext>
              </c:extLst>
            </c:dLbl>
            <c:dLbl>
              <c:idx val="24"/>
              <c:delete val="1"/>
              <c:extLst>
                <c:ext xmlns:c15="http://schemas.microsoft.com/office/drawing/2012/chart" uri="{CE6537A1-D6FC-4f65-9D91-7224C49458BB}"/>
                <c:ext xmlns:c16="http://schemas.microsoft.com/office/drawing/2014/chart" uri="{C3380CC4-5D6E-409C-BE32-E72D297353CC}">
                  <c16:uniqueId val="{0000001A-688B-488E-BDEF-5642A0736F43}"/>
                </c:ext>
              </c:extLst>
            </c:dLbl>
            <c:dLbl>
              <c:idx val="25"/>
              <c:delete val="1"/>
              <c:extLst>
                <c:ext xmlns:c15="http://schemas.microsoft.com/office/drawing/2012/chart" uri="{CE6537A1-D6FC-4f65-9D91-7224C49458BB}"/>
                <c:ext xmlns:c16="http://schemas.microsoft.com/office/drawing/2014/chart" uri="{C3380CC4-5D6E-409C-BE32-E72D297353CC}">
                  <c16:uniqueId val="{0000001B-688B-488E-BDEF-5642A0736F43}"/>
                </c:ext>
              </c:extLst>
            </c:dLbl>
            <c:dLbl>
              <c:idx val="26"/>
              <c:layout>
                <c:manualLayout>
                  <c:x val="-0.76616900415853717"/>
                  <c:y val="-3.8472323297356392E-2"/>
                </c:manualLayout>
              </c:layout>
              <c:spPr>
                <a:noFill/>
                <a:ln>
                  <a:noFill/>
                </a:ln>
                <a:effectLst/>
              </c:spPr>
              <c:txPr>
                <a:bodyPr rot="0" spcFirstLastPara="1" vertOverflow="ellipsis" vert="horz" wrap="square" anchor="ctr" anchorCtr="1"/>
                <a:lstStyle/>
                <a:p>
                  <a:pPr>
                    <a:defRPr sz="700" b="0" i="0" u="none" strike="noStrike" kern="1200" baseline="0">
                      <a:solidFill>
                        <a:schemeClr val="accent5">
                          <a:lumMod val="75000"/>
                        </a:schemeClr>
                      </a:solidFill>
                      <a:latin typeface="Arial" panose="020B0604020202020204" pitchFamily="34" charset="0"/>
                      <a:ea typeface="+mn-ea"/>
                      <a:cs typeface="Arial" panose="020B0604020202020204" pitchFamily="34" charset="0"/>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688B-488E-BDEF-5642A0736F43}"/>
                </c:ext>
              </c:extLst>
            </c:dLbl>
            <c:dLbl>
              <c:idx val="27"/>
              <c:delete val="1"/>
              <c:extLst>
                <c:ext xmlns:c15="http://schemas.microsoft.com/office/drawing/2012/chart" uri="{CE6537A1-D6FC-4f65-9D91-7224C49458BB}"/>
                <c:ext xmlns:c16="http://schemas.microsoft.com/office/drawing/2014/chart" uri="{C3380CC4-5D6E-409C-BE32-E72D297353CC}">
                  <c16:uniqueId val="{0000001D-688B-488E-BDEF-5642A0736F43}"/>
                </c:ext>
              </c:extLst>
            </c:dLbl>
            <c:spPr>
              <a:noFill/>
              <a:ln>
                <a:noFill/>
              </a:ln>
              <a:effectLst/>
            </c:spPr>
            <c:txPr>
              <a:bodyPr rot="0" spcFirstLastPara="1" vertOverflow="ellipsis" vert="horz" wrap="square" anchor="ctr" anchorCtr="1"/>
              <a:lstStyle/>
              <a:p>
                <a:pPr>
                  <a:defRPr sz="700" b="0" i="0" u="none" strike="noStrike" kern="1200" baseline="0">
                    <a:solidFill>
                      <a:schemeClr val="accent6">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'5.3'!$B$37:$B$64</c:f>
              <c:strCache>
                <c:ptCount val="28"/>
                <c:pt idx="0">
                  <c:v>BG</c:v>
                </c:pt>
                <c:pt idx="1">
                  <c:v>CY</c:v>
                </c:pt>
                <c:pt idx="2">
                  <c:v>RO</c:v>
                </c:pt>
                <c:pt idx="3">
                  <c:v>MT</c:v>
                </c:pt>
                <c:pt idx="4">
                  <c:v>SK</c:v>
                </c:pt>
                <c:pt idx="5">
                  <c:v>EL</c:v>
                </c:pt>
                <c:pt idx="6">
                  <c:v>LU</c:v>
                </c:pt>
                <c:pt idx="7">
                  <c:v>HU</c:v>
                </c:pt>
                <c:pt idx="8">
                  <c:v>LT</c:v>
                </c:pt>
                <c:pt idx="9">
                  <c:v>NL</c:v>
                </c:pt>
                <c:pt idx="10">
                  <c:v>AT</c:v>
                </c:pt>
                <c:pt idx="11">
                  <c:v>IT</c:v>
                </c:pt>
                <c:pt idx="12">
                  <c:v>ES</c:v>
                </c:pt>
                <c:pt idx="13">
                  <c:v>EU-27</c:v>
                </c:pt>
                <c:pt idx="14">
                  <c:v>LV</c:v>
                </c:pt>
                <c:pt idx="15">
                  <c:v>HR</c:v>
                </c:pt>
                <c:pt idx="16">
                  <c:v>BE</c:v>
                </c:pt>
                <c:pt idx="17">
                  <c:v>FR</c:v>
                </c:pt>
                <c:pt idx="18">
                  <c:v>CZ</c:v>
                </c:pt>
                <c:pt idx="19">
                  <c:v>DE</c:v>
                </c:pt>
                <c:pt idx="20">
                  <c:v>PT</c:v>
                </c:pt>
                <c:pt idx="21">
                  <c:v>SE</c:v>
                </c:pt>
                <c:pt idx="22">
                  <c:v>SI</c:v>
                </c:pt>
                <c:pt idx="23">
                  <c:v>DK</c:v>
                </c:pt>
                <c:pt idx="24">
                  <c:v>PL</c:v>
                </c:pt>
                <c:pt idx="25">
                  <c:v>FI</c:v>
                </c:pt>
                <c:pt idx="26">
                  <c:v>IE</c:v>
                </c:pt>
                <c:pt idx="27">
                  <c:v>EE</c:v>
                </c:pt>
              </c:strCache>
            </c:strRef>
          </c:cat>
          <c:val>
            <c:numRef>
              <c:f>'5.3'!$E$37:$E$64</c:f>
              <c:numCache>
                <c:formatCode>#\ ##0.0</c:formatCode>
                <c:ptCount val="2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numCache>
            </c:numRef>
          </c:val>
          <c:smooth val="0"/>
          <c:extLst>
            <c:ext xmlns:c16="http://schemas.microsoft.com/office/drawing/2014/chart" uri="{C3380CC4-5D6E-409C-BE32-E72D297353CC}">
              <c16:uniqueId val="{0000001E-688B-488E-BDEF-5642A0736F43}"/>
            </c:ext>
          </c:extLst>
        </c:ser>
        <c:dLbls>
          <c:showLegendKey val="0"/>
          <c:showVal val="0"/>
          <c:showCatName val="0"/>
          <c:showSerName val="0"/>
          <c:showPercent val="0"/>
          <c:showBubbleSize val="0"/>
        </c:dLbls>
        <c:marker val="1"/>
        <c:smooth val="0"/>
        <c:axId val="532860880"/>
        <c:axId val="532856288"/>
      </c:lineChart>
      <c:catAx>
        <c:axId val="53286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2856288"/>
        <c:crosses val="autoZero"/>
        <c:auto val="1"/>
        <c:lblAlgn val="ctr"/>
        <c:lblOffset val="100"/>
        <c:noMultiLvlLbl val="0"/>
      </c:catAx>
      <c:valAx>
        <c:axId val="532856288"/>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3.7076930881629083E-2"/>
              <c:y val="1.3121435390667246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2860880"/>
        <c:crosses val="autoZero"/>
        <c:crossBetween val="between"/>
      </c:valAx>
      <c:spPr>
        <a:noFill/>
        <a:ln>
          <a:noFill/>
        </a:ln>
        <a:effectLst/>
      </c:spPr>
    </c:plotArea>
    <c:legend>
      <c:legendPos val="b"/>
      <c:layout>
        <c:manualLayout>
          <c:xMode val="edge"/>
          <c:yMode val="edge"/>
          <c:x val="0.29612833020489143"/>
          <c:y val="0.94101082076580733"/>
          <c:w val="0.4577608889096077"/>
          <c:h val="5.2115749335790794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48766421572346E-2"/>
          <c:y val="5.5721397400509062E-2"/>
          <c:w val="0.91198700434638702"/>
          <c:h val="0.81168471122221264"/>
        </c:manualLayout>
      </c:layout>
      <c:barChart>
        <c:barDir val="col"/>
        <c:grouping val="stacked"/>
        <c:varyColors val="0"/>
        <c:ser>
          <c:idx val="0"/>
          <c:order val="0"/>
          <c:tx>
            <c:strRef>
              <c:f>'5.4'!$C$33</c:f>
              <c:strCache>
                <c:ptCount val="1"/>
                <c:pt idx="0">
                  <c:v>Advanced</c:v>
                </c:pt>
              </c:strCache>
            </c:strRef>
          </c:tx>
          <c:spPr>
            <a:solidFill>
              <a:schemeClr val="accent5">
                <a:lumMod val="75000"/>
              </a:schemeClr>
            </a:solidFill>
            <a:ln>
              <a:solidFill>
                <a:schemeClr val="bg1"/>
              </a:solidFill>
            </a:ln>
            <a:effectLst/>
          </c:spPr>
          <c:invertIfNegative val="0"/>
          <c:cat>
            <c:strRef>
              <c:f>'5.4'!$B$34:$B$55</c:f>
              <c:strCache>
                <c:ptCount val="22"/>
                <c:pt idx="0">
                  <c:v>MT</c:v>
                </c:pt>
                <c:pt idx="1">
                  <c:v>FR</c:v>
                </c:pt>
                <c:pt idx="2">
                  <c:v>BG</c:v>
                </c:pt>
                <c:pt idx="3">
                  <c:v>SK</c:v>
                </c:pt>
                <c:pt idx="4">
                  <c:v>CY</c:v>
                </c:pt>
                <c:pt idx="5">
                  <c:v>DE</c:v>
                </c:pt>
                <c:pt idx="6">
                  <c:v>PT</c:v>
                </c:pt>
                <c:pt idx="7">
                  <c:v>HU</c:v>
                </c:pt>
                <c:pt idx="8">
                  <c:v>IE</c:v>
                </c:pt>
                <c:pt idx="9">
                  <c:v>AT</c:v>
                </c:pt>
                <c:pt idx="10">
                  <c:v>ES</c:v>
                </c:pt>
                <c:pt idx="11">
                  <c:v>UE</c:v>
                </c:pt>
                <c:pt idx="12">
                  <c:v>PL</c:v>
                </c:pt>
                <c:pt idx="13">
                  <c:v>IT</c:v>
                </c:pt>
                <c:pt idx="14">
                  <c:v>SE</c:v>
                </c:pt>
                <c:pt idx="15">
                  <c:v>DK</c:v>
                </c:pt>
                <c:pt idx="16">
                  <c:v>NL</c:v>
                </c:pt>
                <c:pt idx="17">
                  <c:v>FI</c:v>
                </c:pt>
                <c:pt idx="18">
                  <c:v>LT</c:v>
                </c:pt>
                <c:pt idx="19">
                  <c:v>CZ</c:v>
                </c:pt>
                <c:pt idx="20">
                  <c:v>LV</c:v>
                </c:pt>
                <c:pt idx="21">
                  <c:v>HR</c:v>
                </c:pt>
              </c:strCache>
            </c:strRef>
          </c:cat>
          <c:val>
            <c:numRef>
              <c:f>'5.4'!$C$34:$C$55</c:f>
              <c:numCache>
                <c:formatCode>General</c:formatCode>
                <c:ptCount val="22"/>
                <c:pt idx="0">
                  <c:v>5</c:v>
                </c:pt>
                <c:pt idx="1">
                  <c:v>3</c:v>
                </c:pt>
                <c:pt idx="2">
                  <c:v>15</c:v>
                </c:pt>
                <c:pt idx="3">
                  <c:v>7</c:v>
                </c:pt>
                <c:pt idx="4">
                  <c:v>6</c:v>
                </c:pt>
                <c:pt idx="5">
                  <c:v>7</c:v>
                </c:pt>
                <c:pt idx="6">
                  <c:v>2</c:v>
                </c:pt>
                <c:pt idx="7">
                  <c:v>10</c:v>
                </c:pt>
                <c:pt idx="8">
                  <c:v>9</c:v>
                </c:pt>
                <c:pt idx="9">
                  <c:v>7</c:v>
                </c:pt>
                <c:pt idx="10">
                  <c:v>3</c:v>
                </c:pt>
                <c:pt idx="11">
                  <c:v>7</c:v>
                </c:pt>
                <c:pt idx="12">
                  <c:v>9</c:v>
                </c:pt>
                <c:pt idx="13">
                  <c:v>3</c:v>
                </c:pt>
                <c:pt idx="14">
                  <c:v>11</c:v>
                </c:pt>
                <c:pt idx="15">
                  <c:v>6</c:v>
                </c:pt>
                <c:pt idx="16">
                  <c:v>4</c:v>
                </c:pt>
                <c:pt idx="17">
                  <c:v>15</c:v>
                </c:pt>
                <c:pt idx="18">
                  <c:v>11</c:v>
                </c:pt>
                <c:pt idx="19">
                  <c:v>8</c:v>
                </c:pt>
                <c:pt idx="20">
                  <c:v>8</c:v>
                </c:pt>
                <c:pt idx="21">
                  <c:v>4</c:v>
                </c:pt>
              </c:numCache>
            </c:numRef>
          </c:val>
          <c:extLst>
            <c:ext xmlns:c16="http://schemas.microsoft.com/office/drawing/2014/chart" uri="{C3380CC4-5D6E-409C-BE32-E72D297353CC}">
              <c16:uniqueId val="{00000000-3158-4FD9-BD34-966BC61444D1}"/>
            </c:ext>
          </c:extLst>
        </c:ser>
        <c:ser>
          <c:idx val="1"/>
          <c:order val="1"/>
          <c:tx>
            <c:strRef>
              <c:f>'5.4'!$D$33</c:f>
              <c:strCache>
                <c:ptCount val="1"/>
                <c:pt idx="0">
                  <c:v>High</c:v>
                </c:pt>
              </c:strCache>
            </c:strRef>
          </c:tx>
          <c:spPr>
            <a:solidFill>
              <a:schemeClr val="accent5"/>
            </a:solidFill>
            <a:ln>
              <a:solidFill>
                <a:schemeClr val="bg1"/>
              </a:solidFill>
            </a:ln>
            <a:effectLst/>
          </c:spPr>
          <c:invertIfNegative val="0"/>
          <c:cat>
            <c:strRef>
              <c:f>'5.4'!$B$34:$B$55</c:f>
              <c:strCache>
                <c:ptCount val="22"/>
                <c:pt idx="0">
                  <c:v>MT</c:v>
                </c:pt>
                <c:pt idx="1">
                  <c:v>FR</c:v>
                </c:pt>
                <c:pt idx="2">
                  <c:v>BG</c:v>
                </c:pt>
                <c:pt idx="3">
                  <c:v>SK</c:v>
                </c:pt>
                <c:pt idx="4">
                  <c:v>CY</c:v>
                </c:pt>
                <c:pt idx="5">
                  <c:v>DE</c:v>
                </c:pt>
                <c:pt idx="6">
                  <c:v>PT</c:v>
                </c:pt>
                <c:pt idx="7">
                  <c:v>HU</c:v>
                </c:pt>
                <c:pt idx="8">
                  <c:v>IE</c:v>
                </c:pt>
                <c:pt idx="9">
                  <c:v>AT</c:v>
                </c:pt>
                <c:pt idx="10">
                  <c:v>ES</c:v>
                </c:pt>
                <c:pt idx="11">
                  <c:v>UE</c:v>
                </c:pt>
                <c:pt idx="12">
                  <c:v>PL</c:v>
                </c:pt>
                <c:pt idx="13">
                  <c:v>IT</c:v>
                </c:pt>
                <c:pt idx="14">
                  <c:v>SE</c:v>
                </c:pt>
                <c:pt idx="15">
                  <c:v>DK</c:v>
                </c:pt>
                <c:pt idx="16">
                  <c:v>NL</c:v>
                </c:pt>
                <c:pt idx="17">
                  <c:v>FI</c:v>
                </c:pt>
                <c:pt idx="18">
                  <c:v>LT</c:v>
                </c:pt>
                <c:pt idx="19">
                  <c:v>CZ</c:v>
                </c:pt>
                <c:pt idx="20">
                  <c:v>LV</c:v>
                </c:pt>
                <c:pt idx="21">
                  <c:v>HR</c:v>
                </c:pt>
              </c:strCache>
            </c:strRef>
          </c:cat>
          <c:val>
            <c:numRef>
              <c:f>'5.4'!$D$34:$D$55</c:f>
              <c:numCache>
                <c:formatCode>General</c:formatCode>
                <c:ptCount val="22"/>
                <c:pt idx="0">
                  <c:v>22</c:v>
                </c:pt>
                <c:pt idx="1">
                  <c:v>19</c:v>
                </c:pt>
                <c:pt idx="2">
                  <c:v>29</c:v>
                </c:pt>
                <c:pt idx="3">
                  <c:v>32</c:v>
                </c:pt>
                <c:pt idx="4">
                  <c:v>25</c:v>
                </c:pt>
                <c:pt idx="5">
                  <c:v>30</c:v>
                </c:pt>
                <c:pt idx="6">
                  <c:v>24</c:v>
                </c:pt>
                <c:pt idx="7">
                  <c:v>32</c:v>
                </c:pt>
                <c:pt idx="8">
                  <c:v>32</c:v>
                </c:pt>
                <c:pt idx="9">
                  <c:v>31</c:v>
                </c:pt>
                <c:pt idx="10">
                  <c:v>27</c:v>
                </c:pt>
                <c:pt idx="11">
                  <c:v>30</c:v>
                </c:pt>
                <c:pt idx="12">
                  <c:v>33</c:v>
                </c:pt>
                <c:pt idx="13">
                  <c:v>24</c:v>
                </c:pt>
                <c:pt idx="14">
                  <c:v>34</c:v>
                </c:pt>
                <c:pt idx="15">
                  <c:v>30</c:v>
                </c:pt>
                <c:pt idx="16">
                  <c:v>29</c:v>
                </c:pt>
                <c:pt idx="17">
                  <c:v>41</c:v>
                </c:pt>
                <c:pt idx="18">
                  <c:v>34</c:v>
                </c:pt>
                <c:pt idx="19">
                  <c:v>35</c:v>
                </c:pt>
                <c:pt idx="20">
                  <c:v>40</c:v>
                </c:pt>
                <c:pt idx="21">
                  <c:v>30</c:v>
                </c:pt>
              </c:numCache>
            </c:numRef>
          </c:val>
          <c:extLst>
            <c:ext xmlns:c16="http://schemas.microsoft.com/office/drawing/2014/chart" uri="{C3380CC4-5D6E-409C-BE32-E72D297353CC}">
              <c16:uniqueId val="{00000001-3158-4FD9-BD34-966BC61444D1}"/>
            </c:ext>
          </c:extLst>
        </c:ser>
        <c:ser>
          <c:idx val="2"/>
          <c:order val="2"/>
          <c:tx>
            <c:strRef>
              <c:f>'5.4'!$E$33</c:f>
              <c:strCache>
                <c:ptCount val="1"/>
                <c:pt idx="0">
                  <c:v>Intermediate</c:v>
                </c:pt>
              </c:strCache>
            </c:strRef>
          </c:tx>
          <c:spPr>
            <a:solidFill>
              <a:schemeClr val="accent5">
                <a:lumMod val="60000"/>
                <a:lumOff val="40000"/>
              </a:schemeClr>
            </a:solidFill>
            <a:ln>
              <a:solidFill>
                <a:schemeClr val="bg1"/>
              </a:solidFill>
            </a:ln>
            <a:effectLst/>
          </c:spPr>
          <c:invertIfNegative val="0"/>
          <c:cat>
            <c:strRef>
              <c:f>'5.4'!$B$34:$B$55</c:f>
              <c:strCache>
                <c:ptCount val="22"/>
                <c:pt idx="0">
                  <c:v>MT</c:v>
                </c:pt>
                <c:pt idx="1">
                  <c:v>FR</c:v>
                </c:pt>
                <c:pt idx="2">
                  <c:v>BG</c:v>
                </c:pt>
                <c:pt idx="3">
                  <c:v>SK</c:v>
                </c:pt>
                <c:pt idx="4">
                  <c:v>CY</c:v>
                </c:pt>
                <c:pt idx="5">
                  <c:v>DE</c:v>
                </c:pt>
                <c:pt idx="6">
                  <c:v>PT</c:v>
                </c:pt>
                <c:pt idx="7">
                  <c:v>HU</c:v>
                </c:pt>
                <c:pt idx="8">
                  <c:v>IE</c:v>
                </c:pt>
                <c:pt idx="9">
                  <c:v>AT</c:v>
                </c:pt>
                <c:pt idx="10">
                  <c:v>ES</c:v>
                </c:pt>
                <c:pt idx="11">
                  <c:v>UE</c:v>
                </c:pt>
                <c:pt idx="12">
                  <c:v>PL</c:v>
                </c:pt>
                <c:pt idx="13">
                  <c:v>IT</c:v>
                </c:pt>
                <c:pt idx="14">
                  <c:v>SE</c:v>
                </c:pt>
                <c:pt idx="15">
                  <c:v>DK</c:v>
                </c:pt>
                <c:pt idx="16">
                  <c:v>NL</c:v>
                </c:pt>
                <c:pt idx="17">
                  <c:v>FI</c:v>
                </c:pt>
                <c:pt idx="18">
                  <c:v>LT</c:v>
                </c:pt>
                <c:pt idx="19">
                  <c:v>CZ</c:v>
                </c:pt>
                <c:pt idx="20">
                  <c:v>LV</c:v>
                </c:pt>
                <c:pt idx="21">
                  <c:v>HR</c:v>
                </c:pt>
              </c:strCache>
            </c:strRef>
          </c:cat>
          <c:val>
            <c:numRef>
              <c:f>'5.4'!$E$34:$E$55</c:f>
              <c:numCache>
                <c:formatCode>General</c:formatCode>
                <c:ptCount val="22"/>
                <c:pt idx="0">
                  <c:v>36</c:v>
                </c:pt>
                <c:pt idx="1">
                  <c:v>37</c:v>
                </c:pt>
                <c:pt idx="2">
                  <c:v>27</c:v>
                </c:pt>
                <c:pt idx="3">
                  <c:v>37</c:v>
                </c:pt>
                <c:pt idx="4">
                  <c:v>39</c:v>
                </c:pt>
                <c:pt idx="5">
                  <c:v>35</c:v>
                </c:pt>
                <c:pt idx="6">
                  <c:v>41</c:v>
                </c:pt>
                <c:pt idx="7">
                  <c:v>34</c:v>
                </c:pt>
                <c:pt idx="8">
                  <c:v>36</c:v>
                </c:pt>
                <c:pt idx="9">
                  <c:v>37</c:v>
                </c:pt>
                <c:pt idx="10">
                  <c:v>41</c:v>
                </c:pt>
                <c:pt idx="11">
                  <c:v>38</c:v>
                </c:pt>
                <c:pt idx="12">
                  <c:v>37</c:v>
                </c:pt>
                <c:pt idx="13">
                  <c:v>44</c:v>
                </c:pt>
                <c:pt idx="14">
                  <c:v>35</c:v>
                </c:pt>
                <c:pt idx="15">
                  <c:v>40</c:v>
                </c:pt>
                <c:pt idx="16">
                  <c:v>43</c:v>
                </c:pt>
                <c:pt idx="17">
                  <c:v>31</c:v>
                </c:pt>
                <c:pt idx="18">
                  <c:v>36</c:v>
                </c:pt>
                <c:pt idx="19">
                  <c:v>38</c:v>
                </c:pt>
                <c:pt idx="20">
                  <c:v>37</c:v>
                </c:pt>
                <c:pt idx="21">
                  <c:v>46</c:v>
                </c:pt>
              </c:numCache>
            </c:numRef>
          </c:val>
          <c:extLst>
            <c:ext xmlns:c16="http://schemas.microsoft.com/office/drawing/2014/chart" uri="{C3380CC4-5D6E-409C-BE32-E72D297353CC}">
              <c16:uniqueId val="{00000002-3158-4FD9-BD34-966BC61444D1}"/>
            </c:ext>
          </c:extLst>
        </c:ser>
        <c:ser>
          <c:idx val="3"/>
          <c:order val="3"/>
          <c:tx>
            <c:strRef>
              <c:f>'5.4'!$F$33</c:f>
              <c:strCache>
                <c:ptCount val="1"/>
                <c:pt idx="0">
                  <c:v>Low</c:v>
                </c:pt>
              </c:strCache>
            </c:strRef>
          </c:tx>
          <c:spPr>
            <a:solidFill>
              <a:schemeClr val="accent5">
                <a:lumMod val="40000"/>
                <a:lumOff val="60000"/>
              </a:schemeClr>
            </a:solidFill>
            <a:ln>
              <a:solidFill>
                <a:schemeClr val="bg1"/>
              </a:solidFill>
            </a:ln>
            <a:effectLst/>
          </c:spPr>
          <c:invertIfNegative val="0"/>
          <c:cat>
            <c:strRef>
              <c:f>'5.4'!$B$34:$B$55</c:f>
              <c:strCache>
                <c:ptCount val="22"/>
                <c:pt idx="0">
                  <c:v>MT</c:v>
                </c:pt>
                <c:pt idx="1">
                  <c:v>FR</c:v>
                </c:pt>
                <c:pt idx="2">
                  <c:v>BG</c:v>
                </c:pt>
                <c:pt idx="3">
                  <c:v>SK</c:v>
                </c:pt>
                <c:pt idx="4">
                  <c:v>CY</c:v>
                </c:pt>
                <c:pt idx="5">
                  <c:v>DE</c:v>
                </c:pt>
                <c:pt idx="6">
                  <c:v>PT</c:v>
                </c:pt>
                <c:pt idx="7">
                  <c:v>HU</c:v>
                </c:pt>
                <c:pt idx="8">
                  <c:v>IE</c:v>
                </c:pt>
                <c:pt idx="9">
                  <c:v>AT</c:v>
                </c:pt>
                <c:pt idx="10">
                  <c:v>ES</c:v>
                </c:pt>
                <c:pt idx="11">
                  <c:v>UE</c:v>
                </c:pt>
                <c:pt idx="12">
                  <c:v>PL</c:v>
                </c:pt>
                <c:pt idx="13">
                  <c:v>IT</c:v>
                </c:pt>
                <c:pt idx="14">
                  <c:v>SE</c:v>
                </c:pt>
                <c:pt idx="15">
                  <c:v>DK</c:v>
                </c:pt>
                <c:pt idx="16">
                  <c:v>NL</c:v>
                </c:pt>
                <c:pt idx="17">
                  <c:v>FI</c:v>
                </c:pt>
                <c:pt idx="18">
                  <c:v>LT</c:v>
                </c:pt>
                <c:pt idx="19">
                  <c:v>CZ</c:v>
                </c:pt>
                <c:pt idx="20">
                  <c:v>LV</c:v>
                </c:pt>
                <c:pt idx="21">
                  <c:v>HR</c:v>
                </c:pt>
              </c:strCache>
            </c:strRef>
          </c:cat>
          <c:val>
            <c:numRef>
              <c:f>'5.4'!$F$34:$F$55</c:f>
              <c:numCache>
                <c:formatCode>General</c:formatCode>
                <c:ptCount val="22"/>
                <c:pt idx="0">
                  <c:v>23</c:v>
                </c:pt>
                <c:pt idx="1">
                  <c:v>27</c:v>
                </c:pt>
                <c:pt idx="2">
                  <c:v>16</c:v>
                </c:pt>
                <c:pt idx="3">
                  <c:v>16</c:v>
                </c:pt>
                <c:pt idx="4">
                  <c:v>22</c:v>
                </c:pt>
                <c:pt idx="5">
                  <c:v>21</c:v>
                </c:pt>
                <c:pt idx="6">
                  <c:v>26</c:v>
                </c:pt>
                <c:pt idx="7">
                  <c:v>18</c:v>
                </c:pt>
                <c:pt idx="8">
                  <c:v>17</c:v>
                </c:pt>
                <c:pt idx="9">
                  <c:v>19</c:v>
                </c:pt>
                <c:pt idx="10">
                  <c:v>23</c:v>
                </c:pt>
                <c:pt idx="11">
                  <c:v>19</c:v>
                </c:pt>
                <c:pt idx="12">
                  <c:v>16</c:v>
                </c:pt>
                <c:pt idx="13">
                  <c:v>24</c:v>
                </c:pt>
                <c:pt idx="14">
                  <c:v>16</c:v>
                </c:pt>
                <c:pt idx="15">
                  <c:v>20</c:v>
                </c:pt>
                <c:pt idx="16">
                  <c:v>20</c:v>
                </c:pt>
                <c:pt idx="17">
                  <c:v>10</c:v>
                </c:pt>
                <c:pt idx="18">
                  <c:v>16</c:v>
                </c:pt>
                <c:pt idx="19">
                  <c:v>16</c:v>
                </c:pt>
                <c:pt idx="20">
                  <c:v>13</c:v>
                </c:pt>
                <c:pt idx="21">
                  <c:v>18</c:v>
                </c:pt>
              </c:numCache>
            </c:numRef>
          </c:val>
          <c:extLst>
            <c:ext xmlns:c16="http://schemas.microsoft.com/office/drawing/2014/chart" uri="{C3380CC4-5D6E-409C-BE32-E72D297353CC}">
              <c16:uniqueId val="{00000003-3158-4FD9-BD34-966BC61444D1}"/>
            </c:ext>
          </c:extLst>
        </c:ser>
        <c:dLbls>
          <c:showLegendKey val="0"/>
          <c:showVal val="0"/>
          <c:showCatName val="0"/>
          <c:showSerName val="0"/>
          <c:showPercent val="0"/>
          <c:showBubbleSize val="0"/>
        </c:dLbls>
        <c:gapWidth val="100"/>
        <c:overlap val="100"/>
        <c:axId val="507746976"/>
        <c:axId val="507742056"/>
      </c:barChart>
      <c:catAx>
        <c:axId val="50774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7742056"/>
        <c:crosses val="autoZero"/>
        <c:auto val="1"/>
        <c:lblAlgn val="ctr"/>
        <c:lblOffset val="100"/>
        <c:noMultiLvlLbl val="0"/>
      </c:catAx>
      <c:valAx>
        <c:axId val="507742056"/>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6.8292687696121498E-2"/>
              <c:y val="1.2962354601978444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7746976"/>
        <c:crosses val="autoZero"/>
        <c:crossBetween val="between"/>
      </c:valAx>
      <c:spPr>
        <a:noFill/>
        <a:ln>
          <a:noFill/>
        </a:ln>
        <a:effectLst/>
      </c:spPr>
    </c:plotArea>
    <c:legend>
      <c:legendPos val="b"/>
      <c:layout>
        <c:manualLayout>
          <c:xMode val="edge"/>
          <c:yMode val="edge"/>
          <c:x val="6.4434338234730992E-2"/>
          <c:y val="0.9444543772832199"/>
          <c:w val="0.86078394660688329"/>
          <c:h val="5.55456227167800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48766421572346E-2"/>
          <c:y val="5.5721397400509062E-2"/>
          <c:w val="0.91198700434638702"/>
          <c:h val="0.81168471122221264"/>
        </c:manualLayout>
      </c:layout>
      <c:barChart>
        <c:barDir val="col"/>
        <c:grouping val="stacked"/>
        <c:varyColors val="0"/>
        <c:ser>
          <c:idx val="0"/>
          <c:order val="0"/>
          <c:tx>
            <c:strRef>
              <c:f>'5.4'!$C$4</c:f>
              <c:strCache>
                <c:ptCount val="1"/>
                <c:pt idx="0">
                  <c:v>Advanced</c:v>
                </c:pt>
              </c:strCache>
            </c:strRef>
          </c:tx>
          <c:spPr>
            <a:solidFill>
              <a:schemeClr val="accent5">
                <a:lumMod val="75000"/>
              </a:schemeClr>
            </a:solidFill>
            <a:ln w="6350">
              <a:solidFill>
                <a:schemeClr val="bg1"/>
              </a:solidFill>
            </a:ln>
            <a:effectLst/>
          </c:spPr>
          <c:invertIfNegative val="0"/>
          <c:cat>
            <c:strRef>
              <c:f>'5.4'!$B$5:$B$26</c:f>
              <c:strCache>
                <c:ptCount val="22"/>
                <c:pt idx="0">
                  <c:v>FR</c:v>
                </c:pt>
                <c:pt idx="1">
                  <c:v>BG</c:v>
                </c:pt>
                <c:pt idx="2">
                  <c:v>ES</c:v>
                </c:pt>
                <c:pt idx="3">
                  <c:v>MT</c:v>
                </c:pt>
                <c:pt idx="4">
                  <c:v>SK</c:v>
                </c:pt>
                <c:pt idx="5">
                  <c:v>PL</c:v>
                </c:pt>
                <c:pt idx="6">
                  <c:v>HU</c:v>
                </c:pt>
                <c:pt idx="7">
                  <c:v>SE</c:v>
                </c:pt>
                <c:pt idx="8">
                  <c:v>UE</c:v>
                </c:pt>
                <c:pt idx="9">
                  <c:v>HR</c:v>
                </c:pt>
                <c:pt idx="10">
                  <c:v>IT</c:v>
                </c:pt>
                <c:pt idx="11">
                  <c:v>PT</c:v>
                </c:pt>
                <c:pt idx="12">
                  <c:v>DK</c:v>
                </c:pt>
                <c:pt idx="13">
                  <c:v>CY</c:v>
                </c:pt>
                <c:pt idx="14">
                  <c:v>FI</c:v>
                </c:pt>
                <c:pt idx="15">
                  <c:v>DE</c:v>
                </c:pt>
                <c:pt idx="16">
                  <c:v>CZ</c:v>
                </c:pt>
                <c:pt idx="17">
                  <c:v>LT</c:v>
                </c:pt>
                <c:pt idx="18">
                  <c:v>IE</c:v>
                </c:pt>
                <c:pt idx="19">
                  <c:v>AT</c:v>
                </c:pt>
                <c:pt idx="20">
                  <c:v>NL</c:v>
                </c:pt>
                <c:pt idx="21">
                  <c:v>LV</c:v>
                </c:pt>
              </c:strCache>
            </c:strRef>
          </c:cat>
          <c:val>
            <c:numRef>
              <c:f>'5.4'!$C$5:$C$26</c:f>
              <c:numCache>
                <c:formatCode>General</c:formatCode>
                <c:ptCount val="22"/>
                <c:pt idx="0">
                  <c:v>3</c:v>
                </c:pt>
                <c:pt idx="1">
                  <c:v>8</c:v>
                </c:pt>
                <c:pt idx="2">
                  <c:v>4</c:v>
                </c:pt>
                <c:pt idx="3">
                  <c:v>5</c:v>
                </c:pt>
                <c:pt idx="4">
                  <c:v>5</c:v>
                </c:pt>
                <c:pt idx="5">
                  <c:v>8</c:v>
                </c:pt>
                <c:pt idx="6">
                  <c:v>9</c:v>
                </c:pt>
                <c:pt idx="7">
                  <c:v>8</c:v>
                </c:pt>
                <c:pt idx="8">
                  <c:v>9</c:v>
                </c:pt>
                <c:pt idx="9">
                  <c:v>4</c:v>
                </c:pt>
                <c:pt idx="10">
                  <c:v>4</c:v>
                </c:pt>
                <c:pt idx="11">
                  <c:v>9</c:v>
                </c:pt>
                <c:pt idx="12">
                  <c:v>8</c:v>
                </c:pt>
                <c:pt idx="13">
                  <c:v>12</c:v>
                </c:pt>
                <c:pt idx="14">
                  <c:v>11</c:v>
                </c:pt>
                <c:pt idx="15">
                  <c:v>6</c:v>
                </c:pt>
                <c:pt idx="16">
                  <c:v>10</c:v>
                </c:pt>
                <c:pt idx="17">
                  <c:v>13</c:v>
                </c:pt>
                <c:pt idx="18">
                  <c:v>15</c:v>
                </c:pt>
                <c:pt idx="19">
                  <c:v>9</c:v>
                </c:pt>
                <c:pt idx="20">
                  <c:v>7</c:v>
                </c:pt>
                <c:pt idx="21">
                  <c:v>11</c:v>
                </c:pt>
              </c:numCache>
            </c:numRef>
          </c:val>
          <c:extLst>
            <c:ext xmlns:c16="http://schemas.microsoft.com/office/drawing/2014/chart" uri="{C3380CC4-5D6E-409C-BE32-E72D297353CC}">
              <c16:uniqueId val="{00000000-CA95-45F9-835B-AAC5A987AB04}"/>
            </c:ext>
          </c:extLst>
        </c:ser>
        <c:ser>
          <c:idx val="1"/>
          <c:order val="1"/>
          <c:tx>
            <c:strRef>
              <c:f>'5.4'!$D$4</c:f>
              <c:strCache>
                <c:ptCount val="1"/>
                <c:pt idx="0">
                  <c:v>High</c:v>
                </c:pt>
              </c:strCache>
            </c:strRef>
          </c:tx>
          <c:spPr>
            <a:solidFill>
              <a:schemeClr val="accent5"/>
            </a:solidFill>
            <a:ln w="6350">
              <a:solidFill>
                <a:schemeClr val="bg1"/>
              </a:solidFill>
            </a:ln>
            <a:effectLst/>
          </c:spPr>
          <c:invertIfNegative val="0"/>
          <c:cat>
            <c:strRef>
              <c:f>'5.4'!$B$5:$B$26</c:f>
              <c:strCache>
                <c:ptCount val="22"/>
                <c:pt idx="0">
                  <c:v>FR</c:v>
                </c:pt>
                <c:pt idx="1">
                  <c:v>BG</c:v>
                </c:pt>
                <c:pt idx="2">
                  <c:v>ES</c:v>
                </c:pt>
                <c:pt idx="3">
                  <c:v>MT</c:v>
                </c:pt>
                <c:pt idx="4">
                  <c:v>SK</c:v>
                </c:pt>
                <c:pt idx="5">
                  <c:v>PL</c:v>
                </c:pt>
                <c:pt idx="6">
                  <c:v>HU</c:v>
                </c:pt>
                <c:pt idx="7">
                  <c:v>SE</c:v>
                </c:pt>
                <c:pt idx="8">
                  <c:v>UE</c:v>
                </c:pt>
                <c:pt idx="9">
                  <c:v>HR</c:v>
                </c:pt>
                <c:pt idx="10">
                  <c:v>IT</c:v>
                </c:pt>
                <c:pt idx="11">
                  <c:v>PT</c:v>
                </c:pt>
                <c:pt idx="12">
                  <c:v>DK</c:v>
                </c:pt>
                <c:pt idx="13">
                  <c:v>CY</c:v>
                </c:pt>
                <c:pt idx="14">
                  <c:v>FI</c:v>
                </c:pt>
                <c:pt idx="15">
                  <c:v>DE</c:v>
                </c:pt>
                <c:pt idx="16">
                  <c:v>CZ</c:v>
                </c:pt>
                <c:pt idx="17">
                  <c:v>LT</c:v>
                </c:pt>
                <c:pt idx="18">
                  <c:v>IE</c:v>
                </c:pt>
                <c:pt idx="19">
                  <c:v>AT</c:v>
                </c:pt>
                <c:pt idx="20">
                  <c:v>NL</c:v>
                </c:pt>
                <c:pt idx="21">
                  <c:v>LV</c:v>
                </c:pt>
              </c:strCache>
            </c:strRef>
          </c:cat>
          <c:val>
            <c:numRef>
              <c:f>'5.4'!$D$5:$D$26</c:f>
              <c:numCache>
                <c:formatCode>General</c:formatCode>
                <c:ptCount val="22"/>
                <c:pt idx="0">
                  <c:v>18</c:v>
                </c:pt>
                <c:pt idx="1">
                  <c:v>29</c:v>
                </c:pt>
                <c:pt idx="2">
                  <c:v>23</c:v>
                </c:pt>
                <c:pt idx="3">
                  <c:v>27</c:v>
                </c:pt>
                <c:pt idx="4">
                  <c:v>26</c:v>
                </c:pt>
                <c:pt idx="5">
                  <c:v>28</c:v>
                </c:pt>
                <c:pt idx="6">
                  <c:v>30</c:v>
                </c:pt>
                <c:pt idx="7">
                  <c:v>28</c:v>
                </c:pt>
                <c:pt idx="8">
                  <c:v>30</c:v>
                </c:pt>
                <c:pt idx="9">
                  <c:v>24</c:v>
                </c:pt>
                <c:pt idx="10">
                  <c:v>26</c:v>
                </c:pt>
                <c:pt idx="11">
                  <c:v>30</c:v>
                </c:pt>
                <c:pt idx="12">
                  <c:v>29</c:v>
                </c:pt>
                <c:pt idx="13">
                  <c:v>30</c:v>
                </c:pt>
                <c:pt idx="14">
                  <c:v>31</c:v>
                </c:pt>
                <c:pt idx="15">
                  <c:v>30</c:v>
                </c:pt>
                <c:pt idx="16">
                  <c:v>32</c:v>
                </c:pt>
                <c:pt idx="17">
                  <c:v>35</c:v>
                </c:pt>
                <c:pt idx="18">
                  <c:v>37</c:v>
                </c:pt>
                <c:pt idx="19">
                  <c:v>36</c:v>
                </c:pt>
                <c:pt idx="20">
                  <c:v>37</c:v>
                </c:pt>
                <c:pt idx="21">
                  <c:v>39</c:v>
                </c:pt>
              </c:numCache>
            </c:numRef>
          </c:val>
          <c:extLst>
            <c:ext xmlns:c16="http://schemas.microsoft.com/office/drawing/2014/chart" uri="{C3380CC4-5D6E-409C-BE32-E72D297353CC}">
              <c16:uniqueId val="{00000001-CA95-45F9-835B-AAC5A987AB04}"/>
            </c:ext>
          </c:extLst>
        </c:ser>
        <c:ser>
          <c:idx val="2"/>
          <c:order val="2"/>
          <c:tx>
            <c:strRef>
              <c:f>'5.4'!$E$4</c:f>
              <c:strCache>
                <c:ptCount val="1"/>
                <c:pt idx="0">
                  <c:v>Intermediate</c:v>
                </c:pt>
              </c:strCache>
            </c:strRef>
          </c:tx>
          <c:spPr>
            <a:solidFill>
              <a:schemeClr val="accent5">
                <a:lumMod val="60000"/>
                <a:lumOff val="40000"/>
              </a:schemeClr>
            </a:solidFill>
            <a:ln w="6350">
              <a:solidFill>
                <a:schemeClr val="bg1"/>
              </a:solidFill>
            </a:ln>
            <a:effectLst/>
          </c:spPr>
          <c:invertIfNegative val="0"/>
          <c:cat>
            <c:strRef>
              <c:f>'5.4'!$B$5:$B$26</c:f>
              <c:strCache>
                <c:ptCount val="22"/>
                <c:pt idx="0">
                  <c:v>FR</c:v>
                </c:pt>
                <c:pt idx="1">
                  <c:v>BG</c:v>
                </c:pt>
                <c:pt idx="2">
                  <c:v>ES</c:v>
                </c:pt>
                <c:pt idx="3">
                  <c:v>MT</c:v>
                </c:pt>
                <c:pt idx="4">
                  <c:v>SK</c:v>
                </c:pt>
                <c:pt idx="5">
                  <c:v>PL</c:v>
                </c:pt>
                <c:pt idx="6">
                  <c:v>HU</c:v>
                </c:pt>
                <c:pt idx="7">
                  <c:v>SE</c:v>
                </c:pt>
                <c:pt idx="8">
                  <c:v>UE</c:v>
                </c:pt>
                <c:pt idx="9">
                  <c:v>HR</c:v>
                </c:pt>
                <c:pt idx="10">
                  <c:v>IT</c:v>
                </c:pt>
                <c:pt idx="11">
                  <c:v>PT</c:v>
                </c:pt>
                <c:pt idx="12">
                  <c:v>DK</c:v>
                </c:pt>
                <c:pt idx="13">
                  <c:v>CY</c:v>
                </c:pt>
                <c:pt idx="14">
                  <c:v>FI</c:v>
                </c:pt>
                <c:pt idx="15">
                  <c:v>DE</c:v>
                </c:pt>
                <c:pt idx="16">
                  <c:v>CZ</c:v>
                </c:pt>
                <c:pt idx="17">
                  <c:v>LT</c:v>
                </c:pt>
                <c:pt idx="18">
                  <c:v>IE</c:v>
                </c:pt>
                <c:pt idx="19">
                  <c:v>AT</c:v>
                </c:pt>
                <c:pt idx="20">
                  <c:v>NL</c:v>
                </c:pt>
                <c:pt idx="21">
                  <c:v>LV</c:v>
                </c:pt>
              </c:strCache>
            </c:strRef>
          </c:cat>
          <c:val>
            <c:numRef>
              <c:f>'5.4'!$E$5:$E$26</c:f>
              <c:numCache>
                <c:formatCode>General</c:formatCode>
                <c:ptCount val="22"/>
                <c:pt idx="0">
                  <c:v>36</c:v>
                </c:pt>
                <c:pt idx="1">
                  <c:v>34</c:v>
                </c:pt>
                <c:pt idx="2">
                  <c:v>38</c:v>
                </c:pt>
                <c:pt idx="3">
                  <c:v>37</c:v>
                </c:pt>
                <c:pt idx="4">
                  <c:v>40</c:v>
                </c:pt>
                <c:pt idx="5">
                  <c:v>37</c:v>
                </c:pt>
                <c:pt idx="6">
                  <c:v>35</c:v>
                </c:pt>
                <c:pt idx="7">
                  <c:v>38</c:v>
                </c:pt>
                <c:pt idx="8">
                  <c:v>37</c:v>
                </c:pt>
                <c:pt idx="9">
                  <c:v>42</c:v>
                </c:pt>
                <c:pt idx="10">
                  <c:v>43</c:v>
                </c:pt>
                <c:pt idx="11">
                  <c:v>35</c:v>
                </c:pt>
                <c:pt idx="12">
                  <c:v>38</c:v>
                </c:pt>
                <c:pt idx="13">
                  <c:v>35</c:v>
                </c:pt>
                <c:pt idx="14">
                  <c:v>36</c:v>
                </c:pt>
                <c:pt idx="15">
                  <c:v>39</c:v>
                </c:pt>
                <c:pt idx="16">
                  <c:v>36</c:v>
                </c:pt>
                <c:pt idx="17">
                  <c:v>33</c:v>
                </c:pt>
                <c:pt idx="18">
                  <c:v>32</c:v>
                </c:pt>
                <c:pt idx="19">
                  <c:v>39</c:v>
                </c:pt>
                <c:pt idx="20">
                  <c:v>40</c:v>
                </c:pt>
                <c:pt idx="21">
                  <c:v>35</c:v>
                </c:pt>
              </c:numCache>
            </c:numRef>
          </c:val>
          <c:extLst>
            <c:ext xmlns:c16="http://schemas.microsoft.com/office/drawing/2014/chart" uri="{C3380CC4-5D6E-409C-BE32-E72D297353CC}">
              <c16:uniqueId val="{00000002-CA95-45F9-835B-AAC5A987AB04}"/>
            </c:ext>
          </c:extLst>
        </c:ser>
        <c:ser>
          <c:idx val="3"/>
          <c:order val="3"/>
          <c:tx>
            <c:strRef>
              <c:f>'5.4'!$F$4</c:f>
              <c:strCache>
                <c:ptCount val="1"/>
                <c:pt idx="0">
                  <c:v>Low</c:v>
                </c:pt>
              </c:strCache>
            </c:strRef>
          </c:tx>
          <c:spPr>
            <a:solidFill>
              <a:schemeClr val="accent5">
                <a:lumMod val="40000"/>
                <a:lumOff val="60000"/>
              </a:schemeClr>
            </a:solidFill>
            <a:ln w="6350">
              <a:solidFill>
                <a:schemeClr val="bg1"/>
              </a:solidFill>
            </a:ln>
            <a:effectLst/>
          </c:spPr>
          <c:invertIfNegative val="0"/>
          <c:cat>
            <c:strRef>
              <c:f>'5.4'!$B$5:$B$26</c:f>
              <c:strCache>
                <c:ptCount val="22"/>
                <c:pt idx="0">
                  <c:v>FR</c:v>
                </c:pt>
                <c:pt idx="1">
                  <c:v>BG</c:v>
                </c:pt>
                <c:pt idx="2">
                  <c:v>ES</c:v>
                </c:pt>
                <c:pt idx="3">
                  <c:v>MT</c:v>
                </c:pt>
                <c:pt idx="4">
                  <c:v>SK</c:v>
                </c:pt>
                <c:pt idx="5">
                  <c:v>PL</c:v>
                </c:pt>
                <c:pt idx="6">
                  <c:v>HU</c:v>
                </c:pt>
                <c:pt idx="7">
                  <c:v>SE</c:v>
                </c:pt>
                <c:pt idx="8">
                  <c:v>UE</c:v>
                </c:pt>
                <c:pt idx="9">
                  <c:v>HR</c:v>
                </c:pt>
                <c:pt idx="10">
                  <c:v>IT</c:v>
                </c:pt>
                <c:pt idx="11">
                  <c:v>PT</c:v>
                </c:pt>
                <c:pt idx="12">
                  <c:v>DK</c:v>
                </c:pt>
                <c:pt idx="13">
                  <c:v>CY</c:v>
                </c:pt>
                <c:pt idx="14">
                  <c:v>FI</c:v>
                </c:pt>
                <c:pt idx="15">
                  <c:v>DE</c:v>
                </c:pt>
                <c:pt idx="16">
                  <c:v>CZ</c:v>
                </c:pt>
                <c:pt idx="17">
                  <c:v>LT</c:v>
                </c:pt>
                <c:pt idx="18">
                  <c:v>IE</c:v>
                </c:pt>
                <c:pt idx="19">
                  <c:v>AT</c:v>
                </c:pt>
                <c:pt idx="20">
                  <c:v>NL</c:v>
                </c:pt>
                <c:pt idx="21">
                  <c:v>LV</c:v>
                </c:pt>
              </c:strCache>
            </c:strRef>
          </c:cat>
          <c:val>
            <c:numRef>
              <c:f>'5.4'!$F$5:$F$26</c:f>
              <c:numCache>
                <c:formatCode>General</c:formatCode>
                <c:ptCount val="22"/>
                <c:pt idx="0">
                  <c:v>28</c:v>
                </c:pt>
                <c:pt idx="1">
                  <c:v>19</c:v>
                </c:pt>
                <c:pt idx="2">
                  <c:v>26</c:v>
                </c:pt>
                <c:pt idx="3">
                  <c:v>22</c:v>
                </c:pt>
                <c:pt idx="4">
                  <c:v>20</c:v>
                </c:pt>
                <c:pt idx="5">
                  <c:v>20</c:v>
                </c:pt>
                <c:pt idx="6">
                  <c:v>19</c:v>
                </c:pt>
                <c:pt idx="7">
                  <c:v>20</c:v>
                </c:pt>
                <c:pt idx="8">
                  <c:v>18</c:v>
                </c:pt>
                <c:pt idx="9">
                  <c:v>25</c:v>
                </c:pt>
                <c:pt idx="10">
                  <c:v>22</c:v>
                </c:pt>
                <c:pt idx="11">
                  <c:v>21</c:v>
                </c:pt>
                <c:pt idx="12">
                  <c:v>20</c:v>
                </c:pt>
                <c:pt idx="13">
                  <c:v>18</c:v>
                </c:pt>
                <c:pt idx="14">
                  <c:v>17</c:v>
                </c:pt>
                <c:pt idx="15">
                  <c:v>21</c:v>
                </c:pt>
                <c:pt idx="16">
                  <c:v>18</c:v>
                </c:pt>
                <c:pt idx="17">
                  <c:v>15</c:v>
                </c:pt>
                <c:pt idx="18">
                  <c:v>13</c:v>
                </c:pt>
                <c:pt idx="19">
                  <c:v>14</c:v>
                </c:pt>
                <c:pt idx="20">
                  <c:v>14</c:v>
                </c:pt>
                <c:pt idx="21">
                  <c:v>13</c:v>
                </c:pt>
              </c:numCache>
            </c:numRef>
          </c:val>
          <c:extLst>
            <c:ext xmlns:c16="http://schemas.microsoft.com/office/drawing/2014/chart" uri="{C3380CC4-5D6E-409C-BE32-E72D297353CC}">
              <c16:uniqueId val="{00000003-CA95-45F9-835B-AAC5A987AB04}"/>
            </c:ext>
          </c:extLst>
        </c:ser>
        <c:dLbls>
          <c:showLegendKey val="0"/>
          <c:showVal val="0"/>
          <c:showCatName val="0"/>
          <c:showSerName val="0"/>
          <c:showPercent val="0"/>
          <c:showBubbleSize val="0"/>
        </c:dLbls>
        <c:gapWidth val="100"/>
        <c:overlap val="100"/>
        <c:axId val="507746976"/>
        <c:axId val="507742056"/>
      </c:barChart>
      <c:catAx>
        <c:axId val="50774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7742056"/>
        <c:crosses val="autoZero"/>
        <c:auto val="1"/>
        <c:lblAlgn val="ctr"/>
        <c:lblOffset val="100"/>
        <c:noMultiLvlLbl val="0"/>
      </c:catAx>
      <c:valAx>
        <c:axId val="507742056"/>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6.8292687696121498E-2"/>
              <c:y val="1.2962354601978444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7746976"/>
        <c:crosses val="autoZero"/>
        <c:crossBetween val="between"/>
      </c:valAx>
      <c:spPr>
        <a:noFill/>
        <a:ln>
          <a:noFill/>
        </a:ln>
        <a:effectLst/>
      </c:spPr>
    </c:plotArea>
    <c:legend>
      <c:legendPos val="b"/>
      <c:layout>
        <c:manualLayout>
          <c:xMode val="edge"/>
          <c:yMode val="edge"/>
          <c:x val="0.30242400747879072"/>
          <c:y val="0.9444543772832199"/>
          <c:w val="0.38924550675341518"/>
          <c:h val="5.55456227167800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48766421572346E-2"/>
          <c:y val="5.5721397400509062E-2"/>
          <c:w val="0.91198700434638702"/>
          <c:h val="0.81168471122221264"/>
        </c:manualLayout>
      </c:layout>
      <c:barChart>
        <c:barDir val="col"/>
        <c:grouping val="stacked"/>
        <c:varyColors val="0"/>
        <c:ser>
          <c:idx val="0"/>
          <c:order val="0"/>
          <c:tx>
            <c:strRef>
              <c:f>'5.4'!$C$91</c:f>
              <c:strCache>
                <c:ptCount val="1"/>
                <c:pt idx="0">
                  <c:v>Advanced</c:v>
                </c:pt>
              </c:strCache>
            </c:strRef>
          </c:tx>
          <c:spPr>
            <a:solidFill>
              <a:schemeClr val="accent5">
                <a:lumMod val="75000"/>
              </a:schemeClr>
            </a:solidFill>
            <a:ln>
              <a:solidFill>
                <a:schemeClr val="bg1"/>
              </a:solidFill>
            </a:ln>
            <a:effectLst/>
          </c:spPr>
          <c:invertIfNegative val="0"/>
          <c:cat>
            <c:strRef>
              <c:f>'5.4'!$B$92:$B$101</c:f>
              <c:strCache>
                <c:ptCount val="10"/>
                <c:pt idx="0">
                  <c:v>RO</c:v>
                </c:pt>
                <c:pt idx="1">
                  <c:v>CY</c:v>
                </c:pt>
                <c:pt idx="2">
                  <c:v>FR</c:v>
                </c:pt>
                <c:pt idx="3">
                  <c:v>SE</c:v>
                </c:pt>
                <c:pt idx="4">
                  <c:v>IT</c:v>
                </c:pt>
                <c:pt idx="5">
                  <c:v>IE</c:v>
                </c:pt>
                <c:pt idx="6">
                  <c:v>HU</c:v>
                </c:pt>
                <c:pt idx="7">
                  <c:v>FI</c:v>
                </c:pt>
                <c:pt idx="8">
                  <c:v>LT</c:v>
                </c:pt>
                <c:pt idx="9">
                  <c:v>PT</c:v>
                </c:pt>
              </c:strCache>
            </c:strRef>
          </c:cat>
          <c:val>
            <c:numRef>
              <c:f>'5.4'!$C$92:$C$101</c:f>
              <c:numCache>
                <c:formatCode>General</c:formatCode>
                <c:ptCount val="10"/>
                <c:pt idx="0">
                  <c:v>4</c:v>
                </c:pt>
                <c:pt idx="1">
                  <c:v>3</c:v>
                </c:pt>
                <c:pt idx="2">
                  <c:v>3</c:v>
                </c:pt>
                <c:pt idx="3">
                  <c:v>13</c:v>
                </c:pt>
                <c:pt idx="4">
                  <c:v>4</c:v>
                </c:pt>
                <c:pt idx="5">
                  <c:v>10</c:v>
                </c:pt>
                <c:pt idx="6">
                  <c:v>12</c:v>
                </c:pt>
                <c:pt idx="7">
                  <c:v>16</c:v>
                </c:pt>
                <c:pt idx="8">
                  <c:v>11</c:v>
                </c:pt>
                <c:pt idx="9">
                  <c:v>7</c:v>
                </c:pt>
              </c:numCache>
            </c:numRef>
          </c:val>
          <c:extLst>
            <c:ext xmlns:c16="http://schemas.microsoft.com/office/drawing/2014/chart" uri="{C3380CC4-5D6E-409C-BE32-E72D297353CC}">
              <c16:uniqueId val="{00000000-6D91-4AA9-B267-A3E6050D305E}"/>
            </c:ext>
          </c:extLst>
        </c:ser>
        <c:ser>
          <c:idx val="1"/>
          <c:order val="1"/>
          <c:tx>
            <c:strRef>
              <c:f>'5.4'!$D$91</c:f>
              <c:strCache>
                <c:ptCount val="1"/>
                <c:pt idx="0">
                  <c:v>High</c:v>
                </c:pt>
              </c:strCache>
            </c:strRef>
          </c:tx>
          <c:spPr>
            <a:solidFill>
              <a:schemeClr val="accent5"/>
            </a:solidFill>
            <a:ln w="6350">
              <a:solidFill>
                <a:schemeClr val="bg1"/>
              </a:solidFill>
            </a:ln>
            <a:effectLst/>
          </c:spPr>
          <c:invertIfNegative val="0"/>
          <c:cat>
            <c:strRef>
              <c:f>'5.4'!$B$92:$B$101</c:f>
              <c:strCache>
                <c:ptCount val="10"/>
                <c:pt idx="0">
                  <c:v>RO</c:v>
                </c:pt>
                <c:pt idx="1">
                  <c:v>CY</c:v>
                </c:pt>
                <c:pt idx="2">
                  <c:v>FR</c:v>
                </c:pt>
                <c:pt idx="3">
                  <c:v>SE</c:v>
                </c:pt>
                <c:pt idx="4">
                  <c:v>IT</c:v>
                </c:pt>
                <c:pt idx="5">
                  <c:v>IE</c:v>
                </c:pt>
                <c:pt idx="6">
                  <c:v>HU</c:v>
                </c:pt>
                <c:pt idx="7">
                  <c:v>FI</c:v>
                </c:pt>
                <c:pt idx="8">
                  <c:v>LT</c:v>
                </c:pt>
                <c:pt idx="9">
                  <c:v>PT</c:v>
                </c:pt>
              </c:strCache>
            </c:strRef>
          </c:cat>
          <c:val>
            <c:numRef>
              <c:f>'5.4'!$D$92:$D$101</c:f>
              <c:numCache>
                <c:formatCode>General</c:formatCode>
                <c:ptCount val="10"/>
                <c:pt idx="0">
                  <c:v>15</c:v>
                </c:pt>
                <c:pt idx="1">
                  <c:v>19</c:v>
                </c:pt>
                <c:pt idx="2">
                  <c:v>19</c:v>
                </c:pt>
                <c:pt idx="3">
                  <c:v>28</c:v>
                </c:pt>
                <c:pt idx="4">
                  <c:v>22</c:v>
                </c:pt>
                <c:pt idx="5">
                  <c:v>30</c:v>
                </c:pt>
                <c:pt idx="6">
                  <c:v>30</c:v>
                </c:pt>
                <c:pt idx="7">
                  <c:v>34</c:v>
                </c:pt>
                <c:pt idx="8">
                  <c:v>32</c:v>
                </c:pt>
                <c:pt idx="9">
                  <c:v>27</c:v>
                </c:pt>
              </c:numCache>
            </c:numRef>
          </c:val>
          <c:extLst>
            <c:ext xmlns:c16="http://schemas.microsoft.com/office/drawing/2014/chart" uri="{C3380CC4-5D6E-409C-BE32-E72D297353CC}">
              <c16:uniqueId val="{00000001-6D91-4AA9-B267-A3E6050D305E}"/>
            </c:ext>
          </c:extLst>
        </c:ser>
        <c:ser>
          <c:idx val="2"/>
          <c:order val="2"/>
          <c:tx>
            <c:strRef>
              <c:f>'5.4'!$E$91</c:f>
              <c:strCache>
                <c:ptCount val="1"/>
                <c:pt idx="0">
                  <c:v>Intermediate</c:v>
                </c:pt>
              </c:strCache>
            </c:strRef>
          </c:tx>
          <c:spPr>
            <a:solidFill>
              <a:schemeClr val="accent5">
                <a:lumMod val="60000"/>
                <a:lumOff val="40000"/>
              </a:schemeClr>
            </a:solidFill>
            <a:ln w="6350">
              <a:solidFill>
                <a:schemeClr val="bg1"/>
              </a:solidFill>
            </a:ln>
            <a:effectLst/>
          </c:spPr>
          <c:invertIfNegative val="0"/>
          <c:cat>
            <c:strRef>
              <c:f>'5.4'!$B$92:$B$101</c:f>
              <c:strCache>
                <c:ptCount val="10"/>
                <c:pt idx="0">
                  <c:v>RO</c:v>
                </c:pt>
                <c:pt idx="1">
                  <c:v>CY</c:v>
                </c:pt>
                <c:pt idx="2">
                  <c:v>FR</c:v>
                </c:pt>
                <c:pt idx="3">
                  <c:v>SE</c:v>
                </c:pt>
                <c:pt idx="4">
                  <c:v>IT</c:v>
                </c:pt>
                <c:pt idx="5">
                  <c:v>IE</c:v>
                </c:pt>
                <c:pt idx="6">
                  <c:v>HU</c:v>
                </c:pt>
                <c:pt idx="7">
                  <c:v>FI</c:v>
                </c:pt>
                <c:pt idx="8">
                  <c:v>LT</c:v>
                </c:pt>
                <c:pt idx="9">
                  <c:v>PT</c:v>
                </c:pt>
              </c:strCache>
            </c:strRef>
          </c:cat>
          <c:val>
            <c:numRef>
              <c:f>'5.4'!$E$92:$E$101</c:f>
              <c:numCache>
                <c:formatCode>General</c:formatCode>
                <c:ptCount val="10"/>
                <c:pt idx="0">
                  <c:v>30</c:v>
                </c:pt>
                <c:pt idx="1">
                  <c:v>35</c:v>
                </c:pt>
                <c:pt idx="2">
                  <c:v>37</c:v>
                </c:pt>
                <c:pt idx="3">
                  <c:v>30</c:v>
                </c:pt>
                <c:pt idx="4">
                  <c:v>39</c:v>
                </c:pt>
                <c:pt idx="5">
                  <c:v>33</c:v>
                </c:pt>
                <c:pt idx="6">
                  <c:v>33</c:v>
                </c:pt>
                <c:pt idx="7">
                  <c:v>30</c:v>
                </c:pt>
                <c:pt idx="8">
                  <c:v>35</c:v>
                </c:pt>
                <c:pt idx="9">
                  <c:v>39</c:v>
                </c:pt>
              </c:numCache>
            </c:numRef>
          </c:val>
          <c:extLst>
            <c:ext xmlns:c16="http://schemas.microsoft.com/office/drawing/2014/chart" uri="{C3380CC4-5D6E-409C-BE32-E72D297353CC}">
              <c16:uniqueId val="{00000002-6D91-4AA9-B267-A3E6050D305E}"/>
            </c:ext>
          </c:extLst>
        </c:ser>
        <c:ser>
          <c:idx val="3"/>
          <c:order val="3"/>
          <c:tx>
            <c:strRef>
              <c:f>'5.4'!$F$91</c:f>
              <c:strCache>
                <c:ptCount val="1"/>
                <c:pt idx="0">
                  <c:v>Low</c:v>
                </c:pt>
              </c:strCache>
            </c:strRef>
          </c:tx>
          <c:spPr>
            <a:solidFill>
              <a:schemeClr val="accent5">
                <a:lumMod val="40000"/>
                <a:lumOff val="60000"/>
              </a:schemeClr>
            </a:solidFill>
            <a:ln w="6350">
              <a:solidFill>
                <a:schemeClr val="bg1"/>
              </a:solidFill>
            </a:ln>
            <a:effectLst/>
          </c:spPr>
          <c:invertIfNegative val="0"/>
          <c:cat>
            <c:strRef>
              <c:f>'5.4'!$B$92:$B$101</c:f>
              <c:strCache>
                <c:ptCount val="10"/>
                <c:pt idx="0">
                  <c:v>RO</c:v>
                </c:pt>
                <c:pt idx="1">
                  <c:v>CY</c:v>
                </c:pt>
                <c:pt idx="2">
                  <c:v>FR</c:v>
                </c:pt>
                <c:pt idx="3">
                  <c:v>SE</c:v>
                </c:pt>
                <c:pt idx="4">
                  <c:v>IT</c:v>
                </c:pt>
                <c:pt idx="5">
                  <c:v>IE</c:v>
                </c:pt>
                <c:pt idx="6">
                  <c:v>HU</c:v>
                </c:pt>
                <c:pt idx="7">
                  <c:v>FI</c:v>
                </c:pt>
                <c:pt idx="8">
                  <c:v>LT</c:v>
                </c:pt>
                <c:pt idx="9">
                  <c:v>PT</c:v>
                </c:pt>
              </c:strCache>
            </c:strRef>
          </c:cat>
          <c:val>
            <c:numRef>
              <c:f>'5.4'!$F$92:$F$101</c:f>
              <c:numCache>
                <c:formatCode>General</c:formatCode>
                <c:ptCount val="10"/>
                <c:pt idx="0">
                  <c:v>29</c:v>
                </c:pt>
                <c:pt idx="1">
                  <c:v>26</c:v>
                </c:pt>
                <c:pt idx="2">
                  <c:v>28</c:v>
                </c:pt>
                <c:pt idx="3">
                  <c:v>18</c:v>
                </c:pt>
                <c:pt idx="4">
                  <c:v>26</c:v>
                </c:pt>
                <c:pt idx="5">
                  <c:v>19</c:v>
                </c:pt>
                <c:pt idx="6">
                  <c:v>18</c:v>
                </c:pt>
                <c:pt idx="7">
                  <c:v>14</c:v>
                </c:pt>
                <c:pt idx="8">
                  <c:v>17</c:v>
                </c:pt>
                <c:pt idx="9">
                  <c:v>22</c:v>
                </c:pt>
              </c:numCache>
            </c:numRef>
          </c:val>
          <c:extLst>
            <c:ext xmlns:c16="http://schemas.microsoft.com/office/drawing/2014/chart" uri="{C3380CC4-5D6E-409C-BE32-E72D297353CC}">
              <c16:uniqueId val="{00000003-6D91-4AA9-B267-A3E6050D305E}"/>
            </c:ext>
          </c:extLst>
        </c:ser>
        <c:dLbls>
          <c:showLegendKey val="0"/>
          <c:showVal val="0"/>
          <c:showCatName val="0"/>
          <c:showSerName val="0"/>
          <c:showPercent val="0"/>
          <c:showBubbleSize val="0"/>
        </c:dLbls>
        <c:gapWidth val="100"/>
        <c:overlap val="100"/>
        <c:axId val="507746976"/>
        <c:axId val="507742056"/>
      </c:barChart>
      <c:catAx>
        <c:axId val="50774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7742056"/>
        <c:crosses val="autoZero"/>
        <c:auto val="1"/>
        <c:lblAlgn val="ctr"/>
        <c:lblOffset val="100"/>
        <c:noMultiLvlLbl val="0"/>
      </c:catAx>
      <c:valAx>
        <c:axId val="507742056"/>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6.8292687696121498E-2"/>
              <c:y val="1.2962354601978444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7746976"/>
        <c:crosses val="autoZero"/>
        <c:crossBetween val="between"/>
      </c:valAx>
      <c:spPr>
        <a:noFill/>
        <a:ln>
          <a:noFill/>
        </a:ln>
        <a:effectLst/>
      </c:spPr>
    </c:plotArea>
    <c:legend>
      <c:legendPos val="b"/>
      <c:layout>
        <c:manualLayout>
          <c:xMode val="edge"/>
          <c:yMode val="edge"/>
          <c:x val="6.4434338234730992E-2"/>
          <c:y val="0.9444543772832199"/>
          <c:w val="0.86078394660688329"/>
          <c:h val="5.55456227167800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48766421572346E-2"/>
          <c:y val="5.5721397400509062E-2"/>
          <c:w val="0.91198700434638702"/>
          <c:h val="0.81168471122221264"/>
        </c:manualLayout>
      </c:layout>
      <c:barChart>
        <c:barDir val="col"/>
        <c:grouping val="stacked"/>
        <c:varyColors val="0"/>
        <c:ser>
          <c:idx val="0"/>
          <c:order val="0"/>
          <c:tx>
            <c:strRef>
              <c:f>'5.4'!$C$62</c:f>
              <c:strCache>
                <c:ptCount val="1"/>
                <c:pt idx="0">
                  <c:v>Advanced</c:v>
                </c:pt>
              </c:strCache>
            </c:strRef>
          </c:tx>
          <c:spPr>
            <a:solidFill>
              <a:schemeClr val="accent5">
                <a:lumMod val="75000"/>
              </a:schemeClr>
            </a:solidFill>
            <a:ln w="6350">
              <a:solidFill>
                <a:schemeClr val="bg1"/>
              </a:solidFill>
            </a:ln>
            <a:effectLst/>
          </c:spPr>
          <c:invertIfNegative val="0"/>
          <c:cat>
            <c:strRef>
              <c:f>'5.4'!$B$63:$B$72</c:f>
              <c:strCache>
                <c:ptCount val="10"/>
                <c:pt idx="0">
                  <c:v>RO</c:v>
                </c:pt>
                <c:pt idx="1">
                  <c:v>CY</c:v>
                </c:pt>
                <c:pt idx="2">
                  <c:v>FR</c:v>
                </c:pt>
                <c:pt idx="3">
                  <c:v>HU</c:v>
                </c:pt>
                <c:pt idx="4">
                  <c:v>SE</c:v>
                </c:pt>
                <c:pt idx="5">
                  <c:v>PT</c:v>
                </c:pt>
                <c:pt idx="6">
                  <c:v>IT</c:v>
                </c:pt>
                <c:pt idx="7">
                  <c:v>LT</c:v>
                </c:pt>
                <c:pt idx="8">
                  <c:v>FI</c:v>
                </c:pt>
                <c:pt idx="9">
                  <c:v>IE</c:v>
                </c:pt>
              </c:strCache>
            </c:strRef>
          </c:cat>
          <c:val>
            <c:numRef>
              <c:f>'5.4'!$C$63:$C$72</c:f>
              <c:numCache>
                <c:formatCode>General</c:formatCode>
                <c:ptCount val="10"/>
                <c:pt idx="0">
                  <c:v>6</c:v>
                </c:pt>
                <c:pt idx="1">
                  <c:v>6</c:v>
                </c:pt>
                <c:pt idx="2">
                  <c:v>2</c:v>
                </c:pt>
                <c:pt idx="3">
                  <c:v>11</c:v>
                </c:pt>
                <c:pt idx="4">
                  <c:v>5</c:v>
                </c:pt>
                <c:pt idx="5">
                  <c:v>5</c:v>
                </c:pt>
                <c:pt idx="6">
                  <c:v>3</c:v>
                </c:pt>
                <c:pt idx="7">
                  <c:v>10</c:v>
                </c:pt>
                <c:pt idx="8">
                  <c:v>5</c:v>
                </c:pt>
                <c:pt idx="9">
                  <c:v>7</c:v>
                </c:pt>
              </c:numCache>
            </c:numRef>
          </c:val>
          <c:extLst>
            <c:ext xmlns:c16="http://schemas.microsoft.com/office/drawing/2014/chart" uri="{C3380CC4-5D6E-409C-BE32-E72D297353CC}">
              <c16:uniqueId val="{00000000-55C6-4E1A-9865-162DCAF09612}"/>
            </c:ext>
          </c:extLst>
        </c:ser>
        <c:ser>
          <c:idx val="1"/>
          <c:order val="1"/>
          <c:tx>
            <c:strRef>
              <c:f>'5.4'!$D$62</c:f>
              <c:strCache>
                <c:ptCount val="1"/>
                <c:pt idx="0">
                  <c:v>High</c:v>
                </c:pt>
              </c:strCache>
            </c:strRef>
          </c:tx>
          <c:spPr>
            <a:solidFill>
              <a:schemeClr val="accent5"/>
            </a:solidFill>
            <a:ln w="6350">
              <a:solidFill>
                <a:schemeClr val="bg1"/>
              </a:solidFill>
            </a:ln>
            <a:effectLst/>
          </c:spPr>
          <c:invertIfNegative val="0"/>
          <c:cat>
            <c:strRef>
              <c:f>'5.4'!$B$63:$B$72</c:f>
              <c:strCache>
                <c:ptCount val="10"/>
                <c:pt idx="0">
                  <c:v>RO</c:v>
                </c:pt>
                <c:pt idx="1">
                  <c:v>CY</c:v>
                </c:pt>
                <c:pt idx="2">
                  <c:v>FR</c:v>
                </c:pt>
                <c:pt idx="3">
                  <c:v>HU</c:v>
                </c:pt>
                <c:pt idx="4">
                  <c:v>SE</c:v>
                </c:pt>
                <c:pt idx="5">
                  <c:v>PT</c:v>
                </c:pt>
                <c:pt idx="6">
                  <c:v>IT</c:v>
                </c:pt>
                <c:pt idx="7">
                  <c:v>LT</c:v>
                </c:pt>
                <c:pt idx="8">
                  <c:v>FI</c:v>
                </c:pt>
                <c:pt idx="9">
                  <c:v>IE</c:v>
                </c:pt>
              </c:strCache>
            </c:strRef>
          </c:cat>
          <c:val>
            <c:numRef>
              <c:f>'5.4'!$D$63:$D$72</c:f>
              <c:numCache>
                <c:formatCode>General</c:formatCode>
                <c:ptCount val="10"/>
                <c:pt idx="0">
                  <c:v>19</c:v>
                </c:pt>
                <c:pt idx="1">
                  <c:v>23</c:v>
                </c:pt>
                <c:pt idx="2">
                  <c:v>15</c:v>
                </c:pt>
                <c:pt idx="3">
                  <c:v>25</c:v>
                </c:pt>
                <c:pt idx="4">
                  <c:v>23</c:v>
                </c:pt>
                <c:pt idx="5">
                  <c:v>20</c:v>
                </c:pt>
                <c:pt idx="6">
                  <c:v>21</c:v>
                </c:pt>
                <c:pt idx="7">
                  <c:v>27</c:v>
                </c:pt>
                <c:pt idx="8">
                  <c:v>24</c:v>
                </c:pt>
                <c:pt idx="9">
                  <c:v>31</c:v>
                </c:pt>
              </c:numCache>
            </c:numRef>
          </c:val>
          <c:extLst>
            <c:ext xmlns:c16="http://schemas.microsoft.com/office/drawing/2014/chart" uri="{C3380CC4-5D6E-409C-BE32-E72D297353CC}">
              <c16:uniqueId val="{00000001-55C6-4E1A-9865-162DCAF09612}"/>
            </c:ext>
          </c:extLst>
        </c:ser>
        <c:ser>
          <c:idx val="2"/>
          <c:order val="2"/>
          <c:tx>
            <c:strRef>
              <c:f>'5.4'!$E$62</c:f>
              <c:strCache>
                <c:ptCount val="1"/>
                <c:pt idx="0">
                  <c:v>Intermediate</c:v>
                </c:pt>
              </c:strCache>
            </c:strRef>
          </c:tx>
          <c:spPr>
            <a:solidFill>
              <a:schemeClr val="accent5">
                <a:lumMod val="60000"/>
                <a:lumOff val="40000"/>
              </a:schemeClr>
            </a:solidFill>
            <a:ln w="6350">
              <a:solidFill>
                <a:schemeClr val="bg1"/>
              </a:solidFill>
            </a:ln>
            <a:effectLst/>
          </c:spPr>
          <c:invertIfNegative val="0"/>
          <c:cat>
            <c:strRef>
              <c:f>'5.4'!$B$63:$B$72</c:f>
              <c:strCache>
                <c:ptCount val="10"/>
                <c:pt idx="0">
                  <c:v>RO</c:v>
                </c:pt>
                <c:pt idx="1">
                  <c:v>CY</c:v>
                </c:pt>
                <c:pt idx="2">
                  <c:v>FR</c:v>
                </c:pt>
                <c:pt idx="3">
                  <c:v>HU</c:v>
                </c:pt>
                <c:pt idx="4">
                  <c:v>SE</c:v>
                </c:pt>
                <c:pt idx="5">
                  <c:v>PT</c:v>
                </c:pt>
                <c:pt idx="6">
                  <c:v>IT</c:v>
                </c:pt>
                <c:pt idx="7">
                  <c:v>LT</c:v>
                </c:pt>
                <c:pt idx="8">
                  <c:v>FI</c:v>
                </c:pt>
                <c:pt idx="9">
                  <c:v>IE</c:v>
                </c:pt>
              </c:strCache>
            </c:strRef>
          </c:cat>
          <c:val>
            <c:numRef>
              <c:f>'5.4'!$E$63:$E$72</c:f>
              <c:numCache>
                <c:formatCode>General</c:formatCode>
                <c:ptCount val="10"/>
                <c:pt idx="0">
                  <c:v>27</c:v>
                </c:pt>
                <c:pt idx="1">
                  <c:v>34</c:v>
                </c:pt>
                <c:pt idx="2">
                  <c:v>38</c:v>
                </c:pt>
                <c:pt idx="3">
                  <c:v>32</c:v>
                </c:pt>
                <c:pt idx="4">
                  <c:v>36</c:v>
                </c:pt>
                <c:pt idx="5">
                  <c:v>38</c:v>
                </c:pt>
                <c:pt idx="6">
                  <c:v>38</c:v>
                </c:pt>
                <c:pt idx="7">
                  <c:v>34</c:v>
                </c:pt>
                <c:pt idx="8">
                  <c:v>40</c:v>
                </c:pt>
                <c:pt idx="9">
                  <c:v>38</c:v>
                </c:pt>
              </c:numCache>
            </c:numRef>
          </c:val>
          <c:extLst>
            <c:ext xmlns:c16="http://schemas.microsoft.com/office/drawing/2014/chart" uri="{C3380CC4-5D6E-409C-BE32-E72D297353CC}">
              <c16:uniqueId val="{00000002-55C6-4E1A-9865-162DCAF09612}"/>
            </c:ext>
          </c:extLst>
        </c:ser>
        <c:ser>
          <c:idx val="3"/>
          <c:order val="3"/>
          <c:tx>
            <c:strRef>
              <c:f>'5.4'!$F$62</c:f>
              <c:strCache>
                <c:ptCount val="1"/>
                <c:pt idx="0">
                  <c:v>Low</c:v>
                </c:pt>
              </c:strCache>
            </c:strRef>
          </c:tx>
          <c:spPr>
            <a:solidFill>
              <a:schemeClr val="accent5">
                <a:lumMod val="40000"/>
                <a:lumOff val="60000"/>
              </a:schemeClr>
            </a:solidFill>
            <a:ln w="6350">
              <a:solidFill>
                <a:schemeClr val="bg1"/>
              </a:solidFill>
            </a:ln>
            <a:effectLst/>
          </c:spPr>
          <c:invertIfNegative val="0"/>
          <c:cat>
            <c:strRef>
              <c:f>'5.4'!$B$63:$B$72</c:f>
              <c:strCache>
                <c:ptCount val="10"/>
                <c:pt idx="0">
                  <c:v>RO</c:v>
                </c:pt>
                <c:pt idx="1">
                  <c:v>CY</c:v>
                </c:pt>
                <c:pt idx="2">
                  <c:v>FR</c:v>
                </c:pt>
                <c:pt idx="3">
                  <c:v>HU</c:v>
                </c:pt>
                <c:pt idx="4">
                  <c:v>SE</c:v>
                </c:pt>
                <c:pt idx="5">
                  <c:v>PT</c:v>
                </c:pt>
                <c:pt idx="6">
                  <c:v>IT</c:v>
                </c:pt>
                <c:pt idx="7">
                  <c:v>LT</c:v>
                </c:pt>
                <c:pt idx="8">
                  <c:v>FI</c:v>
                </c:pt>
                <c:pt idx="9">
                  <c:v>IE</c:v>
                </c:pt>
              </c:strCache>
            </c:strRef>
          </c:cat>
          <c:val>
            <c:numRef>
              <c:f>'5.4'!$F$63:$F$72</c:f>
              <c:numCache>
                <c:formatCode>General</c:formatCode>
                <c:ptCount val="10"/>
                <c:pt idx="0">
                  <c:v>26</c:v>
                </c:pt>
                <c:pt idx="1">
                  <c:v>25</c:v>
                </c:pt>
                <c:pt idx="2">
                  <c:v>33</c:v>
                </c:pt>
                <c:pt idx="3">
                  <c:v>22</c:v>
                </c:pt>
                <c:pt idx="4">
                  <c:v>26</c:v>
                </c:pt>
                <c:pt idx="5">
                  <c:v>28</c:v>
                </c:pt>
                <c:pt idx="6">
                  <c:v>29</c:v>
                </c:pt>
                <c:pt idx="7">
                  <c:v>22</c:v>
                </c:pt>
                <c:pt idx="8">
                  <c:v>24</c:v>
                </c:pt>
                <c:pt idx="9">
                  <c:v>18</c:v>
                </c:pt>
              </c:numCache>
            </c:numRef>
          </c:val>
          <c:extLst>
            <c:ext xmlns:c16="http://schemas.microsoft.com/office/drawing/2014/chart" uri="{C3380CC4-5D6E-409C-BE32-E72D297353CC}">
              <c16:uniqueId val="{00000003-55C6-4E1A-9865-162DCAF09612}"/>
            </c:ext>
          </c:extLst>
        </c:ser>
        <c:dLbls>
          <c:showLegendKey val="0"/>
          <c:showVal val="0"/>
          <c:showCatName val="0"/>
          <c:showSerName val="0"/>
          <c:showPercent val="0"/>
          <c:showBubbleSize val="0"/>
        </c:dLbls>
        <c:gapWidth val="100"/>
        <c:overlap val="100"/>
        <c:axId val="507746976"/>
        <c:axId val="507742056"/>
      </c:barChart>
      <c:catAx>
        <c:axId val="50774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7742056"/>
        <c:crosses val="autoZero"/>
        <c:auto val="1"/>
        <c:lblAlgn val="ctr"/>
        <c:lblOffset val="100"/>
        <c:noMultiLvlLbl val="0"/>
      </c:catAx>
      <c:valAx>
        <c:axId val="507742056"/>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6.8292687696121498E-2"/>
              <c:y val="1.2962354601978444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07746976"/>
        <c:crosses val="autoZero"/>
        <c:crossBetween val="between"/>
      </c:valAx>
      <c:spPr>
        <a:noFill/>
        <a:ln>
          <a:noFill/>
        </a:ln>
        <a:effectLst/>
      </c:spPr>
    </c:plotArea>
    <c:legend>
      <c:legendPos val="b"/>
      <c:layout>
        <c:manualLayout>
          <c:xMode val="edge"/>
          <c:yMode val="edge"/>
          <c:x val="0.30242400747879072"/>
          <c:y val="0.9444543772832199"/>
          <c:w val="0.38924550675341518"/>
          <c:h val="5.55456227167800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308821915851113E-2"/>
          <c:y val="4.0854224698235839E-2"/>
          <c:w val="0.96127715470373076"/>
          <c:h val="0.52207634212854315"/>
        </c:manualLayout>
      </c:layout>
      <c:barChart>
        <c:barDir val="col"/>
        <c:grouping val="clustered"/>
        <c:varyColors val="0"/>
        <c:ser>
          <c:idx val="0"/>
          <c:order val="0"/>
          <c:tx>
            <c:strRef>
              <c:f>'5.5'!$D$64:$D$65</c:f>
              <c:strCache>
                <c:ptCount val="2"/>
                <c:pt idx="0">
                  <c:v>Girls</c:v>
                </c:pt>
                <c:pt idx="1">
                  <c:v>Using e-mail</c:v>
                </c:pt>
              </c:strCache>
            </c:strRef>
          </c:tx>
          <c:spPr>
            <a:solidFill>
              <a:schemeClr val="accent5"/>
            </a:solidFill>
            <a:ln w="6350">
              <a:solidFill>
                <a:schemeClr val="bg1"/>
              </a:solidFill>
            </a:ln>
            <a:effectLst/>
          </c:spPr>
          <c:invertIfNegative val="0"/>
          <c:cat>
            <c:multiLvlStrRef>
              <c:f>'5.5'!$B$66:$C$83</c:f>
              <c:multiLvlStrCache>
                <c:ptCount val="18"/>
                <c:lvl>
                  <c:pt idx="0">
                    <c:v>Italy</c:v>
                  </c:pt>
                  <c:pt idx="1">
                    <c:v>Germany</c:v>
                  </c:pt>
                  <c:pt idx="2">
                    <c:v>France</c:v>
                  </c:pt>
                  <c:pt idx="3">
                    <c:v>Russia</c:v>
                  </c:pt>
                  <c:pt idx="4">
                    <c:v>United Kingdom</c:v>
                  </c:pt>
                  <c:pt idx="5">
                    <c:v>United States</c:v>
                  </c:pt>
                  <c:pt idx="6">
                    <c:v>Chile</c:v>
                  </c:pt>
                  <c:pt idx="7">
                    <c:v>Mexico</c:v>
                  </c:pt>
                  <c:pt idx="8">
                    <c:v>Brazizl</c:v>
                  </c:pt>
                  <c:pt idx="9">
                    <c:v>Turkey</c:v>
                  </c:pt>
                  <c:pt idx="10">
                    <c:v>Israel</c:v>
                  </c:pt>
                  <c:pt idx="11">
                    <c:v>Morocco</c:v>
                  </c:pt>
                  <c:pt idx="12">
                    <c:v>Kazakhstan</c:v>
                  </c:pt>
                  <c:pt idx="13">
                    <c:v>Japan</c:v>
                  </c:pt>
                  <c:pt idx="14">
                    <c:v>South Korea</c:v>
                  </c:pt>
                  <c:pt idx="15">
                    <c:v>Thailand</c:v>
                  </c:pt>
                  <c:pt idx="16">
                    <c:v>New Zealand</c:v>
                  </c:pt>
                  <c:pt idx="17">
                    <c:v>Australia</c:v>
                  </c:pt>
                </c:lvl>
                <c:lvl>
                  <c:pt idx="0">
                    <c:v>Europe</c:v>
                  </c:pt>
                  <c:pt idx="5">
                    <c:v>Northern America</c:v>
                  </c:pt>
                  <c:pt idx="6">
                    <c:v>Latin America and the Caribbean</c:v>
                  </c:pt>
                  <c:pt idx="9">
                    <c:v>Western Asia and Northern Africa</c:v>
                  </c:pt>
                  <c:pt idx="12">
                    <c:v>Central and Southern Asia</c:v>
                  </c:pt>
                  <c:pt idx="13">
                    <c:v>Eastern and South-eastern Asia</c:v>
                  </c:pt>
                  <c:pt idx="16">
                    <c:v>Oceania</c:v>
                  </c:pt>
                </c:lvl>
              </c:multiLvlStrCache>
            </c:multiLvlStrRef>
          </c:cat>
          <c:val>
            <c:numRef>
              <c:f>'5.5'!$D$66:$D$83</c:f>
              <c:numCache>
                <c:formatCode>0.0</c:formatCode>
                <c:ptCount val="18"/>
                <c:pt idx="0">
                  <c:v>17.211089461656499</c:v>
                </c:pt>
                <c:pt idx="1">
                  <c:v>19.213138412182609</c:v>
                </c:pt>
                <c:pt idx="2">
                  <c:v>19.7086293772327</c:v>
                </c:pt>
                <c:pt idx="3">
                  <c:v>22.666753026818981</c:v>
                </c:pt>
                <c:pt idx="4">
                  <c:v>30.046821393937218</c:v>
                </c:pt>
                <c:pt idx="5">
                  <c:v>33.286688621200781</c:v>
                </c:pt>
                <c:pt idx="6">
                  <c:v>13.874187439151269</c:v>
                </c:pt>
                <c:pt idx="7">
                  <c:v>17.34327387522826</c:v>
                </c:pt>
                <c:pt idx="8">
                  <c:v>24.17680459070365</c:v>
                </c:pt>
                <c:pt idx="9">
                  <c:v>12.51465967743971</c:v>
                </c:pt>
                <c:pt idx="10">
                  <c:v>18.811737047263001</c:v>
                </c:pt>
                <c:pt idx="11">
                  <c:v>20.463852563916269</c:v>
                </c:pt>
                <c:pt idx="12">
                  <c:v>17.002769437893789</c:v>
                </c:pt>
                <c:pt idx="13">
                  <c:v>7.7254793425642534</c:v>
                </c:pt>
                <c:pt idx="14">
                  <c:v>9.2587265688067806</c:v>
                </c:pt>
                <c:pt idx="15">
                  <c:v>22.98735117995999</c:v>
                </c:pt>
                <c:pt idx="16">
                  <c:v>38.707528335976122</c:v>
                </c:pt>
                <c:pt idx="17">
                  <c:v>46.303221522067993</c:v>
                </c:pt>
              </c:numCache>
            </c:numRef>
          </c:val>
          <c:extLst>
            <c:ext xmlns:c16="http://schemas.microsoft.com/office/drawing/2014/chart" uri="{C3380CC4-5D6E-409C-BE32-E72D297353CC}">
              <c16:uniqueId val="{00000000-2A1C-4951-9E0B-B71ABE45E5A0}"/>
            </c:ext>
          </c:extLst>
        </c:ser>
        <c:ser>
          <c:idx val="2"/>
          <c:order val="2"/>
          <c:tx>
            <c:strRef>
              <c:f>'5.5'!$F$64:$F$65</c:f>
              <c:strCache>
                <c:ptCount val="2"/>
                <c:pt idx="0">
                  <c:v>Boys</c:v>
                </c:pt>
                <c:pt idx="1">
                  <c:v>Using e-mail</c:v>
                </c:pt>
              </c:strCache>
            </c:strRef>
          </c:tx>
          <c:spPr>
            <a:solidFill>
              <a:schemeClr val="accent4">
                <a:lumMod val="60000"/>
                <a:lumOff val="40000"/>
              </a:schemeClr>
            </a:solidFill>
            <a:ln w="6350">
              <a:solidFill>
                <a:schemeClr val="bg1"/>
              </a:solidFill>
            </a:ln>
            <a:effectLst/>
          </c:spPr>
          <c:invertIfNegative val="0"/>
          <c:cat>
            <c:multiLvlStrRef>
              <c:f>'5.5'!$B$66:$C$83</c:f>
              <c:multiLvlStrCache>
                <c:ptCount val="18"/>
                <c:lvl>
                  <c:pt idx="0">
                    <c:v>Italy</c:v>
                  </c:pt>
                  <c:pt idx="1">
                    <c:v>Germany</c:v>
                  </c:pt>
                  <c:pt idx="2">
                    <c:v>France</c:v>
                  </c:pt>
                  <c:pt idx="3">
                    <c:v>Russia</c:v>
                  </c:pt>
                  <c:pt idx="4">
                    <c:v>United Kingdom</c:v>
                  </c:pt>
                  <c:pt idx="5">
                    <c:v>United States</c:v>
                  </c:pt>
                  <c:pt idx="6">
                    <c:v>Chile</c:v>
                  </c:pt>
                  <c:pt idx="7">
                    <c:v>Mexico</c:v>
                  </c:pt>
                  <c:pt idx="8">
                    <c:v>Brazizl</c:v>
                  </c:pt>
                  <c:pt idx="9">
                    <c:v>Turkey</c:v>
                  </c:pt>
                  <c:pt idx="10">
                    <c:v>Israel</c:v>
                  </c:pt>
                  <c:pt idx="11">
                    <c:v>Morocco</c:v>
                  </c:pt>
                  <c:pt idx="12">
                    <c:v>Kazakhstan</c:v>
                  </c:pt>
                  <c:pt idx="13">
                    <c:v>Japan</c:v>
                  </c:pt>
                  <c:pt idx="14">
                    <c:v>South Korea</c:v>
                  </c:pt>
                  <c:pt idx="15">
                    <c:v>Thailand</c:v>
                  </c:pt>
                  <c:pt idx="16">
                    <c:v>New Zealand</c:v>
                  </c:pt>
                  <c:pt idx="17">
                    <c:v>Australia</c:v>
                  </c:pt>
                </c:lvl>
                <c:lvl>
                  <c:pt idx="0">
                    <c:v>Europe</c:v>
                  </c:pt>
                  <c:pt idx="5">
                    <c:v>Northern America</c:v>
                  </c:pt>
                  <c:pt idx="6">
                    <c:v>Latin America and the Caribbean</c:v>
                  </c:pt>
                  <c:pt idx="9">
                    <c:v>Western Asia and Northern Africa</c:v>
                  </c:pt>
                  <c:pt idx="12">
                    <c:v>Central and Southern Asia</c:v>
                  </c:pt>
                  <c:pt idx="13">
                    <c:v>Eastern and South-eastern Asia</c:v>
                  </c:pt>
                  <c:pt idx="16">
                    <c:v>Oceania</c:v>
                  </c:pt>
                </c:lvl>
              </c:multiLvlStrCache>
            </c:multiLvlStrRef>
          </c:cat>
          <c:val>
            <c:numRef>
              <c:f>'5.5'!$F$66:$F$83</c:f>
              <c:numCache>
                <c:formatCode>0.0</c:formatCode>
                <c:ptCount val="18"/>
                <c:pt idx="0">
                  <c:v>30.803344964741161</c:v>
                </c:pt>
                <c:pt idx="1">
                  <c:v>29.686212938135991</c:v>
                </c:pt>
                <c:pt idx="2">
                  <c:v>27.074338559826611</c:v>
                </c:pt>
                <c:pt idx="3">
                  <c:v>38.892930541926219</c:v>
                </c:pt>
                <c:pt idx="4">
                  <c:v>35.41155286625002</c:v>
                </c:pt>
                <c:pt idx="5">
                  <c:v>38.012734132433849</c:v>
                </c:pt>
                <c:pt idx="6">
                  <c:v>23.459897097194901</c:v>
                </c:pt>
                <c:pt idx="7">
                  <c:v>26.26015183500996</c:v>
                </c:pt>
                <c:pt idx="8">
                  <c:v>37.263609423860338</c:v>
                </c:pt>
                <c:pt idx="9">
                  <c:v>28.757795885653159</c:v>
                </c:pt>
                <c:pt idx="10">
                  <c:v>28.876330142805308</c:v>
                </c:pt>
                <c:pt idx="11">
                  <c:v>28.468185249349901</c:v>
                </c:pt>
                <c:pt idx="12">
                  <c:v>28.410874167005659</c:v>
                </c:pt>
                <c:pt idx="13">
                  <c:v>10.980964395589069</c:v>
                </c:pt>
                <c:pt idx="14">
                  <c:v>14.611222384403231</c:v>
                </c:pt>
                <c:pt idx="15">
                  <c:v>35.497215699739741</c:v>
                </c:pt>
                <c:pt idx="16">
                  <c:v>36.251127400118058</c:v>
                </c:pt>
                <c:pt idx="17">
                  <c:v>47.243425880610992</c:v>
                </c:pt>
              </c:numCache>
            </c:numRef>
          </c:val>
          <c:extLst>
            <c:ext xmlns:c16="http://schemas.microsoft.com/office/drawing/2014/chart" uri="{C3380CC4-5D6E-409C-BE32-E72D297353CC}">
              <c16:uniqueId val="{00000001-2A1C-4951-9E0B-B71ABE45E5A0}"/>
            </c:ext>
          </c:extLst>
        </c:ser>
        <c:dLbls>
          <c:showLegendKey val="0"/>
          <c:showVal val="0"/>
          <c:showCatName val="0"/>
          <c:showSerName val="0"/>
          <c:showPercent val="0"/>
          <c:showBubbleSize val="0"/>
        </c:dLbls>
        <c:gapWidth val="219"/>
        <c:axId val="767964424"/>
        <c:axId val="767967704"/>
      </c:barChart>
      <c:lineChart>
        <c:grouping val="standard"/>
        <c:varyColors val="0"/>
        <c:ser>
          <c:idx val="1"/>
          <c:order val="1"/>
          <c:tx>
            <c:strRef>
              <c:f>'5.5'!$E$64:$E$65</c:f>
              <c:strCache>
                <c:ptCount val="2"/>
                <c:pt idx="0">
                  <c:v>Girls</c:v>
                </c:pt>
                <c:pt idx="1">
                  <c:v>Obtaining practical information from the Internet</c:v>
                </c:pt>
              </c:strCache>
            </c:strRef>
          </c:tx>
          <c:spPr>
            <a:ln w="28575" cap="rnd">
              <a:noFill/>
              <a:round/>
            </a:ln>
            <a:effectLst/>
          </c:spPr>
          <c:marker>
            <c:symbol val="circle"/>
            <c:size val="5"/>
            <c:spPr>
              <a:solidFill>
                <a:schemeClr val="accent5"/>
              </a:solidFill>
              <a:ln w="6350">
                <a:solidFill>
                  <a:schemeClr val="bg1"/>
                </a:solidFill>
              </a:ln>
              <a:effectLst/>
            </c:spPr>
          </c:marker>
          <c:cat>
            <c:multiLvlStrRef>
              <c:f>'5.5'!$B$66:$C$83</c:f>
              <c:multiLvlStrCache>
                <c:ptCount val="18"/>
                <c:lvl>
                  <c:pt idx="0">
                    <c:v>Italy</c:v>
                  </c:pt>
                  <c:pt idx="1">
                    <c:v>Germany</c:v>
                  </c:pt>
                  <c:pt idx="2">
                    <c:v>France</c:v>
                  </c:pt>
                  <c:pt idx="3">
                    <c:v>Russia</c:v>
                  </c:pt>
                  <c:pt idx="4">
                    <c:v>United Kingdom</c:v>
                  </c:pt>
                  <c:pt idx="5">
                    <c:v>United States</c:v>
                  </c:pt>
                  <c:pt idx="6">
                    <c:v>Chile</c:v>
                  </c:pt>
                  <c:pt idx="7">
                    <c:v>Mexico</c:v>
                  </c:pt>
                  <c:pt idx="8">
                    <c:v>Brazizl</c:v>
                  </c:pt>
                  <c:pt idx="9">
                    <c:v>Turkey</c:v>
                  </c:pt>
                  <c:pt idx="10">
                    <c:v>Israel</c:v>
                  </c:pt>
                  <c:pt idx="11">
                    <c:v>Morocco</c:v>
                  </c:pt>
                  <c:pt idx="12">
                    <c:v>Kazakhstan</c:v>
                  </c:pt>
                  <c:pt idx="13">
                    <c:v>Japan</c:v>
                  </c:pt>
                  <c:pt idx="14">
                    <c:v>South Korea</c:v>
                  </c:pt>
                  <c:pt idx="15">
                    <c:v>Thailand</c:v>
                  </c:pt>
                  <c:pt idx="16">
                    <c:v>New Zealand</c:v>
                  </c:pt>
                  <c:pt idx="17">
                    <c:v>Australia</c:v>
                  </c:pt>
                </c:lvl>
                <c:lvl>
                  <c:pt idx="0">
                    <c:v>Europe</c:v>
                  </c:pt>
                  <c:pt idx="5">
                    <c:v>Northern America</c:v>
                  </c:pt>
                  <c:pt idx="6">
                    <c:v>Latin America and the Caribbean</c:v>
                  </c:pt>
                  <c:pt idx="9">
                    <c:v>Western Asia and Northern Africa</c:v>
                  </c:pt>
                  <c:pt idx="12">
                    <c:v>Central and Southern Asia</c:v>
                  </c:pt>
                  <c:pt idx="13">
                    <c:v>Eastern and South-eastern Asia</c:v>
                  </c:pt>
                  <c:pt idx="16">
                    <c:v>Oceania</c:v>
                  </c:pt>
                </c:lvl>
              </c:multiLvlStrCache>
            </c:multiLvlStrRef>
          </c:cat>
          <c:val>
            <c:numRef>
              <c:f>'5.5'!$E$66:$E$83</c:f>
              <c:numCache>
                <c:formatCode>0.0</c:formatCode>
                <c:ptCount val="18"/>
                <c:pt idx="0">
                  <c:v>55.901594029873188</c:v>
                </c:pt>
                <c:pt idx="1">
                  <c:v>33.476919143212861</c:v>
                </c:pt>
                <c:pt idx="2">
                  <c:v>46.10531979307536</c:v>
                </c:pt>
                <c:pt idx="3">
                  <c:v>49.999906099804548</c:v>
                </c:pt>
                <c:pt idx="4">
                  <c:v>34.239352815177043</c:v>
                </c:pt>
                <c:pt idx="5">
                  <c:v>40.200770329136937</c:v>
                </c:pt>
                <c:pt idx="6">
                  <c:v>35.526953826042387</c:v>
                </c:pt>
                <c:pt idx="7">
                  <c:v>36.625308968995377</c:v>
                </c:pt>
                <c:pt idx="8">
                  <c:v>51.404536708994819</c:v>
                </c:pt>
                <c:pt idx="9">
                  <c:v>38.018184240918238</c:v>
                </c:pt>
                <c:pt idx="10">
                  <c:v>30.945969982944561</c:v>
                </c:pt>
                <c:pt idx="11">
                  <c:v>26.986869945890149</c:v>
                </c:pt>
                <c:pt idx="12">
                  <c:v>42.213605285235552</c:v>
                </c:pt>
                <c:pt idx="13">
                  <c:v>29.17215713847451</c:v>
                </c:pt>
                <c:pt idx="14">
                  <c:v>38.700137743822282</c:v>
                </c:pt>
                <c:pt idx="15">
                  <c:v>48.992184629588039</c:v>
                </c:pt>
                <c:pt idx="16">
                  <c:v>30.397878879221789</c:v>
                </c:pt>
                <c:pt idx="17">
                  <c:v>36.001300665740679</c:v>
                </c:pt>
              </c:numCache>
            </c:numRef>
          </c:val>
          <c:smooth val="0"/>
          <c:extLst>
            <c:ext xmlns:c16="http://schemas.microsoft.com/office/drawing/2014/chart" uri="{C3380CC4-5D6E-409C-BE32-E72D297353CC}">
              <c16:uniqueId val="{00000002-2A1C-4951-9E0B-B71ABE45E5A0}"/>
            </c:ext>
          </c:extLst>
        </c:ser>
        <c:ser>
          <c:idx val="3"/>
          <c:order val="3"/>
          <c:tx>
            <c:strRef>
              <c:f>'5.5'!$G$64:$G$65</c:f>
              <c:strCache>
                <c:ptCount val="2"/>
                <c:pt idx="0">
                  <c:v>Boys</c:v>
                </c:pt>
                <c:pt idx="1">
                  <c:v>Obtaining practical information from the Internet</c:v>
                </c:pt>
              </c:strCache>
            </c:strRef>
          </c:tx>
          <c:spPr>
            <a:ln w="28575" cap="rnd">
              <a:noFill/>
              <a:round/>
            </a:ln>
            <a:effectLst/>
          </c:spPr>
          <c:marker>
            <c:symbol val="circle"/>
            <c:size val="5"/>
            <c:spPr>
              <a:solidFill>
                <a:schemeClr val="accent4">
                  <a:lumMod val="60000"/>
                  <a:lumOff val="40000"/>
                </a:schemeClr>
              </a:solidFill>
              <a:ln w="6350">
                <a:solidFill>
                  <a:schemeClr val="bg1"/>
                </a:solidFill>
              </a:ln>
              <a:effectLst/>
            </c:spPr>
          </c:marker>
          <c:cat>
            <c:multiLvlStrRef>
              <c:f>'5.5'!$B$66:$C$83</c:f>
              <c:multiLvlStrCache>
                <c:ptCount val="18"/>
                <c:lvl>
                  <c:pt idx="0">
                    <c:v>Italy</c:v>
                  </c:pt>
                  <c:pt idx="1">
                    <c:v>Germany</c:v>
                  </c:pt>
                  <c:pt idx="2">
                    <c:v>France</c:v>
                  </c:pt>
                  <c:pt idx="3">
                    <c:v>Russia</c:v>
                  </c:pt>
                  <c:pt idx="4">
                    <c:v>United Kingdom</c:v>
                  </c:pt>
                  <c:pt idx="5">
                    <c:v>United States</c:v>
                  </c:pt>
                  <c:pt idx="6">
                    <c:v>Chile</c:v>
                  </c:pt>
                  <c:pt idx="7">
                    <c:v>Mexico</c:v>
                  </c:pt>
                  <c:pt idx="8">
                    <c:v>Brazizl</c:v>
                  </c:pt>
                  <c:pt idx="9">
                    <c:v>Turkey</c:v>
                  </c:pt>
                  <c:pt idx="10">
                    <c:v>Israel</c:v>
                  </c:pt>
                  <c:pt idx="11">
                    <c:v>Morocco</c:v>
                  </c:pt>
                  <c:pt idx="12">
                    <c:v>Kazakhstan</c:v>
                  </c:pt>
                  <c:pt idx="13">
                    <c:v>Japan</c:v>
                  </c:pt>
                  <c:pt idx="14">
                    <c:v>South Korea</c:v>
                  </c:pt>
                  <c:pt idx="15">
                    <c:v>Thailand</c:v>
                  </c:pt>
                  <c:pt idx="16">
                    <c:v>New Zealand</c:v>
                  </c:pt>
                  <c:pt idx="17">
                    <c:v>Australia</c:v>
                  </c:pt>
                </c:lvl>
                <c:lvl>
                  <c:pt idx="0">
                    <c:v>Europe</c:v>
                  </c:pt>
                  <c:pt idx="5">
                    <c:v>Northern America</c:v>
                  </c:pt>
                  <c:pt idx="6">
                    <c:v>Latin America and the Caribbean</c:v>
                  </c:pt>
                  <c:pt idx="9">
                    <c:v>Western Asia and Northern Africa</c:v>
                  </c:pt>
                  <c:pt idx="12">
                    <c:v>Central and Southern Asia</c:v>
                  </c:pt>
                  <c:pt idx="13">
                    <c:v>Eastern and South-eastern Asia</c:v>
                  </c:pt>
                  <c:pt idx="16">
                    <c:v>Oceania</c:v>
                  </c:pt>
                </c:lvl>
              </c:multiLvlStrCache>
            </c:multiLvlStrRef>
          </c:cat>
          <c:val>
            <c:numRef>
              <c:f>'5.5'!$G$66:$G$83</c:f>
              <c:numCache>
                <c:formatCode>0.0</c:formatCode>
                <c:ptCount val="18"/>
                <c:pt idx="0">
                  <c:v>54.739387709558493</c:v>
                </c:pt>
                <c:pt idx="1">
                  <c:v>35.242185934029393</c:v>
                </c:pt>
                <c:pt idx="2">
                  <c:v>50.348600019385671</c:v>
                </c:pt>
                <c:pt idx="3">
                  <c:v>54.73977417075028</c:v>
                </c:pt>
                <c:pt idx="4">
                  <c:v>40.16496631033452</c:v>
                </c:pt>
                <c:pt idx="5">
                  <c:v>48.031182551420812</c:v>
                </c:pt>
                <c:pt idx="6">
                  <c:v>37.989129779374402</c:v>
                </c:pt>
                <c:pt idx="7">
                  <c:v>39.178914222828887</c:v>
                </c:pt>
                <c:pt idx="8">
                  <c:v>52.25327572404229</c:v>
                </c:pt>
                <c:pt idx="9">
                  <c:v>45.972956463264389</c:v>
                </c:pt>
                <c:pt idx="10">
                  <c:v>37.078171780494642</c:v>
                </c:pt>
                <c:pt idx="11">
                  <c:v>29.670456069933739</c:v>
                </c:pt>
                <c:pt idx="12">
                  <c:v>41.839128804098372</c:v>
                </c:pt>
                <c:pt idx="13">
                  <c:v>34.359031591125827</c:v>
                </c:pt>
                <c:pt idx="14">
                  <c:v>34.967489454122102</c:v>
                </c:pt>
                <c:pt idx="15">
                  <c:v>50.283885468707808</c:v>
                </c:pt>
                <c:pt idx="16">
                  <c:v>34.718038289267348</c:v>
                </c:pt>
                <c:pt idx="17">
                  <c:v>42.043153552577309</c:v>
                </c:pt>
              </c:numCache>
            </c:numRef>
          </c:val>
          <c:smooth val="0"/>
          <c:extLst>
            <c:ext xmlns:c16="http://schemas.microsoft.com/office/drawing/2014/chart" uri="{C3380CC4-5D6E-409C-BE32-E72D297353CC}">
              <c16:uniqueId val="{00000003-2A1C-4951-9E0B-B71ABE45E5A0}"/>
            </c:ext>
          </c:extLst>
        </c:ser>
        <c:dLbls>
          <c:showLegendKey val="0"/>
          <c:showVal val="0"/>
          <c:showCatName val="0"/>
          <c:showSerName val="0"/>
          <c:showPercent val="0"/>
          <c:showBubbleSize val="0"/>
        </c:dLbls>
        <c:marker val="1"/>
        <c:smooth val="0"/>
        <c:axId val="767964424"/>
        <c:axId val="767967704"/>
      </c:lineChart>
      <c:catAx>
        <c:axId val="767964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767967704"/>
        <c:crosses val="autoZero"/>
        <c:auto val="1"/>
        <c:lblAlgn val="ctr"/>
        <c:lblOffset val="100"/>
        <c:noMultiLvlLbl val="0"/>
      </c:catAx>
      <c:valAx>
        <c:axId val="767967704"/>
        <c:scaling>
          <c:orientation val="minMax"/>
          <c:max val="6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fr-FR"/>
                  <a:t>%</a:t>
                </a:r>
              </a:p>
            </c:rich>
          </c:tx>
          <c:layout>
            <c:manualLayout>
              <c:xMode val="edge"/>
              <c:yMode val="edge"/>
              <c:x val="3.9518905690248893E-2"/>
              <c:y val="1.3165763750283303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767964424"/>
        <c:crosses val="autoZero"/>
        <c:crossBetween val="between"/>
      </c:valAx>
      <c:spPr>
        <a:noFill/>
        <a:ln>
          <a:noFill/>
        </a:ln>
        <a:effectLst/>
      </c:spPr>
    </c:plotArea>
    <c:legend>
      <c:legendPos val="b"/>
      <c:layout>
        <c:manualLayout>
          <c:xMode val="edge"/>
          <c:yMode val="edge"/>
          <c:x val="2.6541364734299518E-2"/>
          <c:y val="0.92400208333333333"/>
          <c:w val="0.97345863526570053"/>
          <c:h val="7.5997916666666665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6350" cap="flat" cmpd="sng" algn="ctr">
      <a:solidFill>
        <a:schemeClr val="bg1"/>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3.2611514111917088E-2"/>
          <c:y val="7.619047619047619E-3"/>
        </c:manualLayout>
      </c:layout>
      <c:overlay val="0"/>
      <c:spPr>
        <a:noFill/>
        <a:ln>
          <a:noFill/>
        </a:ln>
        <a:effectLst/>
      </c:spPr>
      <c:txPr>
        <a:bodyPr rot="0" spcFirstLastPara="1" vertOverflow="ellipsis" vert="horz" wrap="square" anchor="ctr" anchorCtr="1"/>
        <a:lstStyle/>
        <a:p>
          <a:pPr>
            <a:defRPr sz="8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3.2041526305274834E-2"/>
          <c:y val="4.1904761904761903E-2"/>
          <c:w val="0.96795847369472521"/>
          <c:h val="0.53242174728158975"/>
        </c:manualLayout>
      </c:layout>
      <c:barChart>
        <c:barDir val="col"/>
        <c:grouping val="clustered"/>
        <c:varyColors val="0"/>
        <c:ser>
          <c:idx val="0"/>
          <c:order val="0"/>
          <c:tx>
            <c:strRef>
              <c:f>'5.5'!$D$34</c:f>
              <c:strCache>
                <c:ptCount val="1"/>
                <c:pt idx="0">
                  <c:v>Girls</c:v>
                </c:pt>
              </c:strCache>
            </c:strRef>
          </c:tx>
          <c:spPr>
            <a:solidFill>
              <a:schemeClr val="accent5"/>
            </a:solidFill>
            <a:ln>
              <a:solidFill>
                <a:schemeClr val="bg1"/>
              </a:solidFill>
            </a:ln>
            <a:effectLst/>
          </c:spPr>
          <c:invertIfNegative val="0"/>
          <c:cat>
            <c:multiLvlStrRef>
              <c:f>'5.5'!$B$35:$C$59</c:f>
              <c:multiLvlStrCache>
                <c:ptCount val="25"/>
                <c:lvl>
                  <c:pt idx="0">
                    <c:v>Spain</c:v>
                  </c:pt>
                  <c:pt idx="1">
                    <c:v>Italy</c:v>
                  </c:pt>
                  <c:pt idx="2">
                    <c:v>United Kingdom</c:v>
                  </c:pt>
                  <c:pt idx="3">
                    <c:v>France</c:v>
                  </c:pt>
                  <c:pt idx="4">
                    <c:v>Germany</c:v>
                  </c:pt>
                  <c:pt idx="5">
                    <c:v>United States</c:v>
                  </c:pt>
                  <c:pt idx="6">
                    <c:v>Canada</c:v>
                  </c:pt>
                  <c:pt idx="7">
                    <c:v>Brazil</c:v>
                  </c:pt>
                  <c:pt idx="8">
                    <c:v>Colombia</c:v>
                  </c:pt>
                  <c:pt idx="9">
                    <c:v>Mexico</c:v>
                  </c:pt>
                  <c:pt idx="10">
                    <c:v>Saudi Arabia</c:v>
                  </c:pt>
                  <c:pt idx="11">
                    <c:v>Morocco</c:v>
                  </c:pt>
                  <c:pt idx="12">
                    <c:v>Turkey</c:v>
                  </c:pt>
                  <c:pt idx="13">
                    <c:v>Ghana</c:v>
                  </c:pt>
                  <c:pt idx="14">
                    <c:v>Ivory Coast</c:v>
                  </c:pt>
                  <c:pt idx="15">
                    <c:v>South Africa</c:v>
                  </c:pt>
                  <c:pt idx="16">
                    <c:v>India</c:v>
                  </c:pt>
                  <c:pt idx="17">
                    <c:v>Bangladesh</c:v>
                  </c:pt>
                  <c:pt idx="18">
                    <c:v>Iran</c:v>
                  </c:pt>
                  <c:pt idx="19">
                    <c:v>China</c:v>
                  </c:pt>
                  <c:pt idx="20">
                    <c:v>Thailand</c:v>
                  </c:pt>
                  <c:pt idx="21">
                    <c:v>South Korea</c:v>
                  </c:pt>
                  <c:pt idx="22">
                    <c:v>Fidji</c:v>
                  </c:pt>
                  <c:pt idx="23">
                    <c:v>New Zealand</c:v>
                  </c:pt>
                  <c:pt idx="24">
                    <c:v>Australia</c:v>
                  </c:pt>
                </c:lvl>
                <c:lvl>
                  <c:pt idx="0">
                    <c:v>Europe</c:v>
                  </c:pt>
                  <c:pt idx="5">
                    <c:v>Northern America</c:v>
                  </c:pt>
                  <c:pt idx="7">
                    <c:v>Latin America and the Caribbean</c:v>
                  </c:pt>
                  <c:pt idx="10">
                    <c:v>Western Asia and Northern Africa</c:v>
                  </c:pt>
                  <c:pt idx="13">
                    <c:v>Sub-Sahharan Africa</c:v>
                  </c:pt>
                  <c:pt idx="16">
                    <c:v>Central and Southern Asia</c:v>
                  </c:pt>
                  <c:pt idx="19">
                    <c:v>Eastern and South-eastern Asia</c:v>
                  </c:pt>
                  <c:pt idx="22">
                    <c:v>Oceania</c:v>
                  </c:pt>
                </c:lvl>
              </c:multiLvlStrCache>
            </c:multiLvlStrRef>
          </c:cat>
          <c:val>
            <c:numRef>
              <c:f>'5.5'!$D$35:$D$59</c:f>
              <c:numCache>
                <c:formatCode>0.0</c:formatCode>
                <c:ptCount val="25"/>
                <c:pt idx="0">
                  <c:v>14.72</c:v>
                </c:pt>
                <c:pt idx="1">
                  <c:v>15.67</c:v>
                </c:pt>
                <c:pt idx="2">
                  <c:v>15.81</c:v>
                </c:pt>
                <c:pt idx="3">
                  <c:v>16.760000000000002</c:v>
                </c:pt>
                <c:pt idx="4">
                  <c:v>17.829999999999998</c:v>
                </c:pt>
                <c:pt idx="5">
                  <c:v>1.66</c:v>
                </c:pt>
                <c:pt idx="6">
                  <c:v>7.64</c:v>
                </c:pt>
                <c:pt idx="7">
                  <c:v>4.3899999999999997</c:v>
                </c:pt>
                <c:pt idx="8">
                  <c:v>9.2899999999999991</c:v>
                </c:pt>
                <c:pt idx="9">
                  <c:v>11.92</c:v>
                </c:pt>
                <c:pt idx="10">
                  <c:v>1.33</c:v>
                </c:pt>
                <c:pt idx="11">
                  <c:v>6.51</c:v>
                </c:pt>
                <c:pt idx="12">
                  <c:v>20.67</c:v>
                </c:pt>
                <c:pt idx="13">
                  <c:v>0.76</c:v>
                </c:pt>
                <c:pt idx="14">
                  <c:v>1.84</c:v>
                </c:pt>
                <c:pt idx="15">
                  <c:v>2.31</c:v>
                </c:pt>
                <c:pt idx="16">
                  <c:v>0.3</c:v>
                </c:pt>
                <c:pt idx="17">
                  <c:v>1.82</c:v>
                </c:pt>
                <c:pt idx="18">
                  <c:v>6.47</c:v>
                </c:pt>
                <c:pt idx="19">
                  <c:v>7.65</c:v>
                </c:pt>
                <c:pt idx="20">
                  <c:v>8.75</c:v>
                </c:pt>
                <c:pt idx="21">
                  <c:v>11.7</c:v>
                </c:pt>
                <c:pt idx="22">
                  <c:v>0.46</c:v>
                </c:pt>
                <c:pt idx="23">
                  <c:v>10.3</c:v>
                </c:pt>
                <c:pt idx="24">
                  <c:v>13.99</c:v>
                </c:pt>
              </c:numCache>
            </c:numRef>
          </c:val>
          <c:extLst>
            <c:ext xmlns:c16="http://schemas.microsoft.com/office/drawing/2014/chart" uri="{C3380CC4-5D6E-409C-BE32-E72D297353CC}">
              <c16:uniqueId val="{00000000-96E7-4925-A5F8-702EA70E7CB7}"/>
            </c:ext>
          </c:extLst>
        </c:ser>
        <c:ser>
          <c:idx val="1"/>
          <c:order val="1"/>
          <c:tx>
            <c:strRef>
              <c:f>'5.5'!$E$34</c:f>
              <c:strCache>
                <c:ptCount val="1"/>
                <c:pt idx="0">
                  <c:v>Boys</c:v>
                </c:pt>
              </c:strCache>
            </c:strRef>
          </c:tx>
          <c:spPr>
            <a:solidFill>
              <a:schemeClr val="accent4"/>
            </a:solidFill>
            <a:ln>
              <a:solidFill>
                <a:schemeClr val="bg1"/>
              </a:solidFill>
            </a:ln>
            <a:effectLst/>
          </c:spPr>
          <c:invertIfNegative val="0"/>
          <c:cat>
            <c:multiLvlStrRef>
              <c:f>'5.5'!$B$35:$C$59</c:f>
              <c:multiLvlStrCache>
                <c:ptCount val="25"/>
                <c:lvl>
                  <c:pt idx="0">
                    <c:v>Spain</c:v>
                  </c:pt>
                  <c:pt idx="1">
                    <c:v>Italy</c:v>
                  </c:pt>
                  <c:pt idx="2">
                    <c:v>United Kingdom</c:v>
                  </c:pt>
                  <c:pt idx="3">
                    <c:v>France</c:v>
                  </c:pt>
                  <c:pt idx="4">
                    <c:v>Germany</c:v>
                  </c:pt>
                  <c:pt idx="5">
                    <c:v>United States</c:v>
                  </c:pt>
                  <c:pt idx="6">
                    <c:v>Canada</c:v>
                  </c:pt>
                  <c:pt idx="7">
                    <c:v>Brazil</c:v>
                  </c:pt>
                  <c:pt idx="8">
                    <c:v>Colombia</c:v>
                  </c:pt>
                  <c:pt idx="9">
                    <c:v>Mexico</c:v>
                  </c:pt>
                  <c:pt idx="10">
                    <c:v>Saudi Arabia</c:v>
                  </c:pt>
                  <c:pt idx="11">
                    <c:v>Morocco</c:v>
                  </c:pt>
                  <c:pt idx="12">
                    <c:v>Turkey</c:v>
                  </c:pt>
                  <c:pt idx="13">
                    <c:v>Ghana</c:v>
                  </c:pt>
                  <c:pt idx="14">
                    <c:v>Ivory Coast</c:v>
                  </c:pt>
                  <c:pt idx="15">
                    <c:v>South Africa</c:v>
                  </c:pt>
                  <c:pt idx="16">
                    <c:v>India</c:v>
                  </c:pt>
                  <c:pt idx="17">
                    <c:v>Bangladesh</c:v>
                  </c:pt>
                  <c:pt idx="18">
                    <c:v>Iran</c:v>
                  </c:pt>
                  <c:pt idx="19">
                    <c:v>China</c:v>
                  </c:pt>
                  <c:pt idx="20">
                    <c:v>Thailand</c:v>
                  </c:pt>
                  <c:pt idx="21">
                    <c:v>South Korea</c:v>
                  </c:pt>
                  <c:pt idx="22">
                    <c:v>Fidji</c:v>
                  </c:pt>
                  <c:pt idx="23">
                    <c:v>New Zealand</c:v>
                  </c:pt>
                  <c:pt idx="24">
                    <c:v>Australia</c:v>
                  </c:pt>
                </c:lvl>
                <c:lvl>
                  <c:pt idx="0">
                    <c:v>Europe</c:v>
                  </c:pt>
                  <c:pt idx="5">
                    <c:v>Northern America</c:v>
                  </c:pt>
                  <c:pt idx="7">
                    <c:v>Latin America and the Caribbean</c:v>
                  </c:pt>
                  <c:pt idx="10">
                    <c:v>Western Asia and Northern Africa</c:v>
                  </c:pt>
                  <c:pt idx="13">
                    <c:v>Sub-Sahharan Africa</c:v>
                  </c:pt>
                  <c:pt idx="16">
                    <c:v>Central and Southern Asia</c:v>
                  </c:pt>
                  <c:pt idx="19">
                    <c:v>Eastern and South-eastern Asia</c:v>
                  </c:pt>
                  <c:pt idx="22">
                    <c:v>Oceania</c:v>
                  </c:pt>
                </c:lvl>
              </c:multiLvlStrCache>
            </c:multiLvlStrRef>
          </c:cat>
          <c:val>
            <c:numRef>
              <c:f>'5.5'!$E$35:$E$59</c:f>
              <c:numCache>
                <c:formatCode>0.0</c:formatCode>
                <c:ptCount val="25"/>
                <c:pt idx="0">
                  <c:v>19.07</c:v>
                </c:pt>
                <c:pt idx="1">
                  <c:v>25.59</c:v>
                </c:pt>
                <c:pt idx="2">
                  <c:v>18.48</c:v>
                </c:pt>
                <c:pt idx="3">
                  <c:v>21.94</c:v>
                </c:pt>
                <c:pt idx="4">
                  <c:v>22.63</c:v>
                </c:pt>
                <c:pt idx="5">
                  <c:v>1.36</c:v>
                </c:pt>
                <c:pt idx="6">
                  <c:v>8.1300000000000008</c:v>
                </c:pt>
                <c:pt idx="7">
                  <c:v>3.47</c:v>
                </c:pt>
                <c:pt idx="8">
                  <c:v>8.57</c:v>
                </c:pt>
                <c:pt idx="9">
                  <c:v>12</c:v>
                </c:pt>
                <c:pt idx="10">
                  <c:v>5.65</c:v>
                </c:pt>
                <c:pt idx="11">
                  <c:v>8.5500000000000007</c:v>
                </c:pt>
                <c:pt idx="12">
                  <c:v>23.16</c:v>
                </c:pt>
                <c:pt idx="13">
                  <c:v>2.1</c:v>
                </c:pt>
                <c:pt idx="14">
                  <c:v>2.13</c:v>
                </c:pt>
                <c:pt idx="15">
                  <c:v>2</c:v>
                </c:pt>
                <c:pt idx="16">
                  <c:v>2.81</c:v>
                </c:pt>
                <c:pt idx="17">
                  <c:v>4.7300000000000004</c:v>
                </c:pt>
                <c:pt idx="18">
                  <c:v>10.53</c:v>
                </c:pt>
                <c:pt idx="19">
                  <c:v>6.77</c:v>
                </c:pt>
                <c:pt idx="20">
                  <c:v>11.93</c:v>
                </c:pt>
                <c:pt idx="21">
                  <c:v>15.62</c:v>
                </c:pt>
                <c:pt idx="22">
                  <c:v>0.85</c:v>
                </c:pt>
                <c:pt idx="23">
                  <c:v>17.95</c:v>
                </c:pt>
                <c:pt idx="24">
                  <c:v>17.12</c:v>
                </c:pt>
              </c:numCache>
            </c:numRef>
          </c:val>
          <c:extLst>
            <c:ext xmlns:c16="http://schemas.microsoft.com/office/drawing/2014/chart" uri="{C3380CC4-5D6E-409C-BE32-E72D297353CC}">
              <c16:uniqueId val="{00000001-96E7-4925-A5F8-702EA70E7CB7}"/>
            </c:ext>
          </c:extLst>
        </c:ser>
        <c:dLbls>
          <c:showLegendKey val="0"/>
          <c:showVal val="0"/>
          <c:showCatName val="0"/>
          <c:showSerName val="0"/>
          <c:showPercent val="0"/>
          <c:showBubbleSize val="0"/>
        </c:dLbls>
        <c:gapWidth val="219"/>
        <c:axId val="750833928"/>
        <c:axId val="750823760"/>
      </c:barChart>
      <c:catAx>
        <c:axId val="750833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0823760"/>
        <c:crosses val="autoZero"/>
        <c:auto val="1"/>
        <c:lblAlgn val="ctr"/>
        <c:lblOffset val="100"/>
        <c:noMultiLvlLbl val="0"/>
      </c:catAx>
      <c:valAx>
        <c:axId val="750823760"/>
        <c:scaling>
          <c:orientation val="minMax"/>
          <c:max val="50"/>
          <c:min val="0"/>
        </c:scaling>
        <c:delete val="0"/>
        <c:axPos val="l"/>
        <c:majorGridlines>
          <c:spPr>
            <a:ln w="6350" cap="flat" cmpd="sng" algn="ctr">
              <a:solidFill>
                <a:schemeClr val="bg1">
                  <a:lumMod val="85000"/>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0833928"/>
        <c:crosses val="autoZero"/>
        <c:crossBetween val="between"/>
        <c:majorUnit val="10"/>
      </c:valAx>
      <c:spPr>
        <a:noFill/>
        <a:ln>
          <a:noFill/>
        </a:ln>
        <a:effectLst/>
      </c:spPr>
    </c:plotArea>
    <c:legend>
      <c:legendPos val="b"/>
      <c:layout>
        <c:manualLayout>
          <c:xMode val="edge"/>
          <c:yMode val="edge"/>
          <c:x val="0.36650946190781269"/>
          <c:y val="0.94003119610048747"/>
          <c:w val="0.2879784515124586"/>
          <c:h val="5.234975628046494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3.2611564009661836E-2"/>
          <c:y val="3.209375E-3"/>
        </c:manualLayout>
      </c:layout>
      <c:overlay val="0"/>
      <c:spPr>
        <a:noFill/>
        <a:ln>
          <a:noFill/>
        </a:ln>
        <a:effectLst/>
      </c:spPr>
      <c:txPr>
        <a:bodyPr rot="0" spcFirstLastPara="1" vertOverflow="ellipsis" vert="horz" wrap="square" anchor="ctr" anchorCtr="1"/>
        <a:lstStyle/>
        <a:p>
          <a:pPr>
            <a:defRPr sz="8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3.2041526305274834E-2"/>
          <c:y val="4.1904761904761903E-2"/>
          <c:w val="0.96795847369472521"/>
          <c:h val="0.53242174728158975"/>
        </c:manualLayout>
      </c:layout>
      <c:barChart>
        <c:barDir val="col"/>
        <c:grouping val="clustered"/>
        <c:varyColors val="0"/>
        <c:ser>
          <c:idx val="0"/>
          <c:order val="0"/>
          <c:tx>
            <c:strRef>
              <c:f>'5.5'!$D$4</c:f>
              <c:strCache>
                <c:ptCount val="1"/>
                <c:pt idx="0">
                  <c:v>Girls</c:v>
                </c:pt>
              </c:strCache>
            </c:strRef>
          </c:tx>
          <c:spPr>
            <a:solidFill>
              <a:schemeClr val="accent5"/>
            </a:solidFill>
            <a:ln>
              <a:solidFill>
                <a:schemeClr val="bg1"/>
              </a:solidFill>
            </a:ln>
            <a:effectLst/>
          </c:spPr>
          <c:invertIfNegative val="0"/>
          <c:cat>
            <c:multiLvlStrRef>
              <c:f>'5.5'!$B$5:$C$29</c:f>
              <c:multiLvlStrCache>
                <c:ptCount val="25"/>
                <c:lvl>
                  <c:pt idx="0">
                    <c:v>Germany</c:v>
                  </c:pt>
                  <c:pt idx="1">
                    <c:v>Italy</c:v>
                  </c:pt>
                  <c:pt idx="2">
                    <c:v>France</c:v>
                  </c:pt>
                  <c:pt idx="3">
                    <c:v>United Kingdom</c:v>
                  </c:pt>
                  <c:pt idx="4">
                    <c:v>Poland</c:v>
                  </c:pt>
                  <c:pt idx="5">
                    <c:v>Canada</c:v>
                  </c:pt>
                  <c:pt idx="6">
                    <c:v>United States</c:v>
                  </c:pt>
                  <c:pt idx="7">
                    <c:v>Mexico</c:v>
                  </c:pt>
                  <c:pt idx="8">
                    <c:v>Colombia</c:v>
                  </c:pt>
                  <c:pt idx="9">
                    <c:v>Brazil</c:v>
                  </c:pt>
                  <c:pt idx="10">
                    <c:v>Jordania</c:v>
                  </c:pt>
                  <c:pt idx="11">
                    <c:v>Morocco</c:v>
                  </c:pt>
                  <c:pt idx="12">
                    <c:v>Turkey</c:v>
                  </c:pt>
                  <c:pt idx="13">
                    <c:v>Mozambique</c:v>
                  </c:pt>
                  <c:pt idx="14">
                    <c:v>Ghana</c:v>
                  </c:pt>
                  <c:pt idx="15">
                    <c:v>South Africa</c:v>
                  </c:pt>
                  <c:pt idx="16">
                    <c:v>Iindia</c:v>
                  </c:pt>
                  <c:pt idx="17">
                    <c:v>Bangladesh</c:v>
                  </c:pt>
                  <c:pt idx="18">
                    <c:v>Iran</c:v>
                  </c:pt>
                  <c:pt idx="19">
                    <c:v>Thailand</c:v>
                  </c:pt>
                  <c:pt idx="20">
                    <c:v>Philippines</c:v>
                  </c:pt>
                  <c:pt idx="21">
                    <c:v>South Korea</c:v>
                  </c:pt>
                  <c:pt idx="22">
                    <c:v>Fidji</c:v>
                  </c:pt>
                  <c:pt idx="23">
                    <c:v>Australia</c:v>
                  </c:pt>
                  <c:pt idx="24">
                    <c:v>New Zealand</c:v>
                  </c:pt>
                </c:lvl>
                <c:lvl>
                  <c:pt idx="0">
                    <c:v>Europe</c:v>
                  </c:pt>
                  <c:pt idx="5">
                    <c:v>Northern America</c:v>
                  </c:pt>
                  <c:pt idx="7">
                    <c:v>Latin America and the Caribbean</c:v>
                  </c:pt>
                  <c:pt idx="10">
                    <c:v>Western Asia and Northern Africa</c:v>
                  </c:pt>
                  <c:pt idx="13">
                    <c:v>Sub-Sahharan Africa</c:v>
                  </c:pt>
                  <c:pt idx="16">
                    <c:v>Central and Southern Asia</c:v>
                  </c:pt>
                  <c:pt idx="19">
                    <c:v>Eastern and South-eastern Asia</c:v>
                  </c:pt>
                  <c:pt idx="22">
                    <c:v>Oceania</c:v>
                  </c:pt>
                </c:lvl>
              </c:multiLvlStrCache>
            </c:multiLvlStrRef>
          </c:cat>
          <c:val>
            <c:numRef>
              <c:f>'5.5'!$D$5:$D$29</c:f>
              <c:numCache>
                <c:formatCode>0.0</c:formatCode>
                <c:ptCount val="25"/>
                <c:pt idx="0">
                  <c:v>16.72</c:v>
                </c:pt>
                <c:pt idx="1">
                  <c:v>6</c:v>
                </c:pt>
                <c:pt idx="2">
                  <c:v>3.02</c:v>
                </c:pt>
                <c:pt idx="3">
                  <c:v>2.4300000000000002</c:v>
                </c:pt>
                <c:pt idx="4">
                  <c:v>2.39</c:v>
                </c:pt>
                <c:pt idx="5">
                  <c:v>10.48</c:v>
                </c:pt>
                <c:pt idx="6">
                  <c:v>3.12</c:v>
                </c:pt>
                <c:pt idx="7">
                  <c:v>25.74</c:v>
                </c:pt>
                <c:pt idx="8">
                  <c:v>15.64</c:v>
                </c:pt>
                <c:pt idx="9">
                  <c:v>13.23</c:v>
                </c:pt>
                <c:pt idx="10">
                  <c:v>40.68</c:v>
                </c:pt>
                <c:pt idx="11">
                  <c:v>26.8</c:v>
                </c:pt>
                <c:pt idx="12">
                  <c:v>18.8</c:v>
                </c:pt>
                <c:pt idx="13">
                  <c:v>65.89</c:v>
                </c:pt>
                <c:pt idx="14">
                  <c:v>24.65</c:v>
                </c:pt>
                <c:pt idx="15">
                  <c:v>16.91</c:v>
                </c:pt>
                <c:pt idx="16">
                  <c:v>41.21</c:v>
                </c:pt>
                <c:pt idx="17">
                  <c:v>33.9</c:v>
                </c:pt>
                <c:pt idx="18">
                  <c:v>17.52</c:v>
                </c:pt>
                <c:pt idx="19">
                  <c:v>26.29</c:v>
                </c:pt>
                <c:pt idx="20">
                  <c:v>16.350000000000001</c:v>
                </c:pt>
                <c:pt idx="21">
                  <c:v>9.34</c:v>
                </c:pt>
                <c:pt idx="22">
                  <c:v>17.920000000000002</c:v>
                </c:pt>
                <c:pt idx="23">
                  <c:v>5.53</c:v>
                </c:pt>
                <c:pt idx="24">
                  <c:v>1</c:v>
                </c:pt>
              </c:numCache>
            </c:numRef>
          </c:val>
          <c:extLst>
            <c:ext xmlns:c16="http://schemas.microsoft.com/office/drawing/2014/chart" uri="{C3380CC4-5D6E-409C-BE32-E72D297353CC}">
              <c16:uniqueId val="{00000000-12DB-4778-A67B-AB87850E2DFB}"/>
            </c:ext>
          </c:extLst>
        </c:ser>
        <c:ser>
          <c:idx val="1"/>
          <c:order val="1"/>
          <c:tx>
            <c:strRef>
              <c:f>'5.5'!$E$4</c:f>
              <c:strCache>
                <c:ptCount val="1"/>
                <c:pt idx="0">
                  <c:v>Boys</c:v>
                </c:pt>
              </c:strCache>
            </c:strRef>
          </c:tx>
          <c:spPr>
            <a:solidFill>
              <a:schemeClr val="accent4"/>
            </a:solidFill>
            <a:ln>
              <a:solidFill>
                <a:schemeClr val="bg1"/>
              </a:solidFill>
            </a:ln>
            <a:effectLst/>
          </c:spPr>
          <c:invertIfNegative val="0"/>
          <c:cat>
            <c:multiLvlStrRef>
              <c:f>'5.5'!$B$5:$C$29</c:f>
              <c:multiLvlStrCache>
                <c:ptCount val="25"/>
                <c:lvl>
                  <c:pt idx="0">
                    <c:v>Germany</c:v>
                  </c:pt>
                  <c:pt idx="1">
                    <c:v>Italy</c:v>
                  </c:pt>
                  <c:pt idx="2">
                    <c:v>France</c:v>
                  </c:pt>
                  <c:pt idx="3">
                    <c:v>United Kingdom</c:v>
                  </c:pt>
                  <c:pt idx="4">
                    <c:v>Poland</c:v>
                  </c:pt>
                  <c:pt idx="5">
                    <c:v>Canada</c:v>
                  </c:pt>
                  <c:pt idx="6">
                    <c:v>United States</c:v>
                  </c:pt>
                  <c:pt idx="7">
                    <c:v>Mexico</c:v>
                  </c:pt>
                  <c:pt idx="8">
                    <c:v>Colombia</c:v>
                  </c:pt>
                  <c:pt idx="9">
                    <c:v>Brazil</c:v>
                  </c:pt>
                  <c:pt idx="10">
                    <c:v>Jordania</c:v>
                  </c:pt>
                  <c:pt idx="11">
                    <c:v>Morocco</c:v>
                  </c:pt>
                  <c:pt idx="12">
                    <c:v>Turkey</c:v>
                  </c:pt>
                  <c:pt idx="13">
                    <c:v>Mozambique</c:v>
                  </c:pt>
                  <c:pt idx="14">
                    <c:v>Ghana</c:v>
                  </c:pt>
                  <c:pt idx="15">
                    <c:v>South Africa</c:v>
                  </c:pt>
                  <c:pt idx="16">
                    <c:v>Iindia</c:v>
                  </c:pt>
                  <c:pt idx="17">
                    <c:v>Bangladesh</c:v>
                  </c:pt>
                  <c:pt idx="18">
                    <c:v>Iran</c:v>
                  </c:pt>
                  <c:pt idx="19">
                    <c:v>Thailand</c:v>
                  </c:pt>
                  <c:pt idx="20">
                    <c:v>Philippines</c:v>
                  </c:pt>
                  <c:pt idx="21">
                    <c:v>South Korea</c:v>
                  </c:pt>
                  <c:pt idx="22">
                    <c:v>Fidji</c:v>
                  </c:pt>
                  <c:pt idx="23">
                    <c:v>Australia</c:v>
                  </c:pt>
                  <c:pt idx="24">
                    <c:v>New Zealand</c:v>
                  </c:pt>
                </c:lvl>
                <c:lvl>
                  <c:pt idx="0">
                    <c:v>Europe</c:v>
                  </c:pt>
                  <c:pt idx="5">
                    <c:v>Northern America</c:v>
                  </c:pt>
                  <c:pt idx="7">
                    <c:v>Latin America and the Caribbean</c:v>
                  </c:pt>
                  <c:pt idx="10">
                    <c:v>Western Asia and Northern Africa</c:v>
                  </c:pt>
                  <c:pt idx="13">
                    <c:v>Sub-Sahharan Africa</c:v>
                  </c:pt>
                  <c:pt idx="16">
                    <c:v>Central and Southern Asia</c:v>
                  </c:pt>
                  <c:pt idx="19">
                    <c:v>Eastern and South-eastern Asia</c:v>
                  </c:pt>
                  <c:pt idx="22">
                    <c:v>Oceania</c:v>
                  </c:pt>
                </c:lvl>
              </c:multiLvlStrCache>
            </c:multiLvlStrRef>
          </c:cat>
          <c:val>
            <c:numRef>
              <c:f>'5.5'!$E$5:$E$29</c:f>
              <c:numCache>
                <c:formatCode>0.0</c:formatCode>
                <c:ptCount val="25"/>
                <c:pt idx="0">
                  <c:v>16.68</c:v>
                </c:pt>
                <c:pt idx="1">
                  <c:v>6.86</c:v>
                </c:pt>
                <c:pt idx="2">
                  <c:v>3.2</c:v>
                </c:pt>
                <c:pt idx="3">
                  <c:v>3.19</c:v>
                </c:pt>
                <c:pt idx="4">
                  <c:v>1.77</c:v>
                </c:pt>
                <c:pt idx="5">
                  <c:v>9.89</c:v>
                </c:pt>
                <c:pt idx="6">
                  <c:v>2.83</c:v>
                </c:pt>
                <c:pt idx="7">
                  <c:v>30.84</c:v>
                </c:pt>
                <c:pt idx="8">
                  <c:v>18.059999999999999</c:v>
                </c:pt>
                <c:pt idx="9">
                  <c:v>13.45</c:v>
                </c:pt>
                <c:pt idx="10">
                  <c:v>46.12</c:v>
                </c:pt>
                <c:pt idx="11">
                  <c:v>24.06</c:v>
                </c:pt>
                <c:pt idx="12">
                  <c:v>17.22</c:v>
                </c:pt>
                <c:pt idx="13">
                  <c:v>56.58</c:v>
                </c:pt>
                <c:pt idx="14">
                  <c:v>25</c:v>
                </c:pt>
                <c:pt idx="15">
                  <c:v>19.600000000000001</c:v>
                </c:pt>
                <c:pt idx="16">
                  <c:v>43.42</c:v>
                </c:pt>
                <c:pt idx="17">
                  <c:v>40.69</c:v>
                </c:pt>
                <c:pt idx="18">
                  <c:v>17.04</c:v>
                </c:pt>
                <c:pt idx="19">
                  <c:v>38.590000000000003</c:v>
                </c:pt>
                <c:pt idx="20">
                  <c:v>26.76</c:v>
                </c:pt>
                <c:pt idx="21">
                  <c:v>8.89</c:v>
                </c:pt>
                <c:pt idx="22">
                  <c:v>33.06</c:v>
                </c:pt>
                <c:pt idx="23">
                  <c:v>8.85</c:v>
                </c:pt>
                <c:pt idx="24">
                  <c:v>1.64</c:v>
                </c:pt>
              </c:numCache>
            </c:numRef>
          </c:val>
          <c:extLst>
            <c:ext xmlns:c16="http://schemas.microsoft.com/office/drawing/2014/chart" uri="{C3380CC4-5D6E-409C-BE32-E72D297353CC}">
              <c16:uniqueId val="{00000001-12DB-4778-A67B-AB87850E2DFB}"/>
            </c:ext>
          </c:extLst>
        </c:ser>
        <c:dLbls>
          <c:showLegendKey val="0"/>
          <c:showVal val="0"/>
          <c:showCatName val="0"/>
          <c:showSerName val="0"/>
          <c:showPercent val="0"/>
          <c:showBubbleSize val="0"/>
        </c:dLbls>
        <c:gapWidth val="219"/>
        <c:axId val="750833928"/>
        <c:axId val="750823760"/>
      </c:barChart>
      <c:catAx>
        <c:axId val="750833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0823760"/>
        <c:crosses val="autoZero"/>
        <c:auto val="1"/>
        <c:lblAlgn val="ctr"/>
        <c:lblOffset val="100"/>
        <c:noMultiLvlLbl val="0"/>
      </c:catAx>
      <c:valAx>
        <c:axId val="750823760"/>
        <c:scaling>
          <c:orientation val="minMax"/>
          <c:max val="90"/>
          <c:min val="0"/>
        </c:scaling>
        <c:delete val="0"/>
        <c:axPos val="l"/>
        <c:majorGridlines>
          <c:spPr>
            <a:ln w="6350" cap="flat" cmpd="sng" algn="ctr">
              <a:solidFill>
                <a:schemeClr val="bg1">
                  <a:lumMod val="85000"/>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50833928"/>
        <c:crosses val="autoZero"/>
        <c:crossBetween val="between"/>
        <c:majorUnit val="15"/>
      </c:valAx>
      <c:spPr>
        <a:noFill/>
        <a:ln>
          <a:noFill/>
        </a:ln>
        <a:effectLst/>
      </c:spPr>
    </c:plotArea>
    <c:legend>
      <c:legendPos val="b"/>
      <c:layout>
        <c:manualLayout>
          <c:xMode val="edge"/>
          <c:yMode val="edge"/>
          <c:x val="0.36650946190781269"/>
          <c:y val="0.94003119610048747"/>
          <c:w val="0.2879784515124586"/>
          <c:h val="5.234975628046494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fr-FR" sz="700"/>
              <a:t>Statutory instruction time, in hours (2020-2021)</a:t>
            </a:r>
          </a:p>
        </c:rich>
      </c:tx>
      <c:layout>
        <c:manualLayout>
          <c:xMode val="edge"/>
          <c:yMode val="edge"/>
          <c:x val="0.23738056517377962"/>
          <c:y val="0"/>
        </c:manualLayout>
      </c:layout>
      <c:overlay val="0"/>
    </c:title>
    <c:autoTitleDeleted val="0"/>
    <c:plotArea>
      <c:layout>
        <c:manualLayout>
          <c:layoutTarget val="inner"/>
          <c:xMode val="edge"/>
          <c:yMode val="edge"/>
          <c:x val="0.1286099097630754"/>
          <c:y val="9.2492483744297013E-2"/>
          <c:w val="0.78924956730240037"/>
          <c:h val="0.7045742399494701"/>
        </c:manualLayout>
      </c:layout>
      <c:barChart>
        <c:barDir val="bar"/>
        <c:grouping val="clustered"/>
        <c:varyColors val="0"/>
        <c:ser>
          <c:idx val="1"/>
          <c:order val="0"/>
          <c:tx>
            <c:strRef>
              <c:f>'1.3'!$H$31</c:f>
              <c:strCache>
                <c:ptCount val="1"/>
                <c:pt idx="0">
                  <c:v>ISCED 2</c:v>
                </c:pt>
              </c:strCache>
            </c:strRef>
          </c:tx>
          <c:spPr>
            <a:solidFill>
              <a:schemeClr val="accent1">
                <a:lumMod val="40000"/>
                <a:lumOff val="60000"/>
              </a:schemeClr>
            </a:solidFill>
            <a:ln w="6350">
              <a:solidFill>
                <a:schemeClr val="bg1"/>
              </a:solidFill>
            </a:ln>
          </c:spPr>
          <c:invertIfNegative val="0"/>
          <c:cat>
            <c:strRef>
              <c:f>'1.3'!$F$32:$F$34</c:f>
              <c:strCache>
                <c:ptCount val="3"/>
                <c:pt idx="0">
                  <c:v>IT</c:v>
                </c:pt>
                <c:pt idx="1">
                  <c:v>DE</c:v>
                </c:pt>
                <c:pt idx="2">
                  <c:v>FR</c:v>
                </c:pt>
              </c:strCache>
            </c:strRef>
          </c:cat>
          <c:val>
            <c:numRef>
              <c:f>'1.3'!$H$32:$H$34</c:f>
              <c:numCache>
                <c:formatCode>_-* #\ ##0\ _€_-;\-* #\ ##0\ _€_-;_-* "-"??\ _€_-;_-@_-</c:formatCode>
                <c:ptCount val="3"/>
                <c:pt idx="0">
                  <c:v>990</c:v>
                </c:pt>
                <c:pt idx="1">
                  <c:v>900.42295000000001</c:v>
                </c:pt>
                <c:pt idx="2">
                  <c:v>958</c:v>
                </c:pt>
              </c:numCache>
            </c:numRef>
          </c:val>
          <c:extLst>
            <c:ext xmlns:c16="http://schemas.microsoft.com/office/drawing/2014/chart" uri="{C3380CC4-5D6E-409C-BE32-E72D297353CC}">
              <c16:uniqueId val="{00000000-1A42-4273-9A44-DEA2F60C22C4}"/>
            </c:ext>
          </c:extLst>
        </c:ser>
        <c:ser>
          <c:idx val="0"/>
          <c:order val="1"/>
          <c:tx>
            <c:strRef>
              <c:f>'1.3'!$G$31</c:f>
              <c:strCache>
                <c:ptCount val="1"/>
                <c:pt idx="0">
                  <c:v>ISCED 1</c:v>
                </c:pt>
              </c:strCache>
            </c:strRef>
          </c:tx>
          <c:spPr>
            <a:solidFill>
              <a:schemeClr val="accent1"/>
            </a:solidFill>
            <a:ln w="6350">
              <a:solidFill>
                <a:schemeClr val="bg1"/>
              </a:solidFill>
            </a:ln>
          </c:spPr>
          <c:invertIfNegative val="0"/>
          <c:cat>
            <c:strRef>
              <c:f>'1.3'!$F$32:$F$34</c:f>
              <c:strCache>
                <c:ptCount val="3"/>
                <c:pt idx="0">
                  <c:v>IT</c:v>
                </c:pt>
                <c:pt idx="1">
                  <c:v>DE</c:v>
                </c:pt>
                <c:pt idx="2">
                  <c:v>FR</c:v>
                </c:pt>
              </c:strCache>
            </c:strRef>
          </c:cat>
          <c:val>
            <c:numRef>
              <c:f>'1.3'!$G$32:$G$34</c:f>
              <c:numCache>
                <c:formatCode>_-* #\ ##0\ _€_-;\-* #\ ##0\ _€_-;_-* "-"??\ _€_-;_-@_-</c:formatCode>
                <c:ptCount val="3"/>
                <c:pt idx="0">
                  <c:v>891</c:v>
                </c:pt>
                <c:pt idx="1">
                  <c:v>724.94009000000005</c:v>
                </c:pt>
                <c:pt idx="2">
                  <c:v>864</c:v>
                </c:pt>
              </c:numCache>
            </c:numRef>
          </c:val>
          <c:extLst>
            <c:ext xmlns:c16="http://schemas.microsoft.com/office/drawing/2014/chart" uri="{C3380CC4-5D6E-409C-BE32-E72D297353CC}">
              <c16:uniqueId val="{00000001-1A42-4273-9A44-DEA2F60C22C4}"/>
            </c:ext>
          </c:extLst>
        </c:ser>
        <c:dLbls>
          <c:showLegendKey val="0"/>
          <c:showVal val="0"/>
          <c:showCatName val="0"/>
          <c:showSerName val="0"/>
          <c:showPercent val="0"/>
          <c:showBubbleSize val="0"/>
        </c:dLbls>
        <c:gapWidth val="150"/>
        <c:axId val="145082240"/>
        <c:axId val="145083776"/>
      </c:barChart>
      <c:catAx>
        <c:axId val="145082240"/>
        <c:scaling>
          <c:orientation val="minMax"/>
        </c:scaling>
        <c:delete val="0"/>
        <c:axPos val="l"/>
        <c:numFmt formatCode="General" sourceLinked="0"/>
        <c:majorTickMark val="out"/>
        <c:minorTickMark val="none"/>
        <c:tickLblPos val="nextTo"/>
        <c:txPr>
          <a:bodyPr/>
          <a:lstStyle/>
          <a:p>
            <a:pPr>
              <a:defRPr b="1"/>
            </a:pPr>
            <a:endParaRPr lang="fr-FR"/>
          </a:p>
        </c:txPr>
        <c:crossAx val="145083776"/>
        <c:crosses val="autoZero"/>
        <c:auto val="1"/>
        <c:lblAlgn val="ctr"/>
        <c:lblOffset val="100"/>
        <c:noMultiLvlLbl val="0"/>
      </c:catAx>
      <c:valAx>
        <c:axId val="145083776"/>
        <c:scaling>
          <c:orientation val="minMax"/>
        </c:scaling>
        <c:delete val="0"/>
        <c:axPos val="b"/>
        <c:majorGridlines>
          <c:spPr>
            <a:ln w="6350">
              <a:solidFill>
                <a:schemeClr val="tx1">
                  <a:lumMod val="50000"/>
                  <a:lumOff val="50000"/>
                  <a:alpha val="20000"/>
                </a:schemeClr>
              </a:solidFill>
            </a:ln>
          </c:spPr>
        </c:majorGridlines>
        <c:title>
          <c:tx>
            <c:rich>
              <a:bodyPr/>
              <a:lstStyle/>
              <a:p>
                <a:pPr>
                  <a:defRPr/>
                </a:pPr>
                <a:r>
                  <a:rPr lang="fr-FR"/>
                  <a:t>Hours</a:t>
                </a:r>
              </a:p>
            </c:rich>
          </c:tx>
          <c:layout>
            <c:manualLayout>
              <c:xMode val="edge"/>
              <c:yMode val="edge"/>
              <c:x val="0.88904944364185212"/>
              <c:y val="0.90292460306688394"/>
            </c:manualLayout>
          </c:layout>
          <c:overlay val="0"/>
        </c:title>
        <c:numFmt formatCode="_-* #\ ##0\ _€_-;\-* #\ ##0\ _€_-;_-* &quot;-&quot;??\ _€_-;_-@_-" sourceLinked="1"/>
        <c:majorTickMark val="out"/>
        <c:minorTickMark val="none"/>
        <c:tickLblPos val="nextTo"/>
        <c:crossAx val="145082240"/>
        <c:crosses val="autoZero"/>
        <c:crossBetween val="between"/>
      </c:valAx>
    </c:plotArea>
    <c:legend>
      <c:legendPos val="b"/>
      <c:layout>
        <c:manualLayout>
          <c:xMode val="edge"/>
          <c:yMode val="edge"/>
          <c:x val="0.31388888888888883"/>
          <c:y val="0.90681034671108773"/>
          <c:w val="0.35893437118437116"/>
          <c:h val="8.7947309077836031E-2"/>
        </c:manualLayout>
      </c:layout>
      <c:overlay val="0"/>
    </c:legend>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134208937198065E-2"/>
          <c:y val="7.2974652777777774E-2"/>
          <c:w val="0.95937318840579711"/>
          <c:h val="0.81699270833333337"/>
        </c:manualLayout>
      </c:layout>
      <c:lineChart>
        <c:grouping val="standard"/>
        <c:varyColors val="0"/>
        <c:ser>
          <c:idx val="0"/>
          <c:order val="0"/>
          <c:tx>
            <c:strRef>
              <c:f>'6.1'!$C$23</c:f>
              <c:strCache>
                <c:ptCount val="1"/>
                <c:pt idx="0">
                  <c:v>ISCED 0-2</c:v>
                </c:pt>
              </c:strCache>
            </c:strRef>
          </c:tx>
          <c:spPr>
            <a:ln w="28575" cap="rnd">
              <a:noFill/>
              <a:round/>
            </a:ln>
            <a:effectLst/>
          </c:spPr>
          <c:marker>
            <c:symbol val="diamond"/>
            <c:size val="6"/>
            <c:spPr>
              <a:solidFill>
                <a:schemeClr val="accent6"/>
              </a:solidFill>
              <a:ln w="6350">
                <a:solidFill>
                  <a:schemeClr val="bg1"/>
                </a:solidFill>
              </a:ln>
              <a:effectLst/>
            </c:spPr>
          </c:marker>
          <c:cat>
            <c:strRef>
              <c:f>'6.1'!$B$24:$B$50</c:f>
              <c:strCache>
                <c:ptCount val="27"/>
                <c:pt idx="0">
                  <c:v>SK</c:v>
                </c:pt>
                <c:pt idx="1">
                  <c:v>SE</c:v>
                </c:pt>
                <c:pt idx="2">
                  <c:v>EL</c:v>
                </c:pt>
                <c:pt idx="3">
                  <c:v>ES</c:v>
                </c:pt>
                <c:pt idx="4">
                  <c:v>BE</c:v>
                </c:pt>
                <c:pt idx="5">
                  <c:v>AT</c:v>
                </c:pt>
                <c:pt idx="6">
                  <c:v>FR</c:v>
                </c:pt>
                <c:pt idx="7">
                  <c:v>IT</c:v>
                </c:pt>
                <c:pt idx="8">
                  <c:v>LT</c:v>
                </c:pt>
                <c:pt idx="9">
                  <c:v>EU-27</c:v>
                </c:pt>
                <c:pt idx="10">
                  <c:v>BG</c:v>
                </c:pt>
                <c:pt idx="11">
                  <c:v>FI</c:v>
                </c:pt>
                <c:pt idx="12">
                  <c:v>SI</c:v>
                </c:pt>
                <c:pt idx="13">
                  <c:v>RO</c:v>
                </c:pt>
                <c:pt idx="14">
                  <c:v>CZ</c:v>
                </c:pt>
                <c:pt idx="15">
                  <c:v>CY</c:v>
                </c:pt>
                <c:pt idx="16">
                  <c:v>LV</c:v>
                </c:pt>
                <c:pt idx="17">
                  <c:v>HU</c:v>
                </c:pt>
                <c:pt idx="18">
                  <c:v>HR</c:v>
                </c:pt>
                <c:pt idx="19">
                  <c:v>EE</c:v>
                </c:pt>
                <c:pt idx="20">
                  <c:v>PL</c:v>
                </c:pt>
                <c:pt idx="21">
                  <c:v>DE</c:v>
                </c:pt>
                <c:pt idx="22">
                  <c:v>DK</c:v>
                </c:pt>
                <c:pt idx="23">
                  <c:v>PT</c:v>
                </c:pt>
                <c:pt idx="24">
                  <c:v>NL</c:v>
                </c:pt>
                <c:pt idx="25">
                  <c:v>MT</c:v>
                </c:pt>
                <c:pt idx="26">
                  <c:v>LU</c:v>
                </c:pt>
              </c:strCache>
            </c:strRef>
          </c:cat>
          <c:val>
            <c:numRef>
              <c:f>'6.1'!$C$24:$C$50</c:f>
              <c:numCache>
                <c:formatCode>General</c:formatCode>
                <c:ptCount val="27"/>
                <c:pt idx="0">
                  <c:v>43</c:v>
                </c:pt>
                <c:pt idx="1">
                  <c:v>29.6</c:v>
                </c:pt>
                <c:pt idx="2">
                  <c:v>25.8</c:v>
                </c:pt>
                <c:pt idx="3">
                  <c:v>24.2</c:v>
                </c:pt>
                <c:pt idx="4" formatCode="#\ ##0.0">
                  <c:v>20.100000000000001</c:v>
                </c:pt>
                <c:pt idx="5">
                  <c:v>19.600000000000001</c:v>
                </c:pt>
                <c:pt idx="6">
                  <c:v>18.600000000000001</c:v>
                </c:pt>
                <c:pt idx="7">
                  <c:v>18.5</c:v>
                </c:pt>
                <c:pt idx="8">
                  <c:v>17.5</c:v>
                </c:pt>
                <c:pt idx="9" formatCode="#\ ##0.0">
                  <c:v>17.100000000000001</c:v>
                </c:pt>
                <c:pt idx="10" formatCode="#\ ##0.0">
                  <c:v>16.899999999999999</c:v>
                </c:pt>
                <c:pt idx="11">
                  <c:v>16.600000000000001</c:v>
                </c:pt>
                <c:pt idx="12">
                  <c:v>16</c:v>
                </c:pt>
                <c:pt idx="13">
                  <c:v>15.6</c:v>
                </c:pt>
                <c:pt idx="14" formatCode="#\ ##0.0">
                  <c:v>13.5</c:v>
                </c:pt>
                <c:pt idx="15">
                  <c:v>13</c:v>
                </c:pt>
                <c:pt idx="16">
                  <c:v>12.9</c:v>
                </c:pt>
                <c:pt idx="17">
                  <c:v>12</c:v>
                </c:pt>
                <c:pt idx="18">
                  <c:v>10.6</c:v>
                </c:pt>
                <c:pt idx="19">
                  <c:v>10.5</c:v>
                </c:pt>
                <c:pt idx="20">
                  <c:v>10.4</c:v>
                </c:pt>
                <c:pt idx="21">
                  <c:v>9.4</c:v>
                </c:pt>
                <c:pt idx="22">
                  <c:v>9.3000000000000007</c:v>
                </c:pt>
                <c:pt idx="23">
                  <c:v>8.8000000000000007</c:v>
                </c:pt>
                <c:pt idx="24">
                  <c:v>6</c:v>
                </c:pt>
                <c:pt idx="25">
                  <c:v>5.8</c:v>
                </c:pt>
                <c:pt idx="26">
                  <c:v>4.5999999999999996</c:v>
                </c:pt>
              </c:numCache>
            </c:numRef>
          </c:val>
          <c:smooth val="0"/>
          <c:extLst>
            <c:ext xmlns:c16="http://schemas.microsoft.com/office/drawing/2014/chart" uri="{C3380CC4-5D6E-409C-BE32-E72D297353CC}">
              <c16:uniqueId val="{00000000-524D-40AE-BAF5-7CE909F42F55}"/>
            </c:ext>
          </c:extLst>
        </c:ser>
        <c:ser>
          <c:idx val="1"/>
          <c:order val="1"/>
          <c:tx>
            <c:strRef>
              <c:f>'6.1'!$D$23</c:f>
              <c:strCache>
                <c:ptCount val="1"/>
                <c:pt idx="0">
                  <c:v>ISCED 3-4</c:v>
                </c:pt>
              </c:strCache>
            </c:strRef>
          </c:tx>
          <c:spPr>
            <a:ln w="28575" cap="rnd">
              <a:noFill/>
              <a:round/>
            </a:ln>
            <a:effectLst/>
          </c:spPr>
          <c:marker>
            <c:symbol val="circle"/>
            <c:size val="6"/>
            <c:spPr>
              <a:solidFill>
                <a:schemeClr val="accent6"/>
              </a:solidFill>
              <a:ln w="6350">
                <a:solidFill>
                  <a:schemeClr val="bg1"/>
                </a:solidFill>
              </a:ln>
              <a:effectLst/>
            </c:spPr>
          </c:marker>
          <c:cat>
            <c:strRef>
              <c:f>'6.1'!$B$24:$B$50</c:f>
              <c:strCache>
                <c:ptCount val="27"/>
                <c:pt idx="0">
                  <c:v>SK</c:v>
                </c:pt>
                <c:pt idx="1">
                  <c:v>SE</c:v>
                </c:pt>
                <c:pt idx="2">
                  <c:v>EL</c:v>
                </c:pt>
                <c:pt idx="3">
                  <c:v>ES</c:v>
                </c:pt>
                <c:pt idx="4">
                  <c:v>BE</c:v>
                </c:pt>
                <c:pt idx="5">
                  <c:v>AT</c:v>
                </c:pt>
                <c:pt idx="6">
                  <c:v>FR</c:v>
                </c:pt>
                <c:pt idx="7">
                  <c:v>IT</c:v>
                </c:pt>
                <c:pt idx="8">
                  <c:v>LT</c:v>
                </c:pt>
                <c:pt idx="9">
                  <c:v>EU-27</c:v>
                </c:pt>
                <c:pt idx="10">
                  <c:v>BG</c:v>
                </c:pt>
                <c:pt idx="11">
                  <c:v>FI</c:v>
                </c:pt>
                <c:pt idx="12">
                  <c:v>SI</c:v>
                </c:pt>
                <c:pt idx="13">
                  <c:v>RO</c:v>
                </c:pt>
                <c:pt idx="14">
                  <c:v>CZ</c:v>
                </c:pt>
                <c:pt idx="15">
                  <c:v>CY</c:v>
                </c:pt>
                <c:pt idx="16">
                  <c:v>LV</c:v>
                </c:pt>
                <c:pt idx="17">
                  <c:v>HU</c:v>
                </c:pt>
                <c:pt idx="18">
                  <c:v>HR</c:v>
                </c:pt>
                <c:pt idx="19">
                  <c:v>EE</c:v>
                </c:pt>
                <c:pt idx="20">
                  <c:v>PL</c:v>
                </c:pt>
                <c:pt idx="21">
                  <c:v>DE</c:v>
                </c:pt>
                <c:pt idx="22">
                  <c:v>DK</c:v>
                </c:pt>
                <c:pt idx="23">
                  <c:v>PT</c:v>
                </c:pt>
                <c:pt idx="24">
                  <c:v>NL</c:v>
                </c:pt>
                <c:pt idx="25">
                  <c:v>MT</c:v>
                </c:pt>
                <c:pt idx="26">
                  <c:v>LU</c:v>
                </c:pt>
              </c:strCache>
            </c:strRef>
          </c:cat>
          <c:val>
            <c:numRef>
              <c:f>'6.1'!$D$24:$D$50</c:f>
              <c:numCache>
                <c:formatCode>General</c:formatCode>
                <c:ptCount val="27"/>
                <c:pt idx="0">
                  <c:v>6.7</c:v>
                </c:pt>
                <c:pt idx="1">
                  <c:v>6.7</c:v>
                </c:pt>
                <c:pt idx="2">
                  <c:v>19.399999999999999</c:v>
                </c:pt>
                <c:pt idx="3">
                  <c:v>16.5</c:v>
                </c:pt>
                <c:pt idx="4" formatCode="#\ ##0.0">
                  <c:v>8.4</c:v>
                </c:pt>
                <c:pt idx="5">
                  <c:v>6.2</c:v>
                </c:pt>
                <c:pt idx="6">
                  <c:v>9.4</c:v>
                </c:pt>
                <c:pt idx="7">
                  <c:v>11.7</c:v>
                </c:pt>
                <c:pt idx="8">
                  <c:v>9.1999999999999993</c:v>
                </c:pt>
                <c:pt idx="9" formatCode="#\ ##0.0">
                  <c:v>7.2</c:v>
                </c:pt>
                <c:pt idx="10" formatCode="#\ ##0.0">
                  <c:v>5.3</c:v>
                </c:pt>
                <c:pt idx="11">
                  <c:v>8</c:v>
                </c:pt>
                <c:pt idx="12">
                  <c:v>5.8</c:v>
                </c:pt>
                <c:pt idx="13">
                  <c:v>4.7</c:v>
                </c:pt>
                <c:pt idx="14" formatCode="#\ ##0.0">
                  <c:v>3.4</c:v>
                </c:pt>
                <c:pt idx="15">
                  <c:v>9.9</c:v>
                </c:pt>
                <c:pt idx="16">
                  <c:v>10.1</c:v>
                </c:pt>
                <c:pt idx="17">
                  <c:v>4.3</c:v>
                </c:pt>
                <c:pt idx="18">
                  <c:v>9.6999999999999993</c:v>
                </c:pt>
                <c:pt idx="19">
                  <c:v>6</c:v>
                </c:pt>
                <c:pt idx="20">
                  <c:v>4.3</c:v>
                </c:pt>
                <c:pt idx="21">
                  <c:v>3.5</c:v>
                </c:pt>
                <c:pt idx="22">
                  <c:v>4</c:v>
                </c:pt>
                <c:pt idx="23">
                  <c:v>8.5</c:v>
                </c:pt>
                <c:pt idx="24">
                  <c:v>3.3</c:v>
                </c:pt>
                <c:pt idx="25">
                  <c:v>3.1</c:v>
                </c:pt>
                <c:pt idx="26">
                  <c:v>4.5</c:v>
                </c:pt>
              </c:numCache>
            </c:numRef>
          </c:val>
          <c:smooth val="0"/>
          <c:extLst>
            <c:ext xmlns:c16="http://schemas.microsoft.com/office/drawing/2014/chart" uri="{C3380CC4-5D6E-409C-BE32-E72D297353CC}">
              <c16:uniqueId val="{00000001-524D-40AE-BAF5-7CE909F42F55}"/>
            </c:ext>
          </c:extLst>
        </c:ser>
        <c:ser>
          <c:idx val="2"/>
          <c:order val="2"/>
          <c:tx>
            <c:strRef>
              <c:f>'6.1'!$E$23</c:f>
              <c:strCache>
                <c:ptCount val="1"/>
                <c:pt idx="0">
                  <c:v>ISCED 5-8</c:v>
                </c:pt>
              </c:strCache>
            </c:strRef>
          </c:tx>
          <c:spPr>
            <a:ln w="28575" cap="rnd">
              <a:noFill/>
              <a:round/>
            </a:ln>
            <a:effectLst/>
          </c:spPr>
          <c:marker>
            <c:symbol val="square"/>
            <c:size val="6"/>
            <c:spPr>
              <a:solidFill>
                <a:schemeClr val="accent6"/>
              </a:solidFill>
              <a:ln w="6350">
                <a:solidFill>
                  <a:schemeClr val="bg1"/>
                </a:solidFill>
              </a:ln>
              <a:effectLst/>
            </c:spPr>
          </c:marker>
          <c:cat>
            <c:strRef>
              <c:f>'6.1'!$B$24:$B$50</c:f>
              <c:strCache>
                <c:ptCount val="27"/>
                <c:pt idx="0">
                  <c:v>SK</c:v>
                </c:pt>
                <c:pt idx="1">
                  <c:v>SE</c:v>
                </c:pt>
                <c:pt idx="2">
                  <c:v>EL</c:v>
                </c:pt>
                <c:pt idx="3">
                  <c:v>ES</c:v>
                </c:pt>
                <c:pt idx="4">
                  <c:v>BE</c:v>
                </c:pt>
                <c:pt idx="5">
                  <c:v>AT</c:v>
                </c:pt>
                <c:pt idx="6">
                  <c:v>FR</c:v>
                </c:pt>
                <c:pt idx="7">
                  <c:v>IT</c:v>
                </c:pt>
                <c:pt idx="8">
                  <c:v>LT</c:v>
                </c:pt>
                <c:pt idx="9">
                  <c:v>EU-27</c:v>
                </c:pt>
                <c:pt idx="10">
                  <c:v>BG</c:v>
                </c:pt>
                <c:pt idx="11">
                  <c:v>FI</c:v>
                </c:pt>
                <c:pt idx="12">
                  <c:v>SI</c:v>
                </c:pt>
                <c:pt idx="13">
                  <c:v>RO</c:v>
                </c:pt>
                <c:pt idx="14">
                  <c:v>CZ</c:v>
                </c:pt>
                <c:pt idx="15">
                  <c:v>CY</c:v>
                </c:pt>
                <c:pt idx="16">
                  <c:v>LV</c:v>
                </c:pt>
                <c:pt idx="17">
                  <c:v>HU</c:v>
                </c:pt>
                <c:pt idx="18">
                  <c:v>HR</c:v>
                </c:pt>
                <c:pt idx="19">
                  <c:v>EE</c:v>
                </c:pt>
                <c:pt idx="20">
                  <c:v>PL</c:v>
                </c:pt>
                <c:pt idx="21">
                  <c:v>DE</c:v>
                </c:pt>
                <c:pt idx="22">
                  <c:v>DK</c:v>
                </c:pt>
                <c:pt idx="23">
                  <c:v>PT</c:v>
                </c:pt>
                <c:pt idx="24">
                  <c:v>NL</c:v>
                </c:pt>
                <c:pt idx="25">
                  <c:v>MT</c:v>
                </c:pt>
                <c:pt idx="26">
                  <c:v>LU</c:v>
                </c:pt>
              </c:strCache>
            </c:strRef>
          </c:cat>
          <c:val>
            <c:numRef>
              <c:f>'6.1'!$E$24:$E$50</c:f>
              <c:numCache>
                <c:formatCode>General</c:formatCode>
                <c:ptCount val="27"/>
                <c:pt idx="0">
                  <c:v>4.0999999999999996</c:v>
                </c:pt>
                <c:pt idx="1">
                  <c:v>5.0999999999999996</c:v>
                </c:pt>
                <c:pt idx="2">
                  <c:v>17</c:v>
                </c:pt>
                <c:pt idx="3">
                  <c:v>11.2</c:v>
                </c:pt>
                <c:pt idx="4">
                  <c:v>3.5</c:v>
                </c:pt>
                <c:pt idx="5">
                  <c:v>4.2</c:v>
                </c:pt>
                <c:pt idx="6">
                  <c:v>5.6</c:v>
                </c:pt>
                <c:pt idx="7">
                  <c:v>8</c:v>
                </c:pt>
                <c:pt idx="8">
                  <c:v>3.9</c:v>
                </c:pt>
                <c:pt idx="9">
                  <c:v>5.3</c:v>
                </c:pt>
                <c:pt idx="10">
                  <c:v>2.5</c:v>
                </c:pt>
                <c:pt idx="11">
                  <c:v>5.0999999999999996</c:v>
                </c:pt>
                <c:pt idx="12">
                  <c:v>4.3</c:v>
                </c:pt>
                <c:pt idx="13">
                  <c:v>2.2000000000000002</c:v>
                </c:pt>
                <c:pt idx="14">
                  <c:v>1.7</c:v>
                </c:pt>
                <c:pt idx="15">
                  <c:v>7.4</c:v>
                </c:pt>
                <c:pt idx="16">
                  <c:v>4.9000000000000004</c:v>
                </c:pt>
                <c:pt idx="17">
                  <c:v>2</c:v>
                </c:pt>
                <c:pt idx="18">
                  <c:v>6.9</c:v>
                </c:pt>
                <c:pt idx="19">
                  <c:v>3.2</c:v>
                </c:pt>
                <c:pt idx="20">
                  <c:v>2.1</c:v>
                </c:pt>
                <c:pt idx="21">
                  <c:v>2.9</c:v>
                </c:pt>
                <c:pt idx="22">
                  <c:v>5.5</c:v>
                </c:pt>
                <c:pt idx="23">
                  <c:v>6.1</c:v>
                </c:pt>
                <c:pt idx="24">
                  <c:v>3</c:v>
                </c:pt>
                <c:pt idx="25">
                  <c:v>2</c:v>
                </c:pt>
                <c:pt idx="26">
                  <c:v>3.9</c:v>
                </c:pt>
              </c:numCache>
            </c:numRef>
          </c:val>
          <c:smooth val="0"/>
          <c:extLst>
            <c:ext xmlns:c16="http://schemas.microsoft.com/office/drawing/2014/chart" uri="{C3380CC4-5D6E-409C-BE32-E72D297353CC}">
              <c16:uniqueId val="{00000002-524D-40AE-BAF5-7CE909F42F55}"/>
            </c:ext>
          </c:extLst>
        </c:ser>
        <c:dLbls>
          <c:showLegendKey val="0"/>
          <c:showVal val="0"/>
          <c:showCatName val="0"/>
          <c:showSerName val="0"/>
          <c:showPercent val="0"/>
          <c:showBubbleSize val="0"/>
        </c:dLbls>
        <c:hiLowLines>
          <c:spPr>
            <a:ln w="6350" cap="flat" cmpd="sng" algn="ctr">
              <a:solidFill>
                <a:schemeClr val="bg1">
                  <a:lumMod val="50000"/>
                  <a:alpha val="50000"/>
                </a:schemeClr>
              </a:solidFill>
              <a:round/>
            </a:ln>
            <a:effectLst/>
          </c:spPr>
        </c:hiLowLines>
        <c:marker val="1"/>
        <c:smooth val="0"/>
        <c:axId val="564465232"/>
        <c:axId val="564459328"/>
      </c:lineChart>
      <c:catAx>
        <c:axId val="56446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1" i="0" u="none" strike="noStrike" kern="1200" baseline="0">
                <a:solidFill>
                  <a:sysClr val="windowText" lastClr="000000"/>
                </a:solidFill>
                <a:latin typeface="+mn-lt"/>
                <a:ea typeface="+mn-ea"/>
                <a:cs typeface="+mn-cs"/>
              </a:defRPr>
            </a:pPr>
            <a:endParaRPr lang="fr-FR"/>
          </a:p>
        </c:txPr>
        <c:crossAx val="564459328"/>
        <c:crosses val="autoZero"/>
        <c:auto val="1"/>
        <c:lblAlgn val="ctr"/>
        <c:lblOffset val="100"/>
        <c:noMultiLvlLbl val="0"/>
      </c:catAx>
      <c:valAx>
        <c:axId val="564459328"/>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fr-FR"/>
                  <a:t>%</a:t>
                </a:r>
              </a:p>
            </c:rich>
          </c:tx>
          <c:layout>
            <c:manualLayout>
              <c:xMode val="edge"/>
              <c:yMode val="edge"/>
              <c:x val="4.7931763285024152E-2"/>
              <c:y val="3.3246527777777732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564465232"/>
        <c:crosses val="autoZero"/>
        <c:crossBetween val="between"/>
      </c:valAx>
      <c:spPr>
        <a:noFill/>
        <a:ln>
          <a:noFill/>
        </a:ln>
        <a:effectLst/>
      </c:spPr>
    </c:plotArea>
    <c:legend>
      <c:legendPos val="b"/>
      <c:layout>
        <c:manualLayout>
          <c:xMode val="edge"/>
          <c:yMode val="edge"/>
          <c:x val="0.19994927536231885"/>
          <c:y val="0.94379861111111107"/>
          <c:w val="0.60010148731408575"/>
          <c:h val="5.6201388888888891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24577294685988E-2"/>
          <c:y val="5.9188271604938281E-2"/>
          <c:w val="0.95834269323671495"/>
          <c:h val="0.80993271604938266"/>
        </c:manualLayout>
      </c:layout>
      <c:barChart>
        <c:barDir val="col"/>
        <c:grouping val="stacked"/>
        <c:varyColors val="0"/>
        <c:ser>
          <c:idx val="0"/>
          <c:order val="0"/>
          <c:tx>
            <c:v>Full time emplyment</c:v>
          </c:tx>
          <c:spPr>
            <a:solidFill>
              <a:schemeClr val="accent6"/>
            </a:solidFill>
            <a:ln w="6350">
              <a:solidFill>
                <a:schemeClr val="bg1"/>
              </a:solidFill>
            </a:ln>
            <a:effectLst/>
          </c:spPr>
          <c:invertIfNegative val="0"/>
          <c:cat>
            <c:strLit>
              <c:ptCount val="47"/>
              <c:pt idx="0">
                <c:v>h.</c:v>
              </c:pt>
              <c:pt idx="1">
                <c:v>IT</c:v>
              </c:pt>
              <c:pt idx="2">
                <c:v>f.</c:v>
              </c:pt>
              <c:pt idx="4">
                <c:v>h.</c:v>
              </c:pt>
              <c:pt idx="5">
                <c:v>ES</c:v>
              </c:pt>
              <c:pt idx="6">
                <c:v>f.</c:v>
              </c:pt>
              <c:pt idx="8">
                <c:v>h.</c:v>
              </c:pt>
              <c:pt idx="9">
                <c:v>EU-27</c:v>
              </c:pt>
              <c:pt idx="10">
                <c:v>f.</c:v>
              </c:pt>
              <c:pt idx="12">
                <c:v>h.</c:v>
              </c:pt>
              <c:pt idx="13">
                <c:v>FR</c:v>
              </c:pt>
              <c:pt idx="14">
                <c:v>f.</c:v>
              </c:pt>
              <c:pt idx="16">
                <c:v>h.</c:v>
              </c:pt>
              <c:pt idx="17">
                <c:v>PT</c:v>
              </c:pt>
              <c:pt idx="18">
                <c:v>f.</c:v>
              </c:pt>
              <c:pt idx="20">
                <c:v>h.</c:v>
              </c:pt>
              <c:pt idx="21">
                <c:v>PL</c:v>
              </c:pt>
              <c:pt idx="22">
                <c:v>f.</c:v>
              </c:pt>
              <c:pt idx="24">
                <c:v>h.</c:v>
              </c:pt>
              <c:pt idx="25">
                <c:v>IE</c:v>
              </c:pt>
              <c:pt idx="26">
                <c:v>f.</c:v>
              </c:pt>
              <c:pt idx="28">
                <c:v>h.</c:v>
              </c:pt>
              <c:pt idx="29">
                <c:v>FI</c:v>
              </c:pt>
              <c:pt idx="30">
                <c:v>f.</c:v>
              </c:pt>
              <c:pt idx="32">
                <c:v>h.</c:v>
              </c:pt>
              <c:pt idx="33">
                <c:v>SE</c:v>
              </c:pt>
              <c:pt idx="34">
                <c:v>f.</c:v>
              </c:pt>
              <c:pt idx="36">
                <c:v>h.</c:v>
              </c:pt>
              <c:pt idx="37">
                <c:v>DK</c:v>
              </c:pt>
              <c:pt idx="38">
                <c:v>f.</c:v>
              </c:pt>
              <c:pt idx="40">
                <c:v>h.</c:v>
              </c:pt>
              <c:pt idx="41">
                <c:v>DE</c:v>
              </c:pt>
              <c:pt idx="42">
                <c:v>f.</c:v>
              </c:pt>
              <c:pt idx="44">
                <c:v>h.</c:v>
              </c:pt>
              <c:pt idx="45">
                <c:v>NL</c:v>
              </c:pt>
              <c:pt idx="46">
                <c:v>f.</c:v>
              </c:pt>
            </c:strLit>
          </c:cat>
          <c:val>
            <c:numLit>
              <c:formatCode>0.0</c:formatCode>
              <c:ptCount val="47"/>
              <c:pt idx="1">
                <c:v>48.62406243665113</c:v>
              </c:pt>
              <c:pt idx="5">
                <c:v>50.118181955045692</c:v>
              </c:pt>
              <c:pt idx="9">
                <c:v>59.310928898641102</c:v>
              </c:pt>
              <c:pt idx="13">
                <c:v>58.764292457778247</c:v>
              </c:pt>
              <c:pt idx="17">
                <c:v>56.188936529134736</c:v>
              </c:pt>
              <c:pt idx="21">
                <c:v>69.956152125279644</c:v>
              </c:pt>
              <c:pt idx="25">
                <c:v>57.530680550390478</c:v>
              </c:pt>
              <c:pt idx="29">
                <c:v>58.991357878536753</c:v>
              </c:pt>
              <c:pt idx="33">
                <c:v>58.568626285442548</c:v>
              </c:pt>
              <c:pt idx="37">
                <c:v>55.101148168398026</c:v>
              </c:pt>
              <c:pt idx="41">
                <c:v>64.697534868634449</c:v>
              </c:pt>
              <c:pt idx="45">
                <c:v>55.168510607222409</c:v>
              </c:pt>
            </c:numLit>
          </c:val>
          <c:extLst>
            <c:ext xmlns:c16="http://schemas.microsoft.com/office/drawing/2014/chart" uri="{C3380CC4-5D6E-409C-BE32-E72D297353CC}">
              <c16:uniqueId val="{00000000-2B81-4F55-87AF-208417B2319A}"/>
            </c:ext>
          </c:extLst>
        </c:ser>
        <c:ser>
          <c:idx val="1"/>
          <c:order val="1"/>
          <c:tx>
            <c:v>Part time employment</c:v>
          </c:tx>
          <c:spPr>
            <a:pattFill prst="wdDnDiag">
              <a:fgClr>
                <a:schemeClr val="bg1"/>
              </a:fgClr>
              <a:bgClr>
                <a:schemeClr val="accent6"/>
              </a:bgClr>
            </a:pattFill>
            <a:ln w="6350">
              <a:solidFill>
                <a:schemeClr val="bg1"/>
              </a:solidFill>
            </a:ln>
            <a:effectLst/>
          </c:spPr>
          <c:invertIfNegative val="0"/>
          <c:cat>
            <c:strLit>
              <c:ptCount val="47"/>
              <c:pt idx="0">
                <c:v>h.</c:v>
              </c:pt>
              <c:pt idx="1">
                <c:v>IT</c:v>
              </c:pt>
              <c:pt idx="2">
                <c:v>f.</c:v>
              </c:pt>
              <c:pt idx="4">
                <c:v>h.</c:v>
              </c:pt>
              <c:pt idx="5">
                <c:v>ES</c:v>
              </c:pt>
              <c:pt idx="6">
                <c:v>f.</c:v>
              </c:pt>
              <c:pt idx="8">
                <c:v>h.</c:v>
              </c:pt>
              <c:pt idx="9">
                <c:v>EU-27</c:v>
              </c:pt>
              <c:pt idx="10">
                <c:v>f.</c:v>
              </c:pt>
              <c:pt idx="12">
                <c:v>h.</c:v>
              </c:pt>
              <c:pt idx="13">
                <c:v>FR</c:v>
              </c:pt>
              <c:pt idx="14">
                <c:v>f.</c:v>
              </c:pt>
              <c:pt idx="16">
                <c:v>h.</c:v>
              </c:pt>
              <c:pt idx="17">
                <c:v>PT</c:v>
              </c:pt>
              <c:pt idx="18">
                <c:v>f.</c:v>
              </c:pt>
              <c:pt idx="20">
                <c:v>h.</c:v>
              </c:pt>
              <c:pt idx="21">
                <c:v>PL</c:v>
              </c:pt>
              <c:pt idx="22">
                <c:v>f.</c:v>
              </c:pt>
              <c:pt idx="24">
                <c:v>h.</c:v>
              </c:pt>
              <c:pt idx="25">
                <c:v>IE</c:v>
              </c:pt>
              <c:pt idx="26">
                <c:v>f.</c:v>
              </c:pt>
              <c:pt idx="28">
                <c:v>h.</c:v>
              </c:pt>
              <c:pt idx="29">
                <c:v>FI</c:v>
              </c:pt>
              <c:pt idx="30">
                <c:v>f.</c:v>
              </c:pt>
              <c:pt idx="32">
                <c:v>h.</c:v>
              </c:pt>
              <c:pt idx="33">
                <c:v>SE</c:v>
              </c:pt>
              <c:pt idx="34">
                <c:v>f.</c:v>
              </c:pt>
              <c:pt idx="36">
                <c:v>h.</c:v>
              </c:pt>
              <c:pt idx="37">
                <c:v>DK</c:v>
              </c:pt>
              <c:pt idx="38">
                <c:v>f.</c:v>
              </c:pt>
              <c:pt idx="40">
                <c:v>h.</c:v>
              </c:pt>
              <c:pt idx="41">
                <c:v>DE</c:v>
              </c:pt>
              <c:pt idx="42">
                <c:v>f.</c:v>
              </c:pt>
              <c:pt idx="44">
                <c:v>h.</c:v>
              </c:pt>
              <c:pt idx="45">
                <c:v>NL</c:v>
              </c:pt>
              <c:pt idx="46">
                <c:v>f.</c:v>
              </c:pt>
            </c:strLit>
          </c:cat>
          <c:val>
            <c:numLit>
              <c:formatCode>0.0</c:formatCode>
              <c:ptCount val="47"/>
              <c:pt idx="1">
                <c:v>6.2259274275288865</c:v>
              </c:pt>
              <c:pt idx="5">
                <c:v>6.0777140448338676</c:v>
              </c:pt>
              <c:pt idx="9">
                <c:v>7.0143588559109986</c:v>
              </c:pt>
              <c:pt idx="13">
                <c:v>5.1998321619637053</c:v>
              </c:pt>
              <c:pt idx="17">
                <c:v>4.3860265691994096</c:v>
              </c:pt>
              <c:pt idx="21">
                <c:v>2.5145413870246087</c:v>
              </c:pt>
              <c:pt idx="25">
                <c:v>10.586339407462502</c:v>
              </c:pt>
              <c:pt idx="29">
                <c:v>9.6957499704036945</c:v>
              </c:pt>
              <c:pt idx="33">
                <c:v>10.72935861618023</c:v>
              </c:pt>
              <c:pt idx="37">
                <c:v>17.397484964461455</c:v>
              </c:pt>
              <c:pt idx="41">
                <c:v>9.7834901070385989</c:v>
              </c:pt>
              <c:pt idx="45">
                <c:v>26.085368970679518</c:v>
              </c:pt>
            </c:numLit>
          </c:val>
          <c:extLst>
            <c:ext xmlns:c16="http://schemas.microsoft.com/office/drawing/2014/chart" uri="{C3380CC4-5D6E-409C-BE32-E72D297353CC}">
              <c16:uniqueId val="{00000001-2B81-4F55-87AF-208417B2319A}"/>
            </c:ext>
          </c:extLst>
        </c:ser>
        <c:ser>
          <c:idx val="2"/>
          <c:order val="2"/>
          <c:tx>
            <c:v>Unemployment</c:v>
          </c:tx>
          <c:spPr>
            <a:solidFill>
              <a:schemeClr val="accent6">
                <a:lumMod val="60000"/>
                <a:lumOff val="40000"/>
              </a:schemeClr>
            </a:solidFill>
            <a:ln w="6350">
              <a:solidFill>
                <a:schemeClr val="bg1"/>
              </a:solidFill>
            </a:ln>
            <a:effectLst/>
          </c:spPr>
          <c:invertIfNegative val="0"/>
          <c:cat>
            <c:strLit>
              <c:ptCount val="47"/>
              <c:pt idx="0">
                <c:v>h.</c:v>
              </c:pt>
              <c:pt idx="1">
                <c:v>IT</c:v>
              </c:pt>
              <c:pt idx="2">
                <c:v>f.</c:v>
              </c:pt>
              <c:pt idx="4">
                <c:v>h.</c:v>
              </c:pt>
              <c:pt idx="5">
                <c:v>ES</c:v>
              </c:pt>
              <c:pt idx="6">
                <c:v>f.</c:v>
              </c:pt>
              <c:pt idx="8">
                <c:v>h.</c:v>
              </c:pt>
              <c:pt idx="9">
                <c:v>EU-27</c:v>
              </c:pt>
              <c:pt idx="10">
                <c:v>f.</c:v>
              </c:pt>
              <c:pt idx="12">
                <c:v>h.</c:v>
              </c:pt>
              <c:pt idx="13">
                <c:v>FR</c:v>
              </c:pt>
              <c:pt idx="14">
                <c:v>f.</c:v>
              </c:pt>
              <c:pt idx="16">
                <c:v>h.</c:v>
              </c:pt>
              <c:pt idx="17">
                <c:v>PT</c:v>
              </c:pt>
              <c:pt idx="18">
                <c:v>f.</c:v>
              </c:pt>
              <c:pt idx="20">
                <c:v>h.</c:v>
              </c:pt>
              <c:pt idx="21">
                <c:v>PL</c:v>
              </c:pt>
              <c:pt idx="22">
                <c:v>f.</c:v>
              </c:pt>
              <c:pt idx="24">
                <c:v>h.</c:v>
              </c:pt>
              <c:pt idx="25">
                <c:v>IE</c:v>
              </c:pt>
              <c:pt idx="26">
                <c:v>f.</c:v>
              </c:pt>
              <c:pt idx="28">
                <c:v>h.</c:v>
              </c:pt>
              <c:pt idx="29">
                <c:v>FI</c:v>
              </c:pt>
              <c:pt idx="30">
                <c:v>f.</c:v>
              </c:pt>
              <c:pt idx="32">
                <c:v>h.</c:v>
              </c:pt>
              <c:pt idx="33">
                <c:v>SE</c:v>
              </c:pt>
              <c:pt idx="34">
                <c:v>f.</c:v>
              </c:pt>
              <c:pt idx="36">
                <c:v>h.</c:v>
              </c:pt>
              <c:pt idx="37">
                <c:v>DK</c:v>
              </c:pt>
              <c:pt idx="38">
                <c:v>f.</c:v>
              </c:pt>
              <c:pt idx="40">
                <c:v>h.</c:v>
              </c:pt>
              <c:pt idx="41">
                <c:v>DE</c:v>
              </c:pt>
              <c:pt idx="42">
                <c:v>f.</c:v>
              </c:pt>
              <c:pt idx="44">
                <c:v>h.</c:v>
              </c:pt>
              <c:pt idx="45">
                <c:v>NL</c:v>
              </c:pt>
              <c:pt idx="46">
                <c:v>f.</c:v>
              </c:pt>
            </c:strLit>
          </c:cat>
          <c:val>
            <c:numLit>
              <c:formatCode>0.0</c:formatCode>
              <c:ptCount val="47"/>
              <c:pt idx="1">
                <c:v>8.799158726941009</c:v>
              </c:pt>
              <c:pt idx="5">
                <c:v>12.667298977763725</c:v>
              </c:pt>
              <c:pt idx="9">
                <c:v>6.7076259768256543</c:v>
              </c:pt>
              <c:pt idx="13">
                <c:v>7.7331375222909893</c:v>
              </c:pt>
              <c:pt idx="17">
                <c:v>6.7196176284529407</c:v>
              </c:pt>
              <c:pt idx="21">
                <c:v>3.3968680089485463</c:v>
              </c:pt>
              <c:pt idx="25">
                <c:v>6.2476757158795087</c:v>
              </c:pt>
              <c:pt idx="29">
                <c:v>7.9081330649934873</c:v>
              </c:pt>
              <c:pt idx="33">
                <c:v>9.1184687630030314</c:v>
              </c:pt>
              <c:pt idx="37">
                <c:v>5.3690541279387647</c:v>
              </c:pt>
              <c:pt idx="41">
                <c:v>4.0009730781706132</c:v>
              </c:pt>
              <c:pt idx="45">
                <c:v>4.5240442545733384</c:v>
              </c:pt>
            </c:numLit>
          </c:val>
          <c:extLst>
            <c:ext xmlns:c16="http://schemas.microsoft.com/office/drawing/2014/chart" uri="{C3380CC4-5D6E-409C-BE32-E72D297353CC}">
              <c16:uniqueId val="{00000002-2B81-4F55-87AF-208417B2319A}"/>
            </c:ext>
          </c:extLst>
        </c:ser>
        <c:ser>
          <c:idx val="3"/>
          <c:order val="3"/>
          <c:tx>
            <c:v>Inactivity</c:v>
          </c:tx>
          <c:spPr>
            <a:solidFill>
              <a:schemeClr val="accent2">
                <a:lumMod val="75000"/>
              </a:schemeClr>
            </a:solidFill>
            <a:ln w="6350">
              <a:solidFill>
                <a:schemeClr val="bg1"/>
              </a:solidFill>
            </a:ln>
            <a:effectLst/>
          </c:spPr>
          <c:invertIfNegative val="0"/>
          <c:cat>
            <c:strLit>
              <c:ptCount val="47"/>
              <c:pt idx="0">
                <c:v>h.</c:v>
              </c:pt>
              <c:pt idx="1">
                <c:v>IT</c:v>
              </c:pt>
              <c:pt idx="2">
                <c:v>f.</c:v>
              </c:pt>
              <c:pt idx="4">
                <c:v>h.</c:v>
              </c:pt>
              <c:pt idx="5">
                <c:v>ES</c:v>
              </c:pt>
              <c:pt idx="6">
                <c:v>f.</c:v>
              </c:pt>
              <c:pt idx="8">
                <c:v>h.</c:v>
              </c:pt>
              <c:pt idx="9">
                <c:v>EU-27</c:v>
              </c:pt>
              <c:pt idx="10">
                <c:v>f.</c:v>
              </c:pt>
              <c:pt idx="12">
                <c:v>h.</c:v>
              </c:pt>
              <c:pt idx="13">
                <c:v>FR</c:v>
              </c:pt>
              <c:pt idx="14">
                <c:v>f.</c:v>
              </c:pt>
              <c:pt idx="16">
                <c:v>h.</c:v>
              </c:pt>
              <c:pt idx="17">
                <c:v>PT</c:v>
              </c:pt>
              <c:pt idx="18">
                <c:v>f.</c:v>
              </c:pt>
              <c:pt idx="20">
                <c:v>h.</c:v>
              </c:pt>
              <c:pt idx="21">
                <c:v>PL</c:v>
              </c:pt>
              <c:pt idx="22">
                <c:v>f.</c:v>
              </c:pt>
              <c:pt idx="24">
                <c:v>h.</c:v>
              </c:pt>
              <c:pt idx="25">
                <c:v>IE</c:v>
              </c:pt>
              <c:pt idx="26">
                <c:v>f.</c:v>
              </c:pt>
              <c:pt idx="28">
                <c:v>h.</c:v>
              </c:pt>
              <c:pt idx="29">
                <c:v>FI</c:v>
              </c:pt>
              <c:pt idx="30">
                <c:v>f.</c:v>
              </c:pt>
              <c:pt idx="32">
                <c:v>h.</c:v>
              </c:pt>
              <c:pt idx="33">
                <c:v>SE</c:v>
              </c:pt>
              <c:pt idx="34">
                <c:v>f.</c:v>
              </c:pt>
              <c:pt idx="36">
                <c:v>h.</c:v>
              </c:pt>
              <c:pt idx="37">
                <c:v>DK</c:v>
              </c:pt>
              <c:pt idx="38">
                <c:v>f.</c:v>
              </c:pt>
              <c:pt idx="40">
                <c:v>h.</c:v>
              </c:pt>
              <c:pt idx="41">
                <c:v>DE</c:v>
              </c:pt>
              <c:pt idx="42">
                <c:v>f.</c:v>
              </c:pt>
              <c:pt idx="44">
                <c:v>h.</c:v>
              </c:pt>
              <c:pt idx="45">
                <c:v>NL</c:v>
              </c:pt>
              <c:pt idx="46">
                <c:v>f.</c:v>
              </c:pt>
            </c:strLit>
          </c:cat>
          <c:val>
            <c:numLit>
              <c:formatCode>0.0</c:formatCode>
              <c:ptCount val="47"/>
              <c:pt idx="1">
                <c:v>36.350851408878974</c:v>
              </c:pt>
              <c:pt idx="5">
                <c:v>31.136805022356711</c:v>
              </c:pt>
              <c:pt idx="9">
                <c:v>26.913346421834699</c:v>
              </c:pt>
              <c:pt idx="13">
                <c:v>28.30273785796706</c:v>
              </c:pt>
              <c:pt idx="17">
                <c:v>32.705419273212904</c:v>
              </c:pt>
              <c:pt idx="21">
                <c:v>24.132438478747208</c:v>
              </c:pt>
              <c:pt idx="25">
                <c:v>25.622908144291557</c:v>
              </c:pt>
              <c:pt idx="29">
                <c:v>23.215342725227888</c:v>
              </c:pt>
              <c:pt idx="33">
                <c:v>21.464661475361115</c:v>
              </c:pt>
              <c:pt idx="37">
                <c:v>22.132312739201751</c:v>
              </c:pt>
              <c:pt idx="41">
                <c:v>21.501783976646124</c:v>
              </c:pt>
              <c:pt idx="45">
                <c:v>13.196041917698178</c:v>
              </c:pt>
            </c:numLit>
          </c:val>
          <c:extLst>
            <c:ext xmlns:c16="http://schemas.microsoft.com/office/drawing/2014/chart" uri="{C3380CC4-5D6E-409C-BE32-E72D297353CC}">
              <c16:uniqueId val="{00000003-2B81-4F55-87AF-208417B2319A}"/>
            </c:ext>
          </c:extLst>
        </c:ser>
        <c:ser>
          <c:idx val="4"/>
          <c:order val="4"/>
          <c:tx>
            <c:v>Full time emplyment</c:v>
          </c:tx>
          <c:spPr>
            <a:solidFill>
              <a:schemeClr val="accent6"/>
            </a:solidFill>
            <a:ln w="6350">
              <a:solidFill>
                <a:schemeClr val="bg1"/>
              </a:solidFill>
            </a:ln>
            <a:effectLst/>
          </c:spPr>
          <c:invertIfNegative val="0"/>
          <c:cat>
            <c:strLit>
              <c:ptCount val="47"/>
              <c:pt idx="0">
                <c:v>h.</c:v>
              </c:pt>
              <c:pt idx="1">
                <c:v>IT</c:v>
              </c:pt>
              <c:pt idx="2">
                <c:v>f.</c:v>
              </c:pt>
              <c:pt idx="4">
                <c:v>h.</c:v>
              </c:pt>
              <c:pt idx="5">
                <c:v>ES</c:v>
              </c:pt>
              <c:pt idx="6">
                <c:v>f.</c:v>
              </c:pt>
              <c:pt idx="8">
                <c:v>h.</c:v>
              </c:pt>
              <c:pt idx="9">
                <c:v>EU-27</c:v>
              </c:pt>
              <c:pt idx="10">
                <c:v>f.</c:v>
              </c:pt>
              <c:pt idx="12">
                <c:v>h.</c:v>
              </c:pt>
              <c:pt idx="13">
                <c:v>FR</c:v>
              </c:pt>
              <c:pt idx="14">
                <c:v>f.</c:v>
              </c:pt>
              <c:pt idx="16">
                <c:v>h.</c:v>
              </c:pt>
              <c:pt idx="17">
                <c:v>PT</c:v>
              </c:pt>
              <c:pt idx="18">
                <c:v>f.</c:v>
              </c:pt>
              <c:pt idx="20">
                <c:v>h.</c:v>
              </c:pt>
              <c:pt idx="21">
                <c:v>PL</c:v>
              </c:pt>
              <c:pt idx="22">
                <c:v>f.</c:v>
              </c:pt>
              <c:pt idx="24">
                <c:v>h.</c:v>
              </c:pt>
              <c:pt idx="25">
                <c:v>IE</c:v>
              </c:pt>
              <c:pt idx="26">
                <c:v>f.</c:v>
              </c:pt>
              <c:pt idx="28">
                <c:v>h.</c:v>
              </c:pt>
              <c:pt idx="29">
                <c:v>FI</c:v>
              </c:pt>
              <c:pt idx="30">
                <c:v>f.</c:v>
              </c:pt>
              <c:pt idx="32">
                <c:v>h.</c:v>
              </c:pt>
              <c:pt idx="33">
                <c:v>SE</c:v>
              </c:pt>
              <c:pt idx="34">
                <c:v>f.</c:v>
              </c:pt>
              <c:pt idx="36">
                <c:v>h.</c:v>
              </c:pt>
              <c:pt idx="37">
                <c:v>DK</c:v>
              </c:pt>
              <c:pt idx="38">
                <c:v>f.</c:v>
              </c:pt>
              <c:pt idx="40">
                <c:v>h.</c:v>
              </c:pt>
              <c:pt idx="41">
                <c:v>DE</c:v>
              </c:pt>
              <c:pt idx="42">
                <c:v>f.</c:v>
              </c:pt>
              <c:pt idx="44">
                <c:v>h.</c:v>
              </c:pt>
              <c:pt idx="45">
                <c:v>NL</c:v>
              </c:pt>
              <c:pt idx="46">
                <c:v>f.</c:v>
              </c:pt>
            </c:strLit>
          </c:cat>
          <c:val>
            <c:numLit>
              <c:formatCode>General</c:formatCode>
              <c:ptCount val="47"/>
              <c:pt idx="2" formatCode="0.0">
                <c:v>27.382205843643064</c:v>
              </c:pt>
              <c:pt idx="6" formatCode="0.0">
                <c:v>37.766987307538649</c:v>
              </c:pt>
              <c:pt idx="10" formatCode="0.0">
                <c:v>41.662258273085286</c:v>
              </c:pt>
              <c:pt idx="14" formatCode="0.0">
                <c:v>43.657844218437283</c:v>
              </c:pt>
              <c:pt idx="18" formatCode="0.0">
                <c:v>52.914798206278022</c:v>
              </c:pt>
              <c:pt idx="22" formatCode="0.0">
                <c:v>55.70402164784921</c:v>
              </c:pt>
              <c:pt idx="26" formatCode="0.0">
                <c:v>45.594199336364753</c:v>
              </c:pt>
              <c:pt idx="30" formatCode="0.0">
                <c:v>44.470271592855397</c:v>
              </c:pt>
              <c:pt idx="34" formatCode="0.0">
                <c:v>42.48258391386954</c:v>
              </c:pt>
              <c:pt idx="38" formatCode="0.0">
                <c:v>39.622428216142893</c:v>
              </c:pt>
              <c:pt idx="42" formatCode="0.0">
                <c:v>41.201716738197433</c:v>
              </c:pt>
              <c:pt idx="46" formatCode="0.0">
                <c:v>29.405377068823483</c:v>
              </c:pt>
            </c:numLit>
          </c:val>
          <c:extLst>
            <c:ext xmlns:c16="http://schemas.microsoft.com/office/drawing/2014/chart" uri="{C3380CC4-5D6E-409C-BE32-E72D297353CC}">
              <c16:uniqueId val="{00000004-2B81-4F55-87AF-208417B2319A}"/>
            </c:ext>
          </c:extLst>
        </c:ser>
        <c:ser>
          <c:idx val="5"/>
          <c:order val="5"/>
          <c:tx>
            <c:v>Part time employment</c:v>
          </c:tx>
          <c:spPr>
            <a:pattFill prst="wdDnDiag">
              <a:fgClr>
                <a:schemeClr val="bg1"/>
              </a:fgClr>
              <a:bgClr>
                <a:schemeClr val="accent6"/>
              </a:bgClr>
            </a:pattFill>
            <a:ln w="6350">
              <a:solidFill>
                <a:schemeClr val="bg1"/>
              </a:solidFill>
            </a:ln>
            <a:effectLst/>
          </c:spPr>
          <c:invertIfNegative val="0"/>
          <c:cat>
            <c:strLit>
              <c:ptCount val="47"/>
              <c:pt idx="0">
                <c:v>h.</c:v>
              </c:pt>
              <c:pt idx="1">
                <c:v>IT</c:v>
              </c:pt>
              <c:pt idx="2">
                <c:v>f.</c:v>
              </c:pt>
              <c:pt idx="4">
                <c:v>h.</c:v>
              </c:pt>
              <c:pt idx="5">
                <c:v>ES</c:v>
              </c:pt>
              <c:pt idx="6">
                <c:v>f.</c:v>
              </c:pt>
              <c:pt idx="8">
                <c:v>h.</c:v>
              </c:pt>
              <c:pt idx="9">
                <c:v>EU-27</c:v>
              </c:pt>
              <c:pt idx="10">
                <c:v>f.</c:v>
              </c:pt>
              <c:pt idx="12">
                <c:v>h.</c:v>
              </c:pt>
              <c:pt idx="13">
                <c:v>FR</c:v>
              </c:pt>
              <c:pt idx="14">
                <c:v>f.</c:v>
              </c:pt>
              <c:pt idx="16">
                <c:v>h.</c:v>
              </c:pt>
              <c:pt idx="17">
                <c:v>PT</c:v>
              </c:pt>
              <c:pt idx="18">
                <c:v>f.</c:v>
              </c:pt>
              <c:pt idx="20">
                <c:v>h.</c:v>
              </c:pt>
              <c:pt idx="21">
                <c:v>PL</c:v>
              </c:pt>
              <c:pt idx="22">
                <c:v>f.</c:v>
              </c:pt>
              <c:pt idx="24">
                <c:v>h.</c:v>
              </c:pt>
              <c:pt idx="25">
                <c:v>IE</c:v>
              </c:pt>
              <c:pt idx="26">
                <c:v>f.</c:v>
              </c:pt>
              <c:pt idx="28">
                <c:v>h.</c:v>
              </c:pt>
              <c:pt idx="29">
                <c:v>FI</c:v>
              </c:pt>
              <c:pt idx="30">
                <c:v>f.</c:v>
              </c:pt>
              <c:pt idx="32">
                <c:v>h.</c:v>
              </c:pt>
              <c:pt idx="33">
                <c:v>SE</c:v>
              </c:pt>
              <c:pt idx="34">
                <c:v>f.</c:v>
              </c:pt>
              <c:pt idx="36">
                <c:v>h.</c:v>
              </c:pt>
              <c:pt idx="37">
                <c:v>DK</c:v>
              </c:pt>
              <c:pt idx="38">
                <c:v>f.</c:v>
              </c:pt>
              <c:pt idx="40">
                <c:v>h.</c:v>
              </c:pt>
              <c:pt idx="41">
                <c:v>DE</c:v>
              </c:pt>
              <c:pt idx="42">
                <c:v>f.</c:v>
              </c:pt>
              <c:pt idx="44">
                <c:v>h.</c:v>
              </c:pt>
              <c:pt idx="45">
                <c:v>NL</c:v>
              </c:pt>
              <c:pt idx="46">
                <c:v>f.</c:v>
              </c:pt>
            </c:strLit>
          </c:cat>
          <c:val>
            <c:numLit>
              <c:formatCode>General</c:formatCode>
              <c:ptCount val="47"/>
              <c:pt idx="2" formatCode="0.0">
                <c:v>13.500921295077649</c:v>
              </c:pt>
              <c:pt idx="6" formatCode="0.0">
                <c:v>13.76655705461139</c:v>
              </c:pt>
              <c:pt idx="10" formatCode="0.0">
                <c:v>16.17904273520567</c:v>
              </c:pt>
              <c:pt idx="14" formatCode="0.0">
                <c:v>14.807213168320873</c:v>
              </c:pt>
              <c:pt idx="18" formatCode="0.0">
                <c:v>6.0397982062780269</c:v>
              </c:pt>
              <c:pt idx="22" formatCode="0.0">
                <c:v>4.883829429877764</c:v>
              </c:pt>
              <c:pt idx="26" formatCode="0.0">
                <c:v>17.660071279341278</c:v>
              </c:pt>
              <c:pt idx="30" formatCode="0.0">
                <c:v>19.855639833618792</c:v>
              </c:pt>
              <c:pt idx="34" formatCode="0.0">
                <c:v>22.425585813806208</c:v>
              </c:pt>
              <c:pt idx="38" formatCode="0.0">
                <c:v>27.662220212525433</c:v>
              </c:pt>
              <c:pt idx="42" formatCode="0.0">
                <c:v>26.229381043487255</c:v>
              </c:pt>
              <c:pt idx="46" formatCode="0.0">
                <c:v>48.730622332060214</c:v>
              </c:pt>
            </c:numLit>
          </c:val>
          <c:extLst>
            <c:ext xmlns:c16="http://schemas.microsoft.com/office/drawing/2014/chart" uri="{C3380CC4-5D6E-409C-BE32-E72D297353CC}">
              <c16:uniqueId val="{00000005-2B81-4F55-87AF-208417B2319A}"/>
            </c:ext>
          </c:extLst>
        </c:ser>
        <c:ser>
          <c:idx val="6"/>
          <c:order val="6"/>
          <c:tx>
            <c:v>Unemployment</c:v>
          </c:tx>
          <c:spPr>
            <a:solidFill>
              <a:schemeClr val="accent6">
                <a:lumMod val="60000"/>
                <a:lumOff val="40000"/>
              </a:schemeClr>
            </a:solidFill>
            <a:ln w="6350">
              <a:solidFill>
                <a:schemeClr val="bg1"/>
              </a:solidFill>
            </a:ln>
            <a:effectLst/>
          </c:spPr>
          <c:invertIfNegative val="0"/>
          <c:cat>
            <c:strLit>
              <c:ptCount val="47"/>
              <c:pt idx="0">
                <c:v>h.</c:v>
              </c:pt>
              <c:pt idx="1">
                <c:v>IT</c:v>
              </c:pt>
              <c:pt idx="2">
                <c:v>f.</c:v>
              </c:pt>
              <c:pt idx="4">
                <c:v>h.</c:v>
              </c:pt>
              <c:pt idx="5">
                <c:v>ES</c:v>
              </c:pt>
              <c:pt idx="6">
                <c:v>f.</c:v>
              </c:pt>
              <c:pt idx="8">
                <c:v>h.</c:v>
              </c:pt>
              <c:pt idx="9">
                <c:v>EU-27</c:v>
              </c:pt>
              <c:pt idx="10">
                <c:v>f.</c:v>
              </c:pt>
              <c:pt idx="12">
                <c:v>h.</c:v>
              </c:pt>
              <c:pt idx="13">
                <c:v>FR</c:v>
              </c:pt>
              <c:pt idx="14">
                <c:v>f.</c:v>
              </c:pt>
              <c:pt idx="16">
                <c:v>h.</c:v>
              </c:pt>
              <c:pt idx="17">
                <c:v>PT</c:v>
              </c:pt>
              <c:pt idx="18">
                <c:v>f.</c:v>
              </c:pt>
              <c:pt idx="20">
                <c:v>h.</c:v>
              </c:pt>
              <c:pt idx="21">
                <c:v>PL</c:v>
              </c:pt>
              <c:pt idx="22">
                <c:v>f.</c:v>
              </c:pt>
              <c:pt idx="24">
                <c:v>h.</c:v>
              </c:pt>
              <c:pt idx="25">
                <c:v>IE</c:v>
              </c:pt>
              <c:pt idx="26">
                <c:v>f.</c:v>
              </c:pt>
              <c:pt idx="28">
                <c:v>h.</c:v>
              </c:pt>
              <c:pt idx="29">
                <c:v>FI</c:v>
              </c:pt>
              <c:pt idx="30">
                <c:v>f.</c:v>
              </c:pt>
              <c:pt idx="32">
                <c:v>h.</c:v>
              </c:pt>
              <c:pt idx="33">
                <c:v>SE</c:v>
              </c:pt>
              <c:pt idx="34">
                <c:v>f.</c:v>
              </c:pt>
              <c:pt idx="36">
                <c:v>h.</c:v>
              </c:pt>
              <c:pt idx="37">
                <c:v>DK</c:v>
              </c:pt>
              <c:pt idx="38">
                <c:v>f.</c:v>
              </c:pt>
              <c:pt idx="40">
                <c:v>h.</c:v>
              </c:pt>
              <c:pt idx="41">
                <c:v>DE</c:v>
              </c:pt>
              <c:pt idx="42">
                <c:v>f.</c:v>
              </c:pt>
              <c:pt idx="44">
                <c:v>h.</c:v>
              </c:pt>
              <c:pt idx="45">
                <c:v>NL</c:v>
              </c:pt>
              <c:pt idx="46">
                <c:v>f.</c:v>
              </c:pt>
            </c:strLit>
          </c:cat>
          <c:val>
            <c:numLit>
              <c:formatCode>General</c:formatCode>
              <c:ptCount val="47"/>
              <c:pt idx="2" formatCode="0.0">
                <c:v>8.0336930771255588</c:v>
              </c:pt>
              <c:pt idx="6" formatCode="0.0">
                <c:v>13.173422662036325</c:v>
              </c:pt>
              <c:pt idx="10" formatCode="0.0">
                <c:v>6.2524524171500024</c:v>
              </c:pt>
              <c:pt idx="14" formatCode="0.0">
                <c:v>6.9129600130702933</c:v>
              </c:pt>
              <c:pt idx="18" formatCode="0.0">
                <c:v>6.8806053811659194</c:v>
              </c:pt>
              <c:pt idx="22" formatCode="0.0">
                <c:v>3.1277409722870209</c:v>
              </c:pt>
              <c:pt idx="26" formatCode="0.0">
                <c:v>5.1984760968415875</c:v>
              </c:pt>
              <c:pt idx="30" formatCode="0.0">
                <c:v>6.5329092243699538</c:v>
              </c:pt>
              <c:pt idx="34" formatCode="0.0">
                <c:v>9.7720075997466758</c:v>
              </c:pt>
              <c:pt idx="38" formatCode="0.0">
                <c:v>5.3696586027583084</c:v>
              </c:pt>
              <c:pt idx="42" formatCode="0.0">
                <c:v>2.9370701690883707</c:v>
              </c:pt>
              <c:pt idx="46" formatCode="0.0">
                <c:v>5.0026211338276036</c:v>
              </c:pt>
            </c:numLit>
          </c:val>
          <c:extLst>
            <c:ext xmlns:c16="http://schemas.microsoft.com/office/drawing/2014/chart" uri="{C3380CC4-5D6E-409C-BE32-E72D297353CC}">
              <c16:uniqueId val="{00000006-2B81-4F55-87AF-208417B2319A}"/>
            </c:ext>
          </c:extLst>
        </c:ser>
        <c:ser>
          <c:idx val="7"/>
          <c:order val="7"/>
          <c:tx>
            <c:v>Inactivity</c:v>
          </c:tx>
          <c:spPr>
            <a:solidFill>
              <a:schemeClr val="accent2">
                <a:lumMod val="75000"/>
              </a:schemeClr>
            </a:solidFill>
            <a:ln w="6350">
              <a:solidFill>
                <a:schemeClr val="bg1"/>
              </a:solidFill>
            </a:ln>
            <a:effectLst/>
          </c:spPr>
          <c:invertIfNegative val="0"/>
          <c:cat>
            <c:strLit>
              <c:ptCount val="47"/>
              <c:pt idx="0">
                <c:v>h.</c:v>
              </c:pt>
              <c:pt idx="1">
                <c:v>IT</c:v>
              </c:pt>
              <c:pt idx="2">
                <c:v>f.</c:v>
              </c:pt>
              <c:pt idx="4">
                <c:v>h.</c:v>
              </c:pt>
              <c:pt idx="5">
                <c:v>ES</c:v>
              </c:pt>
              <c:pt idx="6">
                <c:v>f.</c:v>
              </c:pt>
              <c:pt idx="8">
                <c:v>h.</c:v>
              </c:pt>
              <c:pt idx="9">
                <c:v>EU-27</c:v>
              </c:pt>
              <c:pt idx="10">
                <c:v>f.</c:v>
              </c:pt>
              <c:pt idx="12">
                <c:v>h.</c:v>
              </c:pt>
              <c:pt idx="13">
                <c:v>FR</c:v>
              </c:pt>
              <c:pt idx="14">
                <c:v>f.</c:v>
              </c:pt>
              <c:pt idx="16">
                <c:v>h.</c:v>
              </c:pt>
              <c:pt idx="17">
                <c:v>PT</c:v>
              </c:pt>
              <c:pt idx="18">
                <c:v>f.</c:v>
              </c:pt>
              <c:pt idx="20">
                <c:v>h.</c:v>
              </c:pt>
              <c:pt idx="21">
                <c:v>PL</c:v>
              </c:pt>
              <c:pt idx="22">
                <c:v>f.</c:v>
              </c:pt>
              <c:pt idx="24">
                <c:v>h.</c:v>
              </c:pt>
              <c:pt idx="25">
                <c:v>IE</c:v>
              </c:pt>
              <c:pt idx="26">
                <c:v>f.</c:v>
              </c:pt>
              <c:pt idx="28">
                <c:v>h.</c:v>
              </c:pt>
              <c:pt idx="29">
                <c:v>FI</c:v>
              </c:pt>
              <c:pt idx="30">
                <c:v>f.</c:v>
              </c:pt>
              <c:pt idx="32">
                <c:v>h.</c:v>
              </c:pt>
              <c:pt idx="33">
                <c:v>SE</c:v>
              </c:pt>
              <c:pt idx="34">
                <c:v>f.</c:v>
              </c:pt>
              <c:pt idx="36">
                <c:v>h.</c:v>
              </c:pt>
              <c:pt idx="37">
                <c:v>DK</c:v>
              </c:pt>
              <c:pt idx="38">
                <c:v>f.</c:v>
              </c:pt>
              <c:pt idx="40">
                <c:v>h.</c:v>
              </c:pt>
              <c:pt idx="41">
                <c:v>DE</c:v>
              </c:pt>
              <c:pt idx="42">
                <c:v>f.</c:v>
              </c:pt>
              <c:pt idx="44">
                <c:v>h.</c:v>
              </c:pt>
              <c:pt idx="45">
                <c:v>NL</c:v>
              </c:pt>
              <c:pt idx="46">
                <c:v>f.</c:v>
              </c:pt>
            </c:strLit>
          </c:cat>
          <c:val>
            <c:numLit>
              <c:formatCode>General</c:formatCode>
              <c:ptCount val="47"/>
              <c:pt idx="2" formatCode="0.0">
                <c:v>51.081863648328508</c:v>
              </c:pt>
              <c:pt idx="6" formatCode="0.0">
                <c:v>35.293032975813645</c:v>
              </c:pt>
              <c:pt idx="10" formatCode="0.0">
                <c:v>35.842066718455371</c:v>
              </c:pt>
              <c:pt idx="14" formatCode="0.0">
                <c:v>34.621982600171542</c:v>
              </c:pt>
              <c:pt idx="18" formatCode="0.0">
                <c:v>34.157791479820624</c:v>
              </c:pt>
              <c:pt idx="22" formatCode="0.0">
                <c:v>36.284407949986004</c:v>
              </c:pt>
              <c:pt idx="26" formatCode="0.0">
                <c:v>31.534963745852281</c:v>
              </c:pt>
              <c:pt idx="30" formatCode="0.0">
                <c:v>28.786395889405437</c:v>
              </c:pt>
              <c:pt idx="34" formatCode="0.0">
                <c:v>25.117162761241289</c:v>
              </c:pt>
              <c:pt idx="38" formatCode="0.0">
                <c:v>27.323083879719647</c:v>
              </c:pt>
              <c:pt idx="42" formatCode="0.0">
                <c:v>29.62235206922109</c:v>
              </c:pt>
              <c:pt idx="46" formatCode="0.0">
                <c:v>15.663146858383884</c:v>
              </c:pt>
            </c:numLit>
          </c:val>
          <c:extLst>
            <c:ext xmlns:c16="http://schemas.microsoft.com/office/drawing/2014/chart" uri="{C3380CC4-5D6E-409C-BE32-E72D297353CC}">
              <c16:uniqueId val="{00000007-2B81-4F55-87AF-208417B2319A}"/>
            </c:ext>
          </c:extLst>
        </c:ser>
        <c:dLbls>
          <c:showLegendKey val="0"/>
          <c:showVal val="0"/>
          <c:showCatName val="0"/>
          <c:showSerName val="0"/>
          <c:showPercent val="0"/>
          <c:showBubbleSize val="0"/>
        </c:dLbls>
        <c:gapWidth val="75"/>
        <c:overlap val="100"/>
        <c:axId val="299184008"/>
        <c:axId val="299186960"/>
      </c:barChart>
      <c:catAx>
        <c:axId val="29918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1" i="0" u="none" strike="noStrike" kern="1200" baseline="0">
                <a:solidFill>
                  <a:sysClr val="windowText" lastClr="000000"/>
                </a:solidFill>
                <a:latin typeface="+mn-lt"/>
                <a:ea typeface="+mn-ea"/>
                <a:cs typeface="+mn-cs"/>
              </a:defRPr>
            </a:pPr>
            <a:endParaRPr lang="fr-FR"/>
          </a:p>
        </c:txPr>
        <c:crossAx val="299186960"/>
        <c:crosses val="autoZero"/>
        <c:auto val="1"/>
        <c:lblAlgn val="ctr"/>
        <c:lblOffset val="100"/>
        <c:noMultiLvlLbl val="0"/>
      </c:catAx>
      <c:valAx>
        <c:axId val="299186960"/>
        <c:scaling>
          <c:orientation val="minMax"/>
          <c:max val="100"/>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r>
                  <a:rPr lang="fr-FR"/>
                  <a:t>%</a:t>
                </a:r>
              </a:p>
            </c:rich>
          </c:tx>
          <c:layout>
            <c:manualLayout>
              <c:xMode val="edge"/>
              <c:yMode val="edge"/>
              <c:x val="5.5545331693466336E-2"/>
              <c:y val="3.7206790123456798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299184008"/>
        <c:crosses val="autoZero"/>
        <c:crossBetween val="between"/>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19522524154589371"/>
          <c:y val="0.93748179012345678"/>
          <c:w val="0.61721844806763282"/>
          <c:h val="6.2518209876543204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'6.2'!$C$51</c:f>
              <c:strCache>
                <c:ptCount val="1"/>
                <c:pt idx="0">
                  <c:v>Below ISCED 3</c:v>
                </c:pt>
              </c:strCache>
            </c:strRef>
          </c:tx>
          <c:spPr>
            <a:solidFill>
              <a:schemeClr val="accent6">
                <a:lumMod val="40000"/>
                <a:lumOff val="60000"/>
              </a:schemeClr>
            </a:solidFill>
            <a:ln w="6350">
              <a:solidFill>
                <a:schemeClr val="bg1"/>
              </a:solidFill>
            </a:ln>
            <a:effectLst/>
          </c:spPr>
          <c:invertIfNegative val="0"/>
          <c:cat>
            <c:strRef>
              <c:f>'6.2'!$B$52:$B$66</c:f>
              <c:strCache>
                <c:ptCount val="15"/>
                <c:pt idx="0">
                  <c:v>DE</c:v>
                </c:pt>
                <c:pt idx="1">
                  <c:v>AT</c:v>
                </c:pt>
                <c:pt idx="2">
                  <c:v>ES</c:v>
                </c:pt>
                <c:pt idx="3">
                  <c:v>EL</c:v>
                </c:pt>
                <c:pt idx="4">
                  <c:v>HU</c:v>
                </c:pt>
                <c:pt idx="5">
                  <c:v>SI</c:v>
                </c:pt>
                <c:pt idx="6">
                  <c:v>EU-22</c:v>
                </c:pt>
                <c:pt idx="7">
                  <c:v>NL</c:v>
                </c:pt>
                <c:pt idx="8">
                  <c:v>SE</c:v>
                </c:pt>
                <c:pt idx="9">
                  <c:v>DK</c:v>
                </c:pt>
                <c:pt idx="10">
                  <c:v>FR</c:v>
                </c:pt>
                <c:pt idx="11">
                  <c:v>LV</c:v>
                </c:pt>
                <c:pt idx="12">
                  <c:v>EE</c:v>
                </c:pt>
                <c:pt idx="13">
                  <c:v>IE</c:v>
                </c:pt>
                <c:pt idx="14">
                  <c:v>FI</c:v>
                </c:pt>
              </c:strCache>
            </c:strRef>
          </c:cat>
          <c:val>
            <c:numRef>
              <c:f>'6.2'!$C$52:$C$66</c:f>
              <c:numCache>
                <c:formatCode>0.0</c:formatCode>
                <c:ptCount val="15"/>
                <c:pt idx="0">
                  <c:v>78.284239999999997</c:v>
                </c:pt>
                <c:pt idx="1">
                  <c:v>78.881600000000006</c:v>
                </c:pt>
                <c:pt idx="2">
                  <c:v>80.782910000000001</c:v>
                </c:pt>
                <c:pt idx="3">
                  <c:v>81.262110000000007</c:v>
                </c:pt>
                <c:pt idx="4">
                  <c:v>81.647509999999997</c:v>
                </c:pt>
                <c:pt idx="5">
                  <c:v>82.878110000000007</c:v>
                </c:pt>
                <c:pt idx="6">
                  <c:v>85.34111</c:v>
                </c:pt>
                <c:pt idx="7">
                  <c:v>85.759159999999994</c:v>
                </c:pt>
                <c:pt idx="8">
                  <c:v>86.562280000000001</c:v>
                </c:pt>
                <c:pt idx="9">
                  <c:v>89.369290000000007</c:v>
                </c:pt>
                <c:pt idx="10">
                  <c:v>90.350200000000001</c:v>
                </c:pt>
                <c:pt idx="11">
                  <c:v>93.262770000000003</c:v>
                </c:pt>
                <c:pt idx="12">
                  <c:v>93.521000000000001</c:v>
                </c:pt>
                <c:pt idx="13">
                  <c:v>98.400829999999999</c:v>
                </c:pt>
                <c:pt idx="14">
                  <c:v>99.870829999999998</c:v>
                </c:pt>
              </c:numCache>
            </c:numRef>
          </c:val>
          <c:extLst>
            <c:ext xmlns:c16="http://schemas.microsoft.com/office/drawing/2014/chart" uri="{C3380CC4-5D6E-409C-BE32-E72D297353CC}">
              <c16:uniqueId val="{00000000-9770-4361-8DB3-ED956885C5EE}"/>
            </c:ext>
          </c:extLst>
        </c:ser>
        <c:dLbls>
          <c:showLegendKey val="0"/>
          <c:showVal val="0"/>
          <c:showCatName val="0"/>
          <c:showSerName val="0"/>
          <c:showPercent val="0"/>
          <c:showBubbleSize val="0"/>
        </c:dLbls>
        <c:gapWidth val="100"/>
        <c:axId val="533259120"/>
        <c:axId val="533263384"/>
      </c:barChart>
      <c:lineChart>
        <c:grouping val="standard"/>
        <c:varyColors val="0"/>
        <c:ser>
          <c:idx val="4"/>
          <c:order val="1"/>
          <c:tx>
            <c:strRef>
              <c:f>'6.2'!$D$51</c:f>
              <c:strCache>
                <c:ptCount val="1"/>
                <c:pt idx="0">
                  <c:v>100 = Income of ISCED 3 educated individuals</c:v>
                </c:pt>
              </c:strCache>
            </c:strRef>
          </c:tx>
          <c:spPr>
            <a:ln w="25400" cap="rnd">
              <a:solidFill>
                <a:schemeClr val="accent2"/>
              </a:solidFill>
              <a:round/>
            </a:ln>
            <a:effectLst/>
          </c:spPr>
          <c:marker>
            <c:symbol val="none"/>
          </c:marker>
          <c:cat>
            <c:strRef>
              <c:f>'6.2'!$B$52:$B$66</c:f>
              <c:strCache>
                <c:ptCount val="15"/>
                <c:pt idx="0">
                  <c:v>DE</c:v>
                </c:pt>
                <c:pt idx="1">
                  <c:v>AT</c:v>
                </c:pt>
                <c:pt idx="2">
                  <c:v>ES</c:v>
                </c:pt>
                <c:pt idx="3">
                  <c:v>EL</c:v>
                </c:pt>
                <c:pt idx="4">
                  <c:v>HU</c:v>
                </c:pt>
                <c:pt idx="5">
                  <c:v>SI</c:v>
                </c:pt>
                <c:pt idx="6">
                  <c:v>EU-22</c:v>
                </c:pt>
                <c:pt idx="7">
                  <c:v>NL</c:v>
                </c:pt>
                <c:pt idx="8">
                  <c:v>SE</c:v>
                </c:pt>
                <c:pt idx="9">
                  <c:v>DK</c:v>
                </c:pt>
                <c:pt idx="10">
                  <c:v>FR</c:v>
                </c:pt>
                <c:pt idx="11">
                  <c:v>LV</c:v>
                </c:pt>
                <c:pt idx="12">
                  <c:v>EE</c:v>
                </c:pt>
                <c:pt idx="13">
                  <c:v>IE</c:v>
                </c:pt>
                <c:pt idx="14">
                  <c:v>FI</c:v>
                </c:pt>
              </c:strCache>
            </c:strRef>
          </c:cat>
          <c:val>
            <c:numRef>
              <c:f>'6.2'!$D$52:$D$66</c:f>
              <c:numCache>
                <c:formatCode>0.0</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6="http://schemas.microsoft.com/office/drawing/2014/chart" uri="{C3380CC4-5D6E-409C-BE32-E72D297353CC}">
              <c16:uniqueId val="{00000001-9770-4361-8DB3-ED956885C5EE}"/>
            </c:ext>
          </c:extLst>
        </c:ser>
        <c:dLbls>
          <c:showLegendKey val="0"/>
          <c:showVal val="0"/>
          <c:showCatName val="0"/>
          <c:showSerName val="0"/>
          <c:showPercent val="0"/>
          <c:showBubbleSize val="0"/>
        </c:dLbls>
        <c:marker val="1"/>
        <c:smooth val="0"/>
        <c:axId val="533259120"/>
        <c:axId val="533263384"/>
      </c:lineChart>
      <c:catAx>
        <c:axId val="53325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3263384"/>
        <c:crosses val="autoZero"/>
        <c:auto val="1"/>
        <c:lblAlgn val="ctr"/>
        <c:lblOffset val="100"/>
        <c:noMultiLvlLbl val="0"/>
      </c:catAx>
      <c:valAx>
        <c:axId val="533263384"/>
        <c:scaling>
          <c:orientation val="minMax"/>
          <c:max val="125"/>
        </c:scaling>
        <c:delete val="0"/>
        <c:axPos val="l"/>
        <c:majorGridlines>
          <c:spPr>
            <a:ln w="6350" cap="flat" cmpd="sng" algn="ctr">
              <a:solidFill>
                <a:schemeClr val="bg1">
                  <a:lumMod val="85000"/>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3259120"/>
        <c:crosses val="autoZero"/>
        <c:crossBetween val="between"/>
        <c:majorUnit val="25"/>
      </c:valAx>
      <c:spPr>
        <a:noFill/>
        <a:ln>
          <a:noFill/>
        </a:ln>
        <a:effectLst/>
      </c:spPr>
    </c:plotArea>
    <c:legend>
      <c:legendPos val="b"/>
      <c:layout>
        <c:manualLayout>
          <c:xMode val="edge"/>
          <c:yMode val="edge"/>
          <c:x val="0"/>
          <c:y val="0.85690902777777778"/>
          <c:w val="1"/>
          <c:h val="0.1417715277777777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58485958485962E-2"/>
          <c:y val="4.8506944444444443E-2"/>
          <c:w val="0.90228144078144079"/>
          <c:h val="0.74973611111111116"/>
        </c:manualLayout>
      </c:layout>
      <c:barChart>
        <c:barDir val="col"/>
        <c:grouping val="clustered"/>
        <c:varyColors val="0"/>
        <c:ser>
          <c:idx val="0"/>
          <c:order val="0"/>
          <c:tx>
            <c:strRef>
              <c:f>'6.2'!$C$75</c:f>
              <c:strCache>
                <c:ptCount val="1"/>
                <c:pt idx="0">
                  <c:v>ISCED 5</c:v>
                </c:pt>
              </c:strCache>
            </c:strRef>
          </c:tx>
          <c:spPr>
            <a:solidFill>
              <a:schemeClr val="accent6">
                <a:lumMod val="60000"/>
                <a:lumOff val="40000"/>
              </a:schemeClr>
            </a:solidFill>
            <a:ln w="6350">
              <a:solidFill>
                <a:schemeClr val="bg1"/>
              </a:solidFill>
            </a:ln>
            <a:effectLst/>
          </c:spPr>
          <c:invertIfNegative val="0"/>
          <c:cat>
            <c:strRef>
              <c:f>'6.2'!$B$76:$B$90</c:f>
              <c:strCache>
                <c:ptCount val="15"/>
                <c:pt idx="0">
                  <c:v>EE</c:v>
                </c:pt>
                <c:pt idx="1">
                  <c:v>DK</c:v>
                </c:pt>
                <c:pt idx="2">
                  <c:v>SE</c:v>
                </c:pt>
                <c:pt idx="3">
                  <c:v>LV</c:v>
                </c:pt>
                <c:pt idx="4">
                  <c:v>FI</c:v>
                </c:pt>
                <c:pt idx="5">
                  <c:v>ES</c:v>
                </c:pt>
                <c:pt idx="6">
                  <c:v>EU-22</c:v>
                </c:pt>
                <c:pt idx="7">
                  <c:v>EL</c:v>
                </c:pt>
                <c:pt idx="8">
                  <c:v>DE</c:v>
                </c:pt>
                <c:pt idx="9">
                  <c:v>NL</c:v>
                </c:pt>
                <c:pt idx="10">
                  <c:v>AT</c:v>
                </c:pt>
                <c:pt idx="11">
                  <c:v>FR</c:v>
                </c:pt>
                <c:pt idx="12">
                  <c:v>SI</c:v>
                </c:pt>
                <c:pt idx="13">
                  <c:v>IE</c:v>
                </c:pt>
                <c:pt idx="14">
                  <c:v>HU</c:v>
                </c:pt>
              </c:strCache>
            </c:strRef>
          </c:cat>
          <c:val>
            <c:numRef>
              <c:f>'6.2'!$C$76:$C$90</c:f>
              <c:numCache>
                <c:formatCode>0.0</c:formatCode>
                <c:ptCount val="15"/>
                <c:pt idx="0">
                  <c:v>83.595169999999996</c:v>
                </c:pt>
                <c:pt idx="1">
                  <c:v>110.4306</c:v>
                </c:pt>
                <c:pt idx="2">
                  <c:v>108.6845</c:v>
                </c:pt>
                <c:pt idx="3">
                  <c:v>128.08930000000001</c:v>
                </c:pt>
                <c:pt idx="4">
                  <c:v>118.51609999999999</c:v>
                </c:pt>
                <c:pt idx="5">
                  <c:v>105.1692</c:v>
                </c:pt>
                <c:pt idx="6">
                  <c:v>121.7093</c:v>
                </c:pt>
                <c:pt idx="7">
                  <c:v>162.05000000000001</c:v>
                </c:pt>
                <c:pt idx="8">
                  <c:v>133.35419999999999</c:v>
                </c:pt>
                <c:pt idx="9">
                  <c:v>130.5489</c:v>
                </c:pt>
                <c:pt idx="10">
                  <c:v>129.44139999999999</c:v>
                </c:pt>
                <c:pt idx="11">
                  <c:v>122.26179999999999</c:v>
                </c:pt>
                <c:pt idx="12">
                  <c:v>133.89500000000001</c:v>
                </c:pt>
                <c:pt idx="13">
                  <c:v>116.3411</c:v>
                </c:pt>
                <c:pt idx="14">
                  <c:v>122.3854</c:v>
                </c:pt>
              </c:numCache>
            </c:numRef>
          </c:val>
          <c:extLst>
            <c:ext xmlns:c16="http://schemas.microsoft.com/office/drawing/2014/chart" uri="{C3380CC4-5D6E-409C-BE32-E72D297353CC}">
              <c16:uniqueId val="{00000000-D0B3-4095-B6E9-06A9FA9DDF35}"/>
            </c:ext>
          </c:extLst>
        </c:ser>
        <c:ser>
          <c:idx val="4"/>
          <c:order val="1"/>
          <c:tx>
            <c:strRef>
              <c:f>'6.2'!$D$75</c:f>
              <c:strCache>
                <c:ptCount val="1"/>
                <c:pt idx="0">
                  <c:v>ISCED 6</c:v>
                </c:pt>
              </c:strCache>
            </c:strRef>
          </c:tx>
          <c:spPr>
            <a:solidFill>
              <a:schemeClr val="accent6"/>
            </a:solidFill>
            <a:ln w="6350">
              <a:solidFill>
                <a:schemeClr val="bg1"/>
              </a:solidFill>
            </a:ln>
            <a:effectLst/>
          </c:spPr>
          <c:invertIfNegative val="0"/>
          <c:cat>
            <c:strRef>
              <c:f>'6.2'!$B$76:$B$90</c:f>
              <c:strCache>
                <c:ptCount val="15"/>
                <c:pt idx="0">
                  <c:v>EE</c:v>
                </c:pt>
                <c:pt idx="1">
                  <c:v>DK</c:v>
                </c:pt>
                <c:pt idx="2">
                  <c:v>SE</c:v>
                </c:pt>
                <c:pt idx="3">
                  <c:v>LV</c:v>
                </c:pt>
                <c:pt idx="4">
                  <c:v>FI</c:v>
                </c:pt>
                <c:pt idx="5">
                  <c:v>ES</c:v>
                </c:pt>
                <c:pt idx="6">
                  <c:v>EU-22</c:v>
                </c:pt>
                <c:pt idx="7">
                  <c:v>EL</c:v>
                </c:pt>
                <c:pt idx="8">
                  <c:v>DE</c:v>
                </c:pt>
                <c:pt idx="9">
                  <c:v>NL</c:v>
                </c:pt>
                <c:pt idx="10">
                  <c:v>AT</c:v>
                </c:pt>
                <c:pt idx="11">
                  <c:v>FR</c:v>
                </c:pt>
                <c:pt idx="12">
                  <c:v>SI</c:v>
                </c:pt>
                <c:pt idx="13">
                  <c:v>IE</c:v>
                </c:pt>
                <c:pt idx="14">
                  <c:v>HU</c:v>
                </c:pt>
              </c:strCache>
            </c:strRef>
          </c:cat>
          <c:val>
            <c:numRef>
              <c:f>'6.2'!$D$76:$D$90</c:f>
              <c:numCache>
                <c:formatCode>0.0</c:formatCode>
                <c:ptCount val="15"/>
                <c:pt idx="0">
                  <c:v>127.8488</c:v>
                </c:pt>
                <c:pt idx="1">
                  <c:v>113.7978</c:v>
                </c:pt>
                <c:pt idx="2">
                  <c:v>116.4436</c:v>
                </c:pt>
                <c:pt idx="3">
                  <c:v>142.5384</c:v>
                </c:pt>
                <c:pt idx="4">
                  <c:v>118.68429999999999</c:v>
                </c:pt>
                <c:pt idx="5">
                  <c:v>130.0788</c:v>
                </c:pt>
                <c:pt idx="6">
                  <c:v>136.4134</c:v>
                </c:pt>
                <c:pt idx="7">
                  <c:v>132.42099999999999</c:v>
                </c:pt>
                <c:pt idx="8">
                  <c:v>166.50630000000001</c:v>
                </c:pt>
                <c:pt idx="9">
                  <c:v>131.60659999999999</c:v>
                </c:pt>
                <c:pt idx="10">
                  <c:v>105.95959999999999</c:v>
                </c:pt>
                <c:pt idx="11">
                  <c:v>141.76130000000001</c:v>
                </c:pt>
                <c:pt idx="12">
                  <c:v>142.28360000000001</c:v>
                </c:pt>
                <c:pt idx="13">
                  <c:v>158.0532</c:v>
                </c:pt>
                <c:pt idx="14">
                  <c:v>156.95599999999999</c:v>
                </c:pt>
              </c:numCache>
            </c:numRef>
          </c:val>
          <c:extLst>
            <c:ext xmlns:c16="http://schemas.microsoft.com/office/drawing/2014/chart" uri="{C3380CC4-5D6E-409C-BE32-E72D297353CC}">
              <c16:uniqueId val="{00000001-D0B3-4095-B6E9-06A9FA9DDF35}"/>
            </c:ext>
          </c:extLst>
        </c:ser>
        <c:ser>
          <c:idx val="1"/>
          <c:order val="2"/>
          <c:tx>
            <c:strRef>
              <c:f>'6.2'!$E$75</c:f>
              <c:strCache>
                <c:ptCount val="1"/>
                <c:pt idx="0">
                  <c:v>ISCED 7-8</c:v>
                </c:pt>
              </c:strCache>
            </c:strRef>
          </c:tx>
          <c:spPr>
            <a:solidFill>
              <a:schemeClr val="accent6">
                <a:lumMod val="75000"/>
              </a:schemeClr>
            </a:solidFill>
            <a:ln w="6350">
              <a:solidFill>
                <a:schemeClr val="bg1"/>
              </a:solidFill>
            </a:ln>
            <a:effectLst/>
          </c:spPr>
          <c:invertIfNegative val="0"/>
          <c:cat>
            <c:strRef>
              <c:f>'6.2'!$B$76:$B$90</c:f>
              <c:strCache>
                <c:ptCount val="15"/>
                <c:pt idx="0">
                  <c:v>EE</c:v>
                </c:pt>
                <c:pt idx="1">
                  <c:v>DK</c:v>
                </c:pt>
                <c:pt idx="2">
                  <c:v>SE</c:v>
                </c:pt>
                <c:pt idx="3">
                  <c:v>LV</c:v>
                </c:pt>
                <c:pt idx="4">
                  <c:v>FI</c:v>
                </c:pt>
                <c:pt idx="5">
                  <c:v>ES</c:v>
                </c:pt>
                <c:pt idx="6">
                  <c:v>EU-22</c:v>
                </c:pt>
                <c:pt idx="7">
                  <c:v>EL</c:v>
                </c:pt>
                <c:pt idx="8">
                  <c:v>DE</c:v>
                </c:pt>
                <c:pt idx="9">
                  <c:v>NL</c:v>
                </c:pt>
                <c:pt idx="10">
                  <c:v>AT</c:v>
                </c:pt>
                <c:pt idx="11">
                  <c:v>FR</c:v>
                </c:pt>
                <c:pt idx="12">
                  <c:v>SI</c:v>
                </c:pt>
                <c:pt idx="13">
                  <c:v>IE</c:v>
                </c:pt>
                <c:pt idx="14">
                  <c:v>HU</c:v>
                </c:pt>
              </c:strCache>
            </c:strRef>
          </c:cat>
          <c:val>
            <c:numRef>
              <c:f>'6.2'!$E$76:$E$90</c:f>
              <c:numCache>
                <c:formatCode>0.0</c:formatCode>
                <c:ptCount val="15"/>
                <c:pt idx="0">
                  <c:v>137.71700000000001</c:v>
                </c:pt>
                <c:pt idx="1">
                  <c:v>144.29750000000001</c:v>
                </c:pt>
                <c:pt idx="2">
                  <c:v>144.7732</c:v>
                </c:pt>
                <c:pt idx="3">
                  <c:v>154.2903</c:v>
                </c:pt>
                <c:pt idx="4">
                  <c:v>156.0137</c:v>
                </c:pt>
                <c:pt idx="5">
                  <c:v>167.62200000000001</c:v>
                </c:pt>
                <c:pt idx="6">
                  <c:v>168.44479999999999</c:v>
                </c:pt>
                <c:pt idx="7">
                  <c:v>169.6686</c:v>
                </c:pt>
                <c:pt idx="8">
                  <c:v>171.1942</c:v>
                </c:pt>
                <c:pt idx="9">
                  <c:v>176.92920000000001</c:v>
                </c:pt>
                <c:pt idx="10">
                  <c:v>178.3888</c:v>
                </c:pt>
                <c:pt idx="11">
                  <c:v>180.95269999999999</c:v>
                </c:pt>
                <c:pt idx="12">
                  <c:v>185.5635</c:v>
                </c:pt>
                <c:pt idx="13">
                  <c:v>192.5599</c:v>
                </c:pt>
                <c:pt idx="14">
                  <c:v>202.5299</c:v>
                </c:pt>
              </c:numCache>
            </c:numRef>
          </c:val>
          <c:extLst>
            <c:ext xmlns:c16="http://schemas.microsoft.com/office/drawing/2014/chart" uri="{C3380CC4-5D6E-409C-BE32-E72D297353CC}">
              <c16:uniqueId val="{00000002-D0B3-4095-B6E9-06A9FA9DDF35}"/>
            </c:ext>
          </c:extLst>
        </c:ser>
        <c:dLbls>
          <c:showLegendKey val="0"/>
          <c:showVal val="0"/>
          <c:showCatName val="0"/>
          <c:showSerName val="0"/>
          <c:showPercent val="0"/>
          <c:showBubbleSize val="0"/>
        </c:dLbls>
        <c:gapWidth val="100"/>
        <c:axId val="533259120"/>
        <c:axId val="533263384"/>
      </c:barChart>
      <c:lineChart>
        <c:grouping val="standard"/>
        <c:varyColors val="0"/>
        <c:ser>
          <c:idx val="2"/>
          <c:order val="3"/>
          <c:tx>
            <c:strRef>
              <c:f>'6.2'!$F$75</c:f>
              <c:strCache>
                <c:ptCount val="1"/>
                <c:pt idx="0">
                  <c:v>100 = Income of ISCED 3 educated individuals</c:v>
                </c:pt>
              </c:strCache>
            </c:strRef>
          </c:tx>
          <c:spPr>
            <a:ln w="25400" cap="rnd">
              <a:solidFill>
                <a:schemeClr val="accent2"/>
              </a:solidFill>
              <a:round/>
            </a:ln>
            <a:effectLst/>
          </c:spPr>
          <c:marker>
            <c:symbol val="none"/>
          </c:marker>
          <c:cat>
            <c:strRef>
              <c:f>'6.2'!$B$76:$B$90</c:f>
              <c:strCache>
                <c:ptCount val="15"/>
                <c:pt idx="0">
                  <c:v>EE</c:v>
                </c:pt>
                <c:pt idx="1">
                  <c:v>DK</c:v>
                </c:pt>
                <c:pt idx="2">
                  <c:v>SE</c:v>
                </c:pt>
                <c:pt idx="3">
                  <c:v>LV</c:v>
                </c:pt>
                <c:pt idx="4">
                  <c:v>FI</c:v>
                </c:pt>
                <c:pt idx="5">
                  <c:v>ES</c:v>
                </c:pt>
                <c:pt idx="6">
                  <c:v>EU-22</c:v>
                </c:pt>
                <c:pt idx="7">
                  <c:v>EL</c:v>
                </c:pt>
                <c:pt idx="8">
                  <c:v>DE</c:v>
                </c:pt>
                <c:pt idx="9">
                  <c:v>NL</c:v>
                </c:pt>
                <c:pt idx="10">
                  <c:v>AT</c:v>
                </c:pt>
                <c:pt idx="11">
                  <c:v>FR</c:v>
                </c:pt>
                <c:pt idx="12">
                  <c:v>SI</c:v>
                </c:pt>
                <c:pt idx="13">
                  <c:v>IE</c:v>
                </c:pt>
                <c:pt idx="14">
                  <c:v>HU</c:v>
                </c:pt>
              </c:strCache>
            </c:strRef>
          </c:cat>
          <c:val>
            <c:numRef>
              <c:f>'6.2'!$F$76:$F$90</c:f>
              <c:numCache>
                <c:formatCode>0.0</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6="http://schemas.microsoft.com/office/drawing/2014/chart" uri="{C3380CC4-5D6E-409C-BE32-E72D297353CC}">
              <c16:uniqueId val="{00000003-D0B3-4095-B6E9-06A9FA9DDF35}"/>
            </c:ext>
          </c:extLst>
        </c:ser>
        <c:dLbls>
          <c:showLegendKey val="0"/>
          <c:showVal val="0"/>
          <c:showCatName val="0"/>
          <c:showSerName val="0"/>
          <c:showPercent val="0"/>
          <c:showBubbleSize val="0"/>
        </c:dLbls>
        <c:marker val="1"/>
        <c:smooth val="0"/>
        <c:axId val="533259120"/>
        <c:axId val="533263384"/>
      </c:lineChart>
      <c:catAx>
        <c:axId val="53325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3263384"/>
        <c:crosses val="autoZero"/>
        <c:auto val="1"/>
        <c:lblAlgn val="ctr"/>
        <c:lblOffset val="100"/>
        <c:noMultiLvlLbl val="0"/>
      </c:catAx>
      <c:valAx>
        <c:axId val="533263384"/>
        <c:scaling>
          <c:orientation val="minMax"/>
        </c:scaling>
        <c:delete val="0"/>
        <c:axPos val="l"/>
        <c:majorGridlines>
          <c:spPr>
            <a:ln w="6350" cap="flat" cmpd="sng" algn="ctr">
              <a:solidFill>
                <a:schemeClr val="bg1">
                  <a:lumMod val="85000"/>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3259120"/>
        <c:crosses val="autoZero"/>
        <c:crossBetween val="between"/>
      </c:valAx>
      <c:spPr>
        <a:noFill/>
        <a:ln>
          <a:noFill/>
        </a:ln>
        <a:effectLst/>
      </c:spPr>
    </c:plotArea>
    <c:legend>
      <c:legendPos val="b"/>
      <c:layout>
        <c:manualLayout>
          <c:xMode val="edge"/>
          <c:yMode val="edge"/>
          <c:x val="0"/>
          <c:y val="0.8701381944444444"/>
          <c:w val="1"/>
          <c:h val="0.12986180555555557"/>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5214348206474E-2"/>
          <c:y val="5.0925925925925923E-2"/>
          <c:w val="0.93818022747156604"/>
          <c:h val="0.81579323417906091"/>
        </c:manualLayout>
      </c:layout>
      <c:barChart>
        <c:barDir val="col"/>
        <c:grouping val="clustered"/>
        <c:varyColors val="0"/>
        <c:ser>
          <c:idx val="0"/>
          <c:order val="0"/>
          <c:tx>
            <c:strRef>
              <c:f>'6.2'!$C$4</c:f>
              <c:strCache>
                <c:ptCount val="1"/>
                <c:pt idx="0">
                  <c:v>25-64 year olds</c:v>
                </c:pt>
              </c:strCache>
            </c:strRef>
          </c:tx>
          <c:spPr>
            <a:solidFill>
              <a:schemeClr val="accent6"/>
            </a:solidFill>
            <a:ln w="6350">
              <a:solidFill>
                <a:schemeClr val="bg1"/>
              </a:solidFill>
            </a:ln>
            <a:effectLst/>
          </c:spPr>
          <c:invertIfNegative val="0"/>
          <c:cat>
            <c:strRef>
              <c:f>'6.2'!$B$5:$B$27</c:f>
              <c:strCache>
                <c:ptCount val="23"/>
                <c:pt idx="0">
                  <c:v>DE</c:v>
                </c:pt>
                <c:pt idx="1">
                  <c:v>HU</c:v>
                </c:pt>
                <c:pt idx="2">
                  <c:v>IT</c:v>
                </c:pt>
                <c:pt idx="3">
                  <c:v>PT</c:v>
                </c:pt>
                <c:pt idx="4">
                  <c:v>PL</c:v>
                </c:pt>
                <c:pt idx="5">
                  <c:v>FR</c:v>
                </c:pt>
                <c:pt idx="6">
                  <c:v>CZ</c:v>
                </c:pt>
                <c:pt idx="7">
                  <c:v>SK</c:v>
                </c:pt>
                <c:pt idx="8">
                  <c:v>LV</c:v>
                </c:pt>
                <c:pt idx="9">
                  <c:v>AT</c:v>
                </c:pt>
                <c:pt idx="10">
                  <c:v>IE</c:v>
                </c:pt>
                <c:pt idx="11">
                  <c:v>LT</c:v>
                </c:pt>
                <c:pt idx="12">
                  <c:v>EU-22</c:v>
                </c:pt>
                <c:pt idx="13">
                  <c:v>EE</c:v>
                </c:pt>
                <c:pt idx="14">
                  <c:v>FI</c:v>
                </c:pt>
                <c:pt idx="15">
                  <c:v>DK</c:v>
                </c:pt>
                <c:pt idx="16">
                  <c:v>NL</c:v>
                </c:pt>
                <c:pt idx="17">
                  <c:v>EL</c:v>
                </c:pt>
                <c:pt idx="18">
                  <c:v>LU</c:v>
                </c:pt>
                <c:pt idx="19">
                  <c:v>SE</c:v>
                </c:pt>
                <c:pt idx="20">
                  <c:v>ES</c:v>
                </c:pt>
                <c:pt idx="21">
                  <c:v>SI</c:v>
                </c:pt>
                <c:pt idx="22">
                  <c:v>BE</c:v>
                </c:pt>
              </c:strCache>
            </c:strRef>
          </c:cat>
          <c:val>
            <c:numRef>
              <c:f>'6.2'!$C$5:$C$27</c:f>
              <c:numCache>
                <c:formatCode>0</c:formatCode>
                <c:ptCount val="23"/>
                <c:pt idx="0">
                  <c:v>68.157989999999998</c:v>
                </c:pt>
                <c:pt idx="1">
                  <c:v>70.541989999999998</c:v>
                </c:pt>
                <c:pt idx="2">
                  <c:v>71.36533</c:v>
                </c:pt>
                <c:pt idx="3">
                  <c:v>73.233670000000004</c:v>
                </c:pt>
                <c:pt idx="4">
                  <c:v>73.681240000000003</c:v>
                </c:pt>
                <c:pt idx="5">
                  <c:v>73.729389999999995</c:v>
                </c:pt>
                <c:pt idx="6">
                  <c:v>74.689940000000007</c:v>
                </c:pt>
                <c:pt idx="7">
                  <c:v>74.949809999999999</c:v>
                </c:pt>
                <c:pt idx="8">
                  <c:v>75.272959999999998</c:v>
                </c:pt>
                <c:pt idx="9">
                  <c:v>75.39331</c:v>
                </c:pt>
                <c:pt idx="10">
                  <c:v>75.426609999999997</c:v>
                </c:pt>
                <c:pt idx="11">
                  <c:v>76.351990000000001</c:v>
                </c:pt>
                <c:pt idx="12">
                  <c:v>76.572689999999994</c:v>
                </c:pt>
                <c:pt idx="13">
                  <c:v>77.372829999999993</c:v>
                </c:pt>
                <c:pt idx="14">
                  <c:v>77.592680000000001</c:v>
                </c:pt>
                <c:pt idx="15">
                  <c:v>77.834530000000001</c:v>
                </c:pt>
                <c:pt idx="16">
                  <c:v>77.89143</c:v>
                </c:pt>
                <c:pt idx="17">
                  <c:v>78.010409999999993</c:v>
                </c:pt>
                <c:pt idx="18">
                  <c:v>80.006079999999997</c:v>
                </c:pt>
                <c:pt idx="19">
                  <c:v>80.547359999999998</c:v>
                </c:pt>
                <c:pt idx="20">
                  <c:v>80.708029999999994</c:v>
                </c:pt>
                <c:pt idx="21">
                  <c:v>84.240970000000004</c:v>
                </c:pt>
                <c:pt idx="22">
                  <c:v>84.400279999999995</c:v>
                </c:pt>
              </c:numCache>
            </c:numRef>
          </c:val>
          <c:extLst>
            <c:ext xmlns:c16="http://schemas.microsoft.com/office/drawing/2014/chart" uri="{C3380CC4-5D6E-409C-BE32-E72D297353CC}">
              <c16:uniqueId val="{00000000-1CB2-4589-B891-F0DDE96CB23D}"/>
            </c:ext>
          </c:extLst>
        </c:ser>
        <c:ser>
          <c:idx val="1"/>
          <c:order val="1"/>
          <c:tx>
            <c:strRef>
              <c:f>'6.2'!$D$4</c:f>
              <c:strCache>
                <c:ptCount val="1"/>
                <c:pt idx="0">
                  <c:v>35-44 year olds</c:v>
                </c:pt>
              </c:strCache>
            </c:strRef>
          </c:tx>
          <c:spPr>
            <a:solidFill>
              <a:schemeClr val="accent6">
                <a:lumMod val="60000"/>
                <a:lumOff val="40000"/>
              </a:schemeClr>
            </a:solidFill>
            <a:ln w="6350">
              <a:solidFill>
                <a:schemeClr val="bg1"/>
              </a:solidFill>
            </a:ln>
            <a:effectLst/>
          </c:spPr>
          <c:invertIfNegative val="0"/>
          <c:cat>
            <c:strRef>
              <c:f>'6.2'!$B$5:$B$27</c:f>
              <c:strCache>
                <c:ptCount val="23"/>
                <c:pt idx="0">
                  <c:v>DE</c:v>
                </c:pt>
                <c:pt idx="1">
                  <c:v>HU</c:v>
                </c:pt>
                <c:pt idx="2">
                  <c:v>IT</c:v>
                </c:pt>
                <c:pt idx="3">
                  <c:v>PT</c:v>
                </c:pt>
                <c:pt idx="4">
                  <c:v>PL</c:v>
                </c:pt>
                <c:pt idx="5">
                  <c:v>FR</c:v>
                </c:pt>
                <c:pt idx="6">
                  <c:v>CZ</c:v>
                </c:pt>
                <c:pt idx="7">
                  <c:v>SK</c:v>
                </c:pt>
                <c:pt idx="8">
                  <c:v>LV</c:v>
                </c:pt>
                <c:pt idx="9">
                  <c:v>AT</c:v>
                </c:pt>
                <c:pt idx="10">
                  <c:v>IE</c:v>
                </c:pt>
                <c:pt idx="11">
                  <c:v>LT</c:v>
                </c:pt>
                <c:pt idx="12">
                  <c:v>EU-22</c:v>
                </c:pt>
                <c:pt idx="13">
                  <c:v>EE</c:v>
                </c:pt>
                <c:pt idx="14">
                  <c:v>FI</c:v>
                </c:pt>
                <c:pt idx="15">
                  <c:v>DK</c:v>
                </c:pt>
                <c:pt idx="16">
                  <c:v>NL</c:v>
                </c:pt>
                <c:pt idx="17">
                  <c:v>EL</c:v>
                </c:pt>
                <c:pt idx="18">
                  <c:v>LU</c:v>
                </c:pt>
                <c:pt idx="19">
                  <c:v>SE</c:v>
                </c:pt>
                <c:pt idx="20">
                  <c:v>ES</c:v>
                </c:pt>
                <c:pt idx="21">
                  <c:v>SI</c:v>
                </c:pt>
                <c:pt idx="22">
                  <c:v>BE</c:v>
                </c:pt>
              </c:strCache>
            </c:strRef>
          </c:cat>
          <c:val>
            <c:numRef>
              <c:f>'6.2'!$D$5:$D$27</c:f>
              <c:numCache>
                <c:formatCode>0</c:formatCode>
                <c:ptCount val="23"/>
                <c:pt idx="0">
                  <c:v>76.441869999999994</c:v>
                </c:pt>
                <c:pt idx="1">
                  <c:v>65.846190000000007</c:v>
                </c:pt>
                <c:pt idx="2">
                  <c:v>73.642560000000003</c:v>
                </c:pt>
                <c:pt idx="3">
                  <c:v>74.858760000000004</c:v>
                </c:pt>
                <c:pt idx="4">
                  <c:v>71.441670000000002</c:v>
                </c:pt>
                <c:pt idx="5">
                  <c:v>78.805840000000003</c:v>
                </c:pt>
                <c:pt idx="6">
                  <c:v>70.956069999999997</c:v>
                </c:pt>
                <c:pt idx="7">
                  <c:v>70.763919999999999</c:v>
                </c:pt>
                <c:pt idx="8">
                  <c:v>76.033789999999996</c:v>
                </c:pt>
                <c:pt idx="9">
                  <c:v>80.378010000000003</c:v>
                </c:pt>
                <c:pt idx="10">
                  <c:v>84.33426</c:v>
                </c:pt>
                <c:pt idx="11">
                  <c:v>74.971770000000006</c:v>
                </c:pt>
                <c:pt idx="12">
                  <c:v>78.408100000000005</c:v>
                </c:pt>
                <c:pt idx="13">
                  <c:v>77.266239999999996</c:v>
                </c:pt>
                <c:pt idx="14">
                  <c:v>76.992760000000004</c:v>
                </c:pt>
                <c:pt idx="15">
                  <c:v>80.095020000000005</c:v>
                </c:pt>
                <c:pt idx="16">
                  <c:v>90.355969999999999</c:v>
                </c:pt>
                <c:pt idx="17">
                  <c:v>79.752160000000003</c:v>
                </c:pt>
                <c:pt idx="18">
                  <c:v>83.286379999999994</c:v>
                </c:pt>
                <c:pt idx="19">
                  <c:v>81.411349999999999</c:v>
                </c:pt>
                <c:pt idx="20">
                  <c:v>79.569540000000003</c:v>
                </c:pt>
                <c:pt idx="21">
                  <c:v>81.168499999999995</c:v>
                </c:pt>
                <c:pt idx="22">
                  <c:v>91.685389999999998</c:v>
                </c:pt>
              </c:numCache>
            </c:numRef>
          </c:val>
          <c:extLst>
            <c:ext xmlns:c16="http://schemas.microsoft.com/office/drawing/2014/chart" uri="{C3380CC4-5D6E-409C-BE32-E72D297353CC}">
              <c16:uniqueId val="{00000001-1CB2-4589-B891-F0DDE96CB23D}"/>
            </c:ext>
          </c:extLst>
        </c:ser>
        <c:dLbls>
          <c:showLegendKey val="0"/>
          <c:showVal val="0"/>
          <c:showCatName val="0"/>
          <c:showSerName val="0"/>
          <c:showPercent val="0"/>
          <c:showBubbleSize val="0"/>
        </c:dLbls>
        <c:gapWidth val="150"/>
        <c:axId val="583659104"/>
        <c:axId val="583659432"/>
      </c:barChart>
      <c:lineChart>
        <c:grouping val="standard"/>
        <c:varyColors val="0"/>
        <c:ser>
          <c:idx val="2"/>
          <c:order val="2"/>
          <c:tx>
            <c:strRef>
              <c:f>'6.2'!$E$4</c:f>
              <c:strCache>
                <c:ptCount val="1"/>
                <c:pt idx="0">
                  <c:v>100 = income of tertiary-educated men </c:v>
                </c:pt>
              </c:strCache>
            </c:strRef>
          </c:tx>
          <c:spPr>
            <a:ln w="19050" cap="rnd">
              <a:solidFill>
                <a:schemeClr val="accent2"/>
              </a:solidFill>
              <a:round/>
            </a:ln>
            <a:effectLst/>
          </c:spPr>
          <c:marker>
            <c:symbol val="none"/>
          </c:marker>
          <c:cat>
            <c:strRef>
              <c:f>'6.2'!$B$5:$B$27</c:f>
              <c:strCache>
                <c:ptCount val="23"/>
                <c:pt idx="0">
                  <c:v>DE</c:v>
                </c:pt>
                <c:pt idx="1">
                  <c:v>HU</c:v>
                </c:pt>
                <c:pt idx="2">
                  <c:v>IT</c:v>
                </c:pt>
                <c:pt idx="3">
                  <c:v>PT</c:v>
                </c:pt>
                <c:pt idx="4">
                  <c:v>PL</c:v>
                </c:pt>
                <c:pt idx="5">
                  <c:v>FR</c:v>
                </c:pt>
                <c:pt idx="6">
                  <c:v>CZ</c:v>
                </c:pt>
                <c:pt idx="7">
                  <c:v>SK</c:v>
                </c:pt>
                <c:pt idx="8">
                  <c:v>LV</c:v>
                </c:pt>
                <c:pt idx="9">
                  <c:v>AT</c:v>
                </c:pt>
                <c:pt idx="10">
                  <c:v>IE</c:v>
                </c:pt>
                <c:pt idx="11">
                  <c:v>LT</c:v>
                </c:pt>
                <c:pt idx="12">
                  <c:v>EU-22</c:v>
                </c:pt>
                <c:pt idx="13">
                  <c:v>EE</c:v>
                </c:pt>
                <c:pt idx="14">
                  <c:v>FI</c:v>
                </c:pt>
                <c:pt idx="15">
                  <c:v>DK</c:v>
                </c:pt>
                <c:pt idx="16">
                  <c:v>NL</c:v>
                </c:pt>
                <c:pt idx="17">
                  <c:v>EL</c:v>
                </c:pt>
                <c:pt idx="18">
                  <c:v>LU</c:v>
                </c:pt>
                <c:pt idx="19">
                  <c:v>SE</c:v>
                </c:pt>
                <c:pt idx="20">
                  <c:v>ES</c:v>
                </c:pt>
                <c:pt idx="21">
                  <c:v>SI</c:v>
                </c:pt>
                <c:pt idx="22">
                  <c:v>BE</c:v>
                </c:pt>
              </c:strCache>
            </c:strRef>
          </c:cat>
          <c:val>
            <c:numRef>
              <c:f>'6.2'!$E$5:$E$27</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val>
          <c:smooth val="0"/>
          <c:extLst>
            <c:ext xmlns:c16="http://schemas.microsoft.com/office/drawing/2014/chart" uri="{C3380CC4-5D6E-409C-BE32-E72D297353CC}">
              <c16:uniqueId val="{00000002-1CB2-4589-B891-F0DDE96CB23D}"/>
            </c:ext>
          </c:extLst>
        </c:ser>
        <c:dLbls>
          <c:showLegendKey val="0"/>
          <c:showVal val="0"/>
          <c:showCatName val="0"/>
          <c:showSerName val="0"/>
          <c:showPercent val="0"/>
          <c:showBubbleSize val="0"/>
        </c:dLbls>
        <c:marker val="1"/>
        <c:smooth val="0"/>
        <c:axId val="583659104"/>
        <c:axId val="583659432"/>
      </c:lineChart>
      <c:catAx>
        <c:axId val="5836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1" i="0" u="none" strike="noStrike" kern="1200" baseline="0">
                <a:solidFill>
                  <a:sysClr val="windowText" lastClr="000000"/>
                </a:solidFill>
                <a:latin typeface="+mn-lt"/>
                <a:ea typeface="+mn-ea"/>
                <a:cs typeface="+mn-cs"/>
              </a:defRPr>
            </a:pPr>
            <a:endParaRPr lang="fr-FR"/>
          </a:p>
        </c:txPr>
        <c:crossAx val="583659432"/>
        <c:crosses val="autoZero"/>
        <c:auto val="1"/>
        <c:lblAlgn val="ctr"/>
        <c:lblOffset val="100"/>
        <c:noMultiLvlLbl val="0"/>
      </c:catAx>
      <c:valAx>
        <c:axId val="583659432"/>
        <c:scaling>
          <c:orientation val="minMax"/>
        </c:scaling>
        <c:delete val="0"/>
        <c:axPos val="l"/>
        <c:majorGridlines>
          <c:spPr>
            <a:ln w="6350" cap="flat" cmpd="sng" algn="ctr">
              <a:solidFill>
                <a:schemeClr val="bg1">
                  <a:lumMod val="85000"/>
                  <a:alpha val="2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crossAx val="583659104"/>
        <c:crosses val="autoZero"/>
        <c:crossBetween val="between"/>
      </c:valAx>
      <c:spPr>
        <a:noFill/>
        <a:ln>
          <a:noFill/>
        </a:ln>
        <a:effectLst/>
      </c:spPr>
    </c:plotArea>
    <c:legend>
      <c:legendPos val="b"/>
      <c:layout>
        <c:manualLayout>
          <c:xMode val="edge"/>
          <c:yMode val="edge"/>
          <c:x val="0"/>
          <c:y val="0.91042322834645673"/>
          <c:w val="0.99344881889763781"/>
          <c:h val="8.9576771653543302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defRPr>
      </a:pPr>
      <a:endParaRPr lang="fr-FR"/>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52548582176468E-2"/>
          <c:y val="4.6907052382989062E-2"/>
          <c:w val="0.92964481364878404"/>
          <c:h val="0.6744115011660281"/>
        </c:manualLayout>
      </c:layout>
      <c:barChart>
        <c:barDir val="col"/>
        <c:grouping val="stacked"/>
        <c:varyColors val="0"/>
        <c:ser>
          <c:idx val="0"/>
          <c:order val="0"/>
          <c:tx>
            <c:v>EU-27 males</c:v>
          </c:tx>
          <c:spPr>
            <a:solidFill>
              <a:schemeClr val="accent1"/>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0" formatCode="#,##0">
                <c:v>1.90395588077295</c:v>
              </c:pt>
              <c:pt idx="8" formatCode="#,##0">
                <c:v>3.0195510951145765</c:v>
              </c:pt>
              <c:pt idx="16" formatCode="#,##0">
                <c:v>2.9589965158933587</c:v>
              </c:pt>
              <c:pt idx="24" formatCode="#,##0">
                <c:v>10.602687136432705</c:v>
              </c:pt>
              <c:pt idx="32" formatCode="#,##0">
                <c:v>2.9117519530950227</c:v>
              </c:pt>
              <c:pt idx="40" formatCode="#,##0">
                <c:v>3.0829355517013801</c:v>
              </c:pt>
              <c:pt idx="48" formatCode="#,##0">
                <c:v>10.844209974981965</c:v>
              </c:pt>
              <c:pt idx="56" formatCode="#,##0">
                <c:v>0.95112657897564201</c:v>
              </c:pt>
              <c:pt idx="64" formatCode="#,##0">
                <c:v>3.4969849815050726</c:v>
              </c:pt>
              <c:pt idx="72" formatCode="#,##0">
                <c:v>2.4243655319018309</c:v>
              </c:pt>
            </c:numLit>
          </c:val>
          <c:extLst>
            <c:ext xmlns:c16="http://schemas.microsoft.com/office/drawing/2014/chart" uri="{C3380CC4-5D6E-409C-BE32-E72D297353CC}">
              <c16:uniqueId val="{00000000-CFB2-4FD7-8788-F79FCC22B514}"/>
            </c:ext>
          </c:extLst>
        </c:ser>
        <c:ser>
          <c:idx val="1"/>
          <c:order val="1"/>
          <c:tx>
            <c:v>EU-27 females</c:v>
          </c:tx>
          <c:spPr>
            <a:solidFill>
              <a:schemeClr val="accent1">
                <a:lumMod val="60000"/>
                <a:lumOff val="40000"/>
              </a:schemeClr>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0" formatCode="#,##0">
                <c:v>7.7633368762758437</c:v>
              </c:pt>
              <c:pt idx="8" formatCode="#,##0">
                <c:v>6.3052545546636374</c:v>
              </c:pt>
              <c:pt idx="16" formatCode="#,##0">
                <c:v>6.2642213328626459</c:v>
              </c:pt>
              <c:pt idx="24" formatCode="#,##0">
                <c:v>14.63581396865839</c:v>
              </c:pt>
              <c:pt idx="32" formatCode="#,##0">
                <c:v>3.2740721839362732</c:v>
              </c:pt>
              <c:pt idx="40" formatCode="#,##0">
                <c:v>0.81243860605037366</c:v>
              </c:pt>
              <c:pt idx="48" formatCode="#,##0">
                <c:v>3.9789514680828204</c:v>
              </c:pt>
              <c:pt idx="56" formatCode="#,##0">
                <c:v>0.89491274384909369</c:v>
              </c:pt>
              <c:pt idx="64" formatCode="#,##0">
                <c:v>9.9717923579881198</c:v>
              </c:pt>
              <c:pt idx="72" formatCode="#,##0">
                <c:v>2.5281836600003071</c:v>
              </c:pt>
            </c:numLit>
          </c:val>
          <c:extLst>
            <c:ext xmlns:c16="http://schemas.microsoft.com/office/drawing/2014/chart" uri="{C3380CC4-5D6E-409C-BE32-E72D297353CC}">
              <c16:uniqueId val="{00000001-CFB2-4FD7-8788-F79FCC22B514}"/>
            </c:ext>
          </c:extLst>
        </c:ser>
        <c:ser>
          <c:idx val="2"/>
          <c:order val="2"/>
          <c:tx>
            <c:v>DE m.</c:v>
          </c:tx>
          <c:spPr>
            <a:solidFill>
              <a:schemeClr val="accent2"/>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#,##0</c:formatCode>
              <c:ptCount val="78"/>
              <c:pt idx="1">
                <c:v>1.7876985478167424</c:v>
              </c:pt>
              <c:pt idx="9">
                <c:v>2.8067016687733264</c:v>
              </c:pt>
              <c:pt idx="17">
                <c:v>2.2328376454799281</c:v>
              </c:pt>
              <c:pt idx="25">
                <c:v>11.823259846626327</c:v>
              </c:pt>
              <c:pt idx="33">
                <c:v>4.0215327733660651</c:v>
              </c:pt>
              <c:pt idx="41">
                <c:v>3.8253725963734451</c:v>
              </c:pt>
              <c:pt idx="49">
                <c:v>18.391054697297111</c:v>
              </c:pt>
              <c:pt idx="57">
                <c:v>1.1007226866469897</c:v>
              </c:pt>
              <c:pt idx="65">
                <c:v>2.1454707927296162</c:v>
              </c:pt>
              <c:pt idx="73">
                <c:v>1.5833996335907277</c:v>
              </c:pt>
            </c:numLit>
          </c:val>
          <c:extLst>
            <c:ext xmlns:c16="http://schemas.microsoft.com/office/drawing/2014/chart" uri="{C3380CC4-5D6E-409C-BE32-E72D297353CC}">
              <c16:uniqueId val="{00000002-CFB2-4FD7-8788-F79FCC22B514}"/>
            </c:ext>
          </c:extLst>
        </c:ser>
        <c:ser>
          <c:idx val="3"/>
          <c:order val="3"/>
          <c:tx>
            <c:v>DE f.</c:v>
          </c:tx>
          <c:spPr>
            <a:solidFill>
              <a:schemeClr val="accent2">
                <a:lumMod val="60000"/>
                <a:lumOff val="40000"/>
              </a:schemeClr>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#,##0</c:formatCode>
              <c:ptCount val="78"/>
              <c:pt idx="1">
                <c:v>7.7221667643868788</c:v>
              </c:pt>
              <c:pt idx="9">
                <c:v>6.6538329299952332</c:v>
              </c:pt>
              <c:pt idx="17">
                <c:v>4.709837407961678</c:v>
              </c:pt>
              <c:pt idx="25">
                <c:v>13.652814757357667</c:v>
              </c:pt>
              <c:pt idx="33">
                <c:v>3.8190609226006087</c:v>
              </c:pt>
              <c:pt idx="41">
                <c:v>1.042090559230906</c:v>
              </c:pt>
              <c:pt idx="49">
                <c:v>4.7224607555073499</c:v>
              </c:pt>
              <c:pt idx="57">
                <c:v>0.75457720921039295</c:v>
              </c:pt>
              <c:pt idx="65">
                <c:v>5.2415128749840134</c:v>
              </c:pt>
              <c:pt idx="73">
                <c:v>1.6182799360195597</c:v>
              </c:pt>
            </c:numLit>
          </c:val>
          <c:extLst>
            <c:ext xmlns:c16="http://schemas.microsoft.com/office/drawing/2014/chart" uri="{C3380CC4-5D6E-409C-BE32-E72D297353CC}">
              <c16:uniqueId val="{00000003-CFB2-4FD7-8788-F79FCC22B514}"/>
            </c:ext>
          </c:extLst>
        </c:ser>
        <c:ser>
          <c:idx val="4"/>
          <c:order val="4"/>
          <c:tx>
            <c:v>FR m.</c:v>
          </c:tx>
          <c:spPr>
            <a:solidFill>
              <a:schemeClr val="accent3"/>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2" formatCode="#,##0">
                <c:v>0.960640505612678</c:v>
              </c:pt>
              <c:pt idx="10" formatCode="#,##0">
                <c:v>2.5532968587869069</c:v>
              </c:pt>
              <c:pt idx="18" formatCode="#,##0">
                <c:v>2.3481275351381945</c:v>
              </c:pt>
              <c:pt idx="26" formatCode="#,##0">
                <c:v>14.602278086972929</c:v>
              </c:pt>
              <c:pt idx="34" formatCode="#,##0">
                <c:v>4.0344071314026984</c:v>
              </c:pt>
              <c:pt idx="42" formatCode="#,##0">
                <c:v>2.928968965191963</c:v>
              </c:pt>
              <c:pt idx="50" formatCode="#,##0">
                <c:v>10.817257805867371</c:v>
              </c:pt>
              <c:pt idx="58" formatCode="#,##0">
                <c:v>0.97549759456655027</c:v>
              </c:pt>
              <c:pt idx="66" formatCode="#,##0">
                <c:v>3.2458022828035089</c:v>
              </c:pt>
              <c:pt idx="74" formatCode="#,##0">
                <c:v>1.9533534572210169</c:v>
              </c:pt>
            </c:numLit>
          </c:val>
          <c:extLst>
            <c:ext xmlns:c16="http://schemas.microsoft.com/office/drawing/2014/chart" uri="{C3380CC4-5D6E-409C-BE32-E72D297353CC}">
              <c16:uniqueId val="{00000004-CFB2-4FD7-8788-F79FCC22B514}"/>
            </c:ext>
          </c:extLst>
        </c:ser>
        <c:ser>
          <c:idx val="5"/>
          <c:order val="5"/>
          <c:tx>
            <c:v>FR f.</c:v>
          </c:tx>
          <c:spPr>
            <a:solidFill>
              <a:schemeClr val="accent3">
                <a:lumMod val="60000"/>
                <a:lumOff val="40000"/>
              </a:schemeClr>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2" formatCode="#,##0">
                <c:v>3.0841430053768515</c:v>
              </c:pt>
              <c:pt idx="10" formatCode="#,##0">
                <c:v>5.7393170455617391</c:v>
              </c:pt>
              <c:pt idx="18" formatCode="#,##0">
                <c:v>5.1940854636355063</c:v>
              </c:pt>
              <c:pt idx="26" formatCode="#,##0">
                <c:v>20.748868031317798</c:v>
              </c:pt>
              <c:pt idx="34" formatCode="#,##0">
                <c:v>4.1474860862182812</c:v>
              </c:pt>
              <c:pt idx="42" formatCode="#,##0">
                <c:v>0.68366191868691628</c:v>
              </c:pt>
              <c:pt idx="50" formatCode="#,##0">
                <c:v>3.2779926422035657</c:v>
              </c:pt>
              <c:pt idx="58" formatCode="#,##0">
                <c:v>0.69792944061880957</c:v>
              </c:pt>
              <c:pt idx="66" formatCode="#,##0">
                <c:v>9.8278464295821149</c:v>
              </c:pt>
              <c:pt idx="74" formatCode="#,##0">
                <c:v>2.0343599660409395</c:v>
              </c:pt>
            </c:numLit>
          </c:val>
          <c:extLst>
            <c:ext xmlns:c16="http://schemas.microsoft.com/office/drawing/2014/chart" uri="{C3380CC4-5D6E-409C-BE32-E72D297353CC}">
              <c16:uniqueId val="{00000005-CFB2-4FD7-8788-F79FCC22B514}"/>
            </c:ext>
          </c:extLst>
        </c:ser>
        <c:ser>
          <c:idx val="6"/>
          <c:order val="6"/>
          <c:tx>
            <c:v>PLm.</c:v>
          </c:tx>
          <c:spPr>
            <a:solidFill>
              <a:schemeClr val="accent4"/>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3" formatCode="#,##0">
                <c:v>1.4492119727653123</c:v>
              </c:pt>
              <c:pt idx="11" formatCode="#,##0">
                <c:v>1.8234216370943837</c:v>
              </c:pt>
              <c:pt idx="19" formatCode="#,##0">
                <c:v>2.6687952878741492</c:v>
              </c:pt>
              <c:pt idx="27" formatCode="#,##0">
                <c:v>8.5504478366307524</c:v>
              </c:pt>
              <c:pt idx="35" formatCode="#,##0">
                <c:v>0.94937477826862426</c:v>
              </c:pt>
              <c:pt idx="43" formatCode="#,##0">
                <c:v>2.9309850461930242</c:v>
              </c:pt>
              <c:pt idx="51" formatCode="#,##0">
                <c:v>7.3969586960008158</c:v>
              </c:pt>
              <c:pt idx="59" formatCode="#,##0">
                <c:v>0.71391428168753979</c:v>
              </c:pt>
              <c:pt idx="67" formatCode="#,##0">
                <c:v>4.2808127639514595</c:v>
              </c:pt>
              <c:pt idx="75" formatCode="#,##0">
                <c:v>3.2728766031482213</c:v>
              </c:pt>
            </c:numLit>
          </c:val>
          <c:extLst>
            <c:ext xmlns:c16="http://schemas.microsoft.com/office/drawing/2014/chart" uri="{C3380CC4-5D6E-409C-BE32-E72D297353CC}">
              <c16:uniqueId val="{00000006-CFB2-4FD7-8788-F79FCC22B514}"/>
            </c:ext>
          </c:extLst>
        </c:ser>
        <c:ser>
          <c:idx val="7"/>
          <c:order val="7"/>
          <c:tx>
            <c:v>PL f.</c:v>
          </c:tx>
          <c:spPr>
            <a:solidFill>
              <a:schemeClr val="accent4">
                <a:lumMod val="60000"/>
                <a:lumOff val="40000"/>
              </a:schemeClr>
            </a:solidFill>
            <a:ln w="1270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3" formatCode="#,##0">
                <c:v>11.014156788989487</c:v>
              </c:pt>
              <c:pt idx="11" formatCode="#,##0">
                <c:v>5.1271583878853262</c:v>
              </c:pt>
              <c:pt idx="19" formatCode="#,##0">
                <c:v>6.3931534211025101</c:v>
              </c:pt>
              <c:pt idx="27" formatCode="#,##0">
                <c:v>16.966277391418451</c:v>
              </c:pt>
              <c:pt idx="35" formatCode="#,##0">
                <c:v>2.2724732342892691</c:v>
              </c:pt>
              <c:pt idx="43" formatCode="#,##0">
                <c:v>0.80600873803865547</c:v>
              </c:pt>
              <c:pt idx="51" formatCode="#,##0">
                <c:v>5.0936253140688255</c:v>
              </c:pt>
              <c:pt idx="59" formatCode="#,##0">
                <c:v>0.98922567758678515</c:v>
              </c:pt>
              <c:pt idx="67" formatCode="#,##0">
                <c:v>11.30331880233468</c:v>
              </c:pt>
              <c:pt idx="75" formatCode="#,##0">
                <c:v>4.204755864643019</c:v>
              </c:pt>
            </c:numLit>
          </c:val>
          <c:extLst>
            <c:ext xmlns:c16="http://schemas.microsoft.com/office/drawing/2014/chart" uri="{C3380CC4-5D6E-409C-BE32-E72D297353CC}">
              <c16:uniqueId val="{00000007-CFB2-4FD7-8788-F79FCC22B514}"/>
            </c:ext>
          </c:extLst>
        </c:ser>
        <c:ser>
          <c:idx val="8"/>
          <c:order val="8"/>
          <c:tx>
            <c:v>PT m.</c:v>
          </c:tx>
          <c:spPr>
            <a:solidFill>
              <a:schemeClr val="accent5"/>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4" formatCode="#,##0">
                <c:v>0.83800510495460312</c:v>
              </c:pt>
              <c:pt idx="12" formatCode="#,##0">
                <c:v>3.4802270422732198</c:v>
              </c:pt>
              <c:pt idx="20" formatCode="#,##0">
                <c:v>3.3415307870721103</c:v>
              </c:pt>
              <c:pt idx="28" formatCode="#,##0">
                <c:v>8.2634995745871151</c:v>
              </c:pt>
              <c:pt idx="36" formatCode="#,##0">
                <c:v>2.5046911968670966</c:v>
              </c:pt>
              <c:pt idx="44" formatCode="#,##0">
                <c:v>2.159698830988706</c:v>
              </c:pt>
              <c:pt idx="52" formatCode="#,##0">
                <c:v>13.142344316367325</c:v>
              </c:pt>
              <c:pt idx="60" formatCode="#,##0">
                <c:v>1.0256529796384573</c:v>
              </c:pt>
              <c:pt idx="68" formatCode="#,##0">
                <c:v>3.6538887399620044</c:v>
              </c:pt>
              <c:pt idx="76" formatCode="#,##0">
                <c:v>3.4825580717723987</c:v>
              </c:pt>
            </c:numLit>
          </c:val>
          <c:extLst>
            <c:ext xmlns:c16="http://schemas.microsoft.com/office/drawing/2014/chart" uri="{C3380CC4-5D6E-409C-BE32-E72D297353CC}">
              <c16:uniqueId val="{00000008-CFB2-4FD7-8788-F79FCC22B514}"/>
            </c:ext>
          </c:extLst>
        </c:ser>
        <c:ser>
          <c:idx val="9"/>
          <c:order val="9"/>
          <c:tx>
            <c:v>PT f.</c:v>
          </c:tx>
          <c:spPr>
            <a:solidFill>
              <a:schemeClr val="accent5">
                <a:lumMod val="60000"/>
                <a:lumOff val="40000"/>
              </a:schemeClr>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4" formatCode="#,##0">
                <c:v>3.2867515938414202</c:v>
              </c:pt>
              <c:pt idx="12" formatCode="#,##0">
                <c:v>6.0327043438734718</c:v>
              </c:pt>
              <c:pt idx="20" formatCode="#,##0">
                <c:v>8.0711896409049046</c:v>
              </c:pt>
              <c:pt idx="28" formatCode="#,##0">
                <c:v>13.07707549039033</c:v>
              </c:pt>
              <c:pt idx="36" formatCode="#,##0">
                <c:v>3.6923507266984466</c:v>
              </c:pt>
              <c:pt idx="44" formatCode="#,##0">
                <c:v>0.40443361810743717</c:v>
              </c:pt>
              <c:pt idx="52" formatCode="#,##0">
                <c:v>5.9208149279129128</c:v>
              </c:pt>
              <c:pt idx="60" formatCode="#,##0">
                <c:v>1.5268243219617945</c:v>
              </c:pt>
              <c:pt idx="68" formatCode="#,##0">
                <c:v>13.098054755882934</c:v>
              </c:pt>
              <c:pt idx="76" formatCode="#,##0">
                <c:v>2.965069522954813</c:v>
              </c:pt>
            </c:numLit>
          </c:val>
          <c:extLst>
            <c:ext xmlns:c16="http://schemas.microsoft.com/office/drawing/2014/chart" uri="{C3380CC4-5D6E-409C-BE32-E72D297353CC}">
              <c16:uniqueId val="{00000009-CFB2-4FD7-8788-F79FCC22B514}"/>
            </c:ext>
          </c:extLst>
        </c:ser>
        <c:ser>
          <c:idx val="10"/>
          <c:order val="10"/>
          <c:tx>
            <c:v>FI m.</c:v>
          </c:tx>
          <c:spPr>
            <a:solidFill>
              <a:schemeClr val="accent6"/>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5" formatCode="#,##0">
                <c:v>1.2433783422670042</c:v>
              </c:pt>
              <c:pt idx="13" formatCode="#,##0">
                <c:v>3.0007702343713158</c:v>
              </c:pt>
              <c:pt idx="21" formatCode="#,##0">
                <c:v>2.0764889887923039</c:v>
              </c:pt>
              <c:pt idx="29" formatCode="#,##0">
                <c:v>8.1613405221874658</c:v>
              </c:pt>
              <c:pt idx="37" formatCode="#,##0">
                <c:v>2.3327098102708397</c:v>
              </c:pt>
              <c:pt idx="45" formatCode="#,##0">
                <c:v>5.6415737931684928</c:v>
              </c:pt>
              <c:pt idx="53" formatCode="#,##0">
                <c:v>11.707562444000818</c:v>
              </c:pt>
              <c:pt idx="61" formatCode="#,##0">
                <c:v>0.91956552493830268</c:v>
              </c:pt>
              <c:pt idx="69" formatCode="#,##0">
                <c:v>3.3795997925082921</c:v>
              </c:pt>
              <c:pt idx="77" formatCode="#,##0">
                <c:v>2.0371913167863935</c:v>
              </c:pt>
            </c:numLit>
          </c:val>
          <c:extLst>
            <c:ext xmlns:c16="http://schemas.microsoft.com/office/drawing/2014/chart" uri="{C3380CC4-5D6E-409C-BE32-E72D297353CC}">
              <c16:uniqueId val="{0000000A-CFB2-4FD7-8788-F79FCC22B514}"/>
            </c:ext>
          </c:extLst>
        </c:ser>
        <c:ser>
          <c:idx val="11"/>
          <c:order val="11"/>
          <c:tx>
            <c:v>FI f.</c:v>
          </c:tx>
          <c:spPr>
            <a:solidFill>
              <a:schemeClr val="accent6">
                <a:lumMod val="60000"/>
                <a:lumOff val="40000"/>
              </a:schemeClr>
            </a:solidFill>
            <a:ln w="6350">
              <a:solidFill>
                <a:schemeClr val="bg1"/>
              </a:solidFill>
            </a:ln>
            <a:effectLst/>
          </c:spPr>
          <c:invertIfNegative val="0"/>
          <c:cat>
            <c:strLit>
              <c:ptCount val="76"/>
              <c:pt idx="3">
                <c:v>Education</c:v>
              </c:pt>
              <c:pt idx="11">
                <c:v>Arts and humanities</c:v>
              </c:pt>
              <c:pt idx="19">
                <c:v>Social sciences, journalism and information</c:v>
              </c:pt>
              <c:pt idx="27">
                <c:v>Business, administration and law</c:v>
              </c:pt>
              <c:pt idx="35">
                <c:v>Natural sciences, mathematics and statistics</c:v>
              </c:pt>
              <c:pt idx="43">
                <c:v>Information and communication technologies</c:v>
              </c:pt>
              <c:pt idx="51">
                <c:v>Engineering, manufacturing and construction</c:v>
              </c:pt>
              <c:pt idx="59">
                <c:v>Agriculture, forestry, fisheries and veterinary</c:v>
              </c:pt>
              <c:pt idx="67">
                <c:v>Health and welfare</c:v>
              </c:pt>
              <c:pt idx="75">
                <c:v>Services</c:v>
              </c:pt>
            </c:strLit>
          </c:cat>
          <c:val>
            <c:numLit>
              <c:formatCode>General</c:formatCode>
              <c:ptCount val="78"/>
              <c:pt idx="5" formatCode="#,##0">
                <c:v>5.7374601128629141</c:v>
              </c:pt>
              <c:pt idx="13" formatCode="#,##0">
                <c:v>8.2619425625225968</c:v>
              </c:pt>
              <c:pt idx="21" formatCode="#,##0">
                <c:v>5.2643161419117535</c:v>
              </c:pt>
              <c:pt idx="29" formatCode="#,##0">
                <c:v>11.702846723360109</c:v>
              </c:pt>
              <c:pt idx="37" formatCode="#,##0">
                <c:v>2.9158872628385497</c:v>
              </c:pt>
              <c:pt idx="45" formatCode="#,##0">
                <c:v>1.8438467705173145</c:v>
              </c:pt>
              <c:pt idx="53" formatCode="#,##0">
                <c:v>3.4990647154062597</c:v>
              </c:pt>
              <c:pt idx="61" formatCode="#,##0">
                <c:v>1.4587295848593929</c:v>
              </c:pt>
              <c:pt idx="69" formatCode="#,##0">
                <c:v>16.173349890752473</c:v>
              </c:pt>
              <c:pt idx="77" formatCode="#,##0">
                <c:v>2.6423754656774134</c:v>
              </c:pt>
            </c:numLit>
          </c:val>
          <c:extLst>
            <c:ext xmlns:c16="http://schemas.microsoft.com/office/drawing/2014/chart" uri="{C3380CC4-5D6E-409C-BE32-E72D297353CC}">
              <c16:uniqueId val="{0000000B-CFB2-4FD7-8788-F79FCC22B514}"/>
            </c:ext>
          </c:extLst>
        </c:ser>
        <c:dLbls>
          <c:showLegendKey val="0"/>
          <c:showVal val="0"/>
          <c:showCatName val="0"/>
          <c:showSerName val="0"/>
          <c:showPercent val="0"/>
          <c:showBubbleSize val="0"/>
        </c:dLbls>
        <c:gapWidth val="10"/>
        <c:overlap val="100"/>
        <c:axId val="402234200"/>
        <c:axId val="402239120"/>
      </c:barChart>
      <c:catAx>
        <c:axId val="40223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2239120"/>
        <c:crosses val="autoZero"/>
        <c:auto val="1"/>
        <c:lblAlgn val="ctr"/>
        <c:lblOffset val="100"/>
        <c:noMultiLvlLbl val="0"/>
      </c:catAx>
      <c:valAx>
        <c:axId val="402239120"/>
        <c:scaling>
          <c:orientation val="minMax"/>
        </c:scaling>
        <c:delete val="0"/>
        <c:axPos val="l"/>
        <c:majorGridlines>
          <c:spPr>
            <a:ln w="6350" cap="flat" cmpd="sng" algn="ctr">
              <a:solidFill>
                <a:schemeClr val="bg1">
                  <a:lumMod val="85000"/>
                  <a:alpha val="20000"/>
                </a:schemeClr>
              </a:solidFill>
              <a:round/>
            </a:ln>
            <a:effectLst/>
          </c:spPr>
        </c:majorGridlines>
        <c:title>
          <c:tx>
            <c:rich>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a:t>
                </a:r>
              </a:p>
            </c:rich>
          </c:tx>
          <c:layout>
            <c:manualLayout>
              <c:xMode val="edge"/>
              <c:yMode val="edge"/>
              <c:x val="4.0804076552151916E-2"/>
              <c:y val="1.3736010063963328E-3"/>
            </c:manualLayout>
          </c:layout>
          <c:overlay val="0"/>
          <c:spPr>
            <a:noFill/>
            <a:ln>
              <a:noFill/>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02234200"/>
        <c:crosses val="autoZero"/>
        <c:crossBetween val="between"/>
      </c:valAx>
      <c:spPr>
        <a:noFill/>
        <a:ln>
          <a:noFill/>
        </a:ln>
        <a:effectLst/>
      </c:spPr>
    </c:plotArea>
    <c:legend>
      <c:legendPos val="b"/>
      <c:layout>
        <c:manualLayout>
          <c:xMode val="edge"/>
          <c:yMode val="edge"/>
          <c:x val="0.16272916666666667"/>
          <c:y val="0.9355413194444443"/>
          <c:w val="0.67051992753623191"/>
          <c:h val="6.0597569444444443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824080534237E-2"/>
          <c:y val="3.917366579177603E-2"/>
          <c:w val="0.94095219110269435"/>
          <c:h val="0.85882589676290466"/>
        </c:manualLayout>
      </c:layout>
      <c:barChart>
        <c:barDir val="col"/>
        <c:grouping val="clustered"/>
        <c:varyColors val="0"/>
        <c:ser>
          <c:idx val="0"/>
          <c:order val="0"/>
          <c:tx>
            <c:strRef>
              <c:f>'6.3'!$C$4</c:f>
              <c:strCache>
                <c:ptCount val="1"/>
                <c:pt idx="0">
                  <c:v>ISCED 0-2</c:v>
                </c:pt>
              </c:strCache>
            </c:strRef>
          </c:tx>
          <c:spPr>
            <a:solidFill>
              <a:schemeClr val="accent6">
                <a:lumMod val="60000"/>
                <a:lumOff val="40000"/>
              </a:schemeClr>
            </a:solidFill>
            <a:ln w="6350">
              <a:solidFill>
                <a:schemeClr val="bg1"/>
              </a:solidFill>
            </a:ln>
          </c:spPr>
          <c:invertIfNegative val="0"/>
          <c:cat>
            <c:strRef>
              <c:f>'6.3'!$B$5:$B$31</c:f>
              <c:strCache>
                <c:ptCount val="27"/>
                <c:pt idx="0">
                  <c:v>LT</c:v>
                </c:pt>
                <c:pt idx="1">
                  <c:v>PT</c:v>
                </c:pt>
                <c:pt idx="2">
                  <c:v>HR</c:v>
                </c:pt>
                <c:pt idx="3">
                  <c:v>EE</c:v>
                </c:pt>
                <c:pt idx="4">
                  <c:v>CZ</c:v>
                </c:pt>
                <c:pt idx="5">
                  <c:v>PL</c:v>
                </c:pt>
                <c:pt idx="6">
                  <c:v>SI</c:v>
                </c:pt>
                <c:pt idx="7">
                  <c:v>LV</c:v>
                </c:pt>
                <c:pt idx="8">
                  <c:v>SK</c:v>
                </c:pt>
                <c:pt idx="9">
                  <c:v>HU</c:v>
                </c:pt>
                <c:pt idx="10">
                  <c:v>FI</c:v>
                </c:pt>
                <c:pt idx="11">
                  <c:v>DE</c:v>
                </c:pt>
                <c:pt idx="12">
                  <c:v>FR</c:v>
                </c:pt>
                <c:pt idx="13">
                  <c:v>RO</c:v>
                </c:pt>
                <c:pt idx="14">
                  <c:v>BG</c:v>
                </c:pt>
                <c:pt idx="15">
                  <c:v>CY</c:v>
                </c:pt>
                <c:pt idx="16">
                  <c:v>EU-27</c:v>
                </c:pt>
                <c:pt idx="17">
                  <c:v>AT</c:v>
                </c:pt>
                <c:pt idx="18">
                  <c:v>BE</c:v>
                </c:pt>
                <c:pt idx="19">
                  <c:v>DK</c:v>
                </c:pt>
                <c:pt idx="20">
                  <c:v>ES</c:v>
                </c:pt>
                <c:pt idx="21">
                  <c:v>LU</c:v>
                </c:pt>
                <c:pt idx="22">
                  <c:v>EL</c:v>
                </c:pt>
                <c:pt idx="23">
                  <c:v>MT</c:v>
                </c:pt>
                <c:pt idx="24">
                  <c:v>SE</c:v>
                </c:pt>
                <c:pt idx="25">
                  <c:v>NL</c:v>
                </c:pt>
                <c:pt idx="26">
                  <c:v>IE</c:v>
                </c:pt>
              </c:strCache>
            </c:strRef>
          </c:cat>
          <c:val>
            <c:numRef>
              <c:f>'6.3'!$C$5:$C$31</c:f>
              <c:numCache>
                <c:formatCode>#\ ##0.0</c:formatCode>
                <c:ptCount val="27"/>
                <c:pt idx="0">
                  <c:v>24.1</c:v>
                </c:pt>
                <c:pt idx="1">
                  <c:v>34.1</c:v>
                </c:pt>
                <c:pt idx="2">
                  <c:v>38.200000000000003</c:v>
                </c:pt>
                <c:pt idx="3">
                  <c:v>40.299999999999997</c:v>
                </c:pt>
                <c:pt idx="4">
                  <c:v>41</c:v>
                </c:pt>
                <c:pt idx="5">
                  <c:v>42.7</c:v>
                </c:pt>
                <c:pt idx="6">
                  <c:v>46.1</c:v>
                </c:pt>
                <c:pt idx="7">
                  <c:v>46.6</c:v>
                </c:pt>
                <c:pt idx="8">
                  <c:v>47.6</c:v>
                </c:pt>
                <c:pt idx="9">
                  <c:v>50.5</c:v>
                </c:pt>
                <c:pt idx="10">
                  <c:v>51.2</c:v>
                </c:pt>
                <c:pt idx="11">
                  <c:v>52.4</c:v>
                </c:pt>
                <c:pt idx="12">
                  <c:v>54.3</c:v>
                </c:pt>
                <c:pt idx="13">
                  <c:v>55.4</c:v>
                </c:pt>
                <c:pt idx="14">
                  <c:v>55.6</c:v>
                </c:pt>
                <c:pt idx="15">
                  <c:v>55.6</c:v>
                </c:pt>
                <c:pt idx="16">
                  <c:v>56.3</c:v>
                </c:pt>
                <c:pt idx="17">
                  <c:v>56.5</c:v>
                </c:pt>
                <c:pt idx="18">
                  <c:v>59.2</c:v>
                </c:pt>
                <c:pt idx="19">
                  <c:v>59.5</c:v>
                </c:pt>
                <c:pt idx="20">
                  <c:v>60.5</c:v>
                </c:pt>
                <c:pt idx="21">
                  <c:v>60.9</c:v>
                </c:pt>
                <c:pt idx="22">
                  <c:v>61</c:v>
                </c:pt>
                <c:pt idx="23">
                  <c:v>63.4</c:v>
                </c:pt>
                <c:pt idx="24">
                  <c:v>66.599999999999994</c:v>
                </c:pt>
                <c:pt idx="25">
                  <c:v>67.5</c:v>
                </c:pt>
                <c:pt idx="26">
                  <c:v>69</c:v>
                </c:pt>
              </c:numCache>
            </c:numRef>
          </c:val>
          <c:extLst>
            <c:ext xmlns:c16="http://schemas.microsoft.com/office/drawing/2014/chart" uri="{C3380CC4-5D6E-409C-BE32-E72D297353CC}">
              <c16:uniqueId val="{00000000-C091-4EE9-A6F2-0723EA748790}"/>
            </c:ext>
          </c:extLst>
        </c:ser>
        <c:dLbls>
          <c:showLegendKey val="0"/>
          <c:showVal val="0"/>
          <c:showCatName val="0"/>
          <c:showSerName val="0"/>
          <c:showPercent val="0"/>
          <c:showBubbleSize val="0"/>
        </c:dLbls>
        <c:gapWidth val="150"/>
        <c:axId val="116066560"/>
        <c:axId val="116072832"/>
      </c:barChart>
      <c:lineChart>
        <c:grouping val="standard"/>
        <c:varyColors val="0"/>
        <c:ser>
          <c:idx val="1"/>
          <c:order val="1"/>
          <c:tx>
            <c:strRef>
              <c:f>'6.3'!$D$4</c:f>
              <c:strCache>
                <c:ptCount val="1"/>
                <c:pt idx="0">
                  <c:v>ISCED 5-8</c:v>
                </c:pt>
              </c:strCache>
            </c:strRef>
          </c:tx>
          <c:spPr>
            <a:ln w="6350">
              <a:noFill/>
            </a:ln>
          </c:spPr>
          <c:marker>
            <c:symbol val="diamond"/>
            <c:size val="6"/>
            <c:spPr>
              <a:solidFill>
                <a:schemeClr val="accent2"/>
              </a:solidFill>
              <a:ln w="6350">
                <a:solidFill>
                  <a:schemeClr val="bg1"/>
                </a:solidFill>
              </a:ln>
            </c:spPr>
          </c:marker>
          <c:cat>
            <c:strRef>
              <c:f>'6.3'!$B$5:$B$31</c:f>
              <c:strCache>
                <c:ptCount val="27"/>
                <c:pt idx="0">
                  <c:v>LT</c:v>
                </c:pt>
                <c:pt idx="1">
                  <c:v>PT</c:v>
                </c:pt>
                <c:pt idx="2">
                  <c:v>HR</c:v>
                </c:pt>
                <c:pt idx="3">
                  <c:v>EE</c:v>
                </c:pt>
                <c:pt idx="4">
                  <c:v>CZ</c:v>
                </c:pt>
                <c:pt idx="5">
                  <c:v>PL</c:v>
                </c:pt>
                <c:pt idx="6">
                  <c:v>SI</c:v>
                </c:pt>
                <c:pt idx="7">
                  <c:v>LV</c:v>
                </c:pt>
                <c:pt idx="8">
                  <c:v>SK</c:v>
                </c:pt>
                <c:pt idx="9">
                  <c:v>HU</c:v>
                </c:pt>
                <c:pt idx="10">
                  <c:v>FI</c:v>
                </c:pt>
                <c:pt idx="11">
                  <c:v>DE</c:v>
                </c:pt>
                <c:pt idx="12">
                  <c:v>FR</c:v>
                </c:pt>
                <c:pt idx="13">
                  <c:v>RO</c:v>
                </c:pt>
                <c:pt idx="14">
                  <c:v>BG</c:v>
                </c:pt>
                <c:pt idx="15">
                  <c:v>CY</c:v>
                </c:pt>
                <c:pt idx="16">
                  <c:v>EU-27</c:v>
                </c:pt>
                <c:pt idx="17">
                  <c:v>AT</c:v>
                </c:pt>
                <c:pt idx="18">
                  <c:v>BE</c:v>
                </c:pt>
                <c:pt idx="19">
                  <c:v>DK</c:v>
                </c:pt>
                <c:pt idx="20">
                  <c:v>ES</c:v>
                </c:pt>
                <c:pt idx="21">
                  <c:v>LU</c:v>
                </c:pt>
                <c:pt idx="22">
                  <c:v>EL</c:v>
                </c:pt>
                <c:pt idx="23">
                  <c:v>MT</c:v>
                </c:pt>
                <c:pt idx="24">
                  <c:v>SE</c:v>
                </c:pt>
                <c:pt idx="25">
                  <c:v>NL</c:v>
                </c:pt>
                <c:pt idx="26">
                  <c:v>IE</c:v>
                </c:pt>
              </c:strCache>
            </c:strRef>
          </c:cat>
          <c:val>
            <c:numRef>
              <c:f>'6.3'!$D$5:$D$31</c:f>
              <c:numCache>
                <c:formatCode>#\ ##0.0</c:formatCode>
                <c:ptCount val="27"/>
                <c:pt idx="0">
                  <c:v>62.9</c:v>
                </c:pt>
                <c:pt idx="1">
                  <c:v>75.5</c:v>
                </c:pt>
                <c:pt idx="2">
                  <c:v>77.5</c:v>
                </c:pt>
                <c:pt idx="3">
                  <c:v>67.400000000000006</c:v>
                </c:pt>
                <c:pt idx="4">
                  <c:v>81</c:v>
                </c:pt>
                <c:pt idx="5">
                  <c:v>78</c:v>
                </c:pt>
                <c:pt idx="6">
                  <c:v>80.7</c:v>
                </c:pt>
                <c:pt idx="7">
                  <c:v>62.4</c:v>
                </c:pt>
                <c:pt idx="8">
                  <c:v>82.2</c:v>
                </c:pt>
                <c:pt idx="9">
                  <c:v>74.3</c:v>
                </c:pt>
                <c:pt idx="10">
                  <c:v>80.400000000000006</c:v>
                </c:pt>
                <c:pt idx="11">
                  <c:v>75.5</c:v>
                </c:pt>
                <c:pt idx="12">
                  <c:v>80.5</c:v>
                </c:pt>
                <c:pt idx="13">
                  <c:v>88.9</c:v>
                </c:pt>
                <c:pt idx="14">
                  <c:v>77.5</c:v>
                </c:pt>
                <c:pt idx="15">
                  <c:v>90.7</c:v>
                </c:pt>
                <c:pt idx="16">
                  <c:v>82.1</c:v>
                </c:pt>
                <c:pt idx="17">
                  <c:v>86.1</c:v>
                </c:pt>
                <c:pt idx="18">
                  <c:v>85.4</c:v>
                </c:pt>
                <c:pt idx="19">
                  <c:v>79.3</c:v>
                </c:pt>
                <c:pt idx="20">
                  <c:v>85.6</c:v>
                </c:pt>
                <c:pt idx="21">
                  <c:v>82</c:v>
                </c:pt>
                <c:pt idx="22">
                  <c:v>89.7</c:v>
                </c:pt>
                <c:pt idx="23">
                  <c:v>92.1</c:v>
                </c:pt>
                <c:pt idx="24">
                  <c:v>83.8</c:v>
                </c:pt>
                <c:pt idx="25">
                  <c:v>85.7</c:v>
                </c:pt>
                <c:pt idx="26">
                  <c:v>89.4</c:v>
                </c:pt>
              </c:numCache>
            </c:numRef>
          </c:val>
          <c:smooth val="0"/>
          <c:extLst>
            <c:ext xmlns:c16="http://schemas.microsoft.com/office/drawing/2014/chart" uri="{C3380CC4-5D6E-409C-BE32-E72D297353CC}">
              <c16:uniqueId val="{00000001-C091-4EE9-A6F2-0723EA748790}"/>
            </c:ext>
          </c:extLst>
        </c:ser>
        <c:dLbls>
          <c:showLegendKey val="0"/>
          <c:showVal val="0"/>
          <c:showCatName val="0"/>
          <c:showSerName val="0"/>
          <c:showPercent val="0"/>
          <c:showBubbleSize val="0"/>
        </c:dLbls>
        <c:marker val="1"/>
        <c:smooth val="0"/>
        <c:axId val="116066560"/>
        <c:axId val="116072832"/>
      </c:lineChart>
      <c:catAx>
        <c:axId val="116066560"/>
        <c:scaling>
          <c:orientation val="minMax"/>
        </c:scaling>
        <c:delete val="0"/>
        <c:axPos val="b"/>
        <c:numFmt formatCode="General" sourceLinked="0"/>
        <c:majorTickMark val="out"/>
        <c:minorTickMark val="none"/>
        <c:tickLblPos val="nextTo"/>
        <c:txPr>
          <a:bodyPr/>
          <a:lstStyle/>
          <a:p>
            <a:pPr>
              <a:defRPr b="1"/>
            </a:pPr>
            <a:endParaRPr lang="fr-FR"/>
          </a:p>
        </c:txPr>
        <c:crossAx val="116072832"/>
        <c:crosses val="autoZero"/>
        <c:auto val="1"/>
        <c:lblAlgn val="ctr"/>
        <c:lblOffset val="100"/>
        <c:noMultiLvlLbl val="0"/>
      </c:catAx>
      <c:valAx>
        <c:axId val="116072832"/>
        <c:scaling>
          <c:orientation val="minMax"/>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3.7130801687763712E-2"/>
              <c:y val="1.1629483814522877E-3"/>
            </c:manualLayout>
          </c:layout>
          <c:overlay val="0"/>
        </c:title>
        <c:numFmt formatCode="#,##0" sourceLinked="0"/>
        <c:majorTickMark val="out"/>
        <c:minorTickMark val="none"/>
        <c:tickLblPos val="nextTo"/>
        <c:spPr>
          <a:ln>
            <a:solidFill>
              <a:schemeClr val="bg1"/>
            </a:solidFill>
          </a:ln>
        </c:spPr>
        <c:crossAx val="116066560"/>
        <c:crosses val="autoZero"/>
        <c:crossBetween val="between"/>
      </c:valAx>
    </c:plotArea>
    <c:legend>
      <c:legendPos val="b"/>
      <c:layout>
        <c:manualLayout>
          <c:xMode val="edge"/>
          <c:yMode val="edge"/>
          <c:x val="0.43440419947506564"/>
          <c:y val="0.9581030183727034"/>
          <c:w val="0.12494408452108044"/>
          <c:h val="4.0165135608048991E-2"/>
        </c:manualLayout>
      </c:layout>
      <c:overlay val="0"/>
    </c:legend>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824080534237E-2"/>
          <c:y val="3.917366579177603E-2"/>
          <c:w val="0.94095219110269435"/>
          <c:h val="0.85882589676290466"/>
        </c:manualLayout>
      </c:layout>
      <c:barChart>
        <c:barDir val="col"/>
        <c:grouping val="clustered"/>
        <c:varyColors val="0"/>
        <c:ser>
          <c:idx val="0"/>
          <c:order val="0"/>
          <c:tx>
            <c:strRef>
              <c:f>'6.3'!$C$65</c:f>
              <c:strCache>
                <c:ptCount val="1"/>
                <c:pt idx="0">
                  <c:v>ISCED 0-2</c:v>
                </c:pt>
              </c:strCache>
            </c:strRef>
          </c:tx>
          <c:spPr>
            <a:solidFill>
              <a:schemeClr val="accent6">
                <a:lumMod val="60000"/>
                <a:lumOff val="40000"/>
              </a:schemeClr>
            </a:solidFill>
            <a:ln w="6350">
              <a:solidFill>
                <a:schemeClr val="bg1"/>
              </a:solidFill>
            </a:ln>
          </c:spPr>
          <c:invertIfNegative val="0"/>
          <c:cat>
            <c:strRef>
              <c:f>'6.3'!$B$66:$B$83</c:f>
              <c:strCache>
                <c:ptCount val="18"/>
                <c:pt idx="0">
                  <c:v>MT</c:v>
                </c:pt>
                <c:pt idx="1">
                  <c:v>HR</c:v>
                </c:pt>
                <c:pt idx="2">
                  <c:v>SI</c:v>
                </c:pt>
                <c:pt idx="3">
                  <c:v>DE</c:v>
                </c:pt>
                <c:pt idx="4">
                  <c:v>AT</c:v>
                </c:pt>
                <c:pt idx="5">
                  <c:v>LV</c:v>
                </c:pt>
                <c:pt idx="6">
                  <c:v>PL</c:v>
                </c:pt>
                <c:pt idx="7">
                  <c:v>PT</c:v>
                </c:pt>
                <c:pt idx="8">
                  <c:v>CY</c:v>
                </c:pt>
                <c:pt idx="9">
                  <c:v>BE</c:v>
                </c:pt>
                <c:pt idx="10">
                  <c:v>ES</c:v>
                </c:pt>
                <c:pt idx="11">
                  <c:v>NL</c:v>
                </c:pt>
                <c:pt idx="12">
                  <c:v>EU-27</c:v>
                </c:pt>
                <c:pt idx="13">
                  <c:v>FR</c:v>
                </c:pt>
                <c:pt idx="14">
                  <c:v>SE</c:v>
                </c:pt>
                <c:pt idx="15">
                  <c:v>BG</c:v>
                </c:pt>
                <c:pt idx="16">
                  <c:v>IT</c:v>
                </c:pt>
                <c:pt idx="17">
                  <c:v>RO</c:v>
                </c:pt>
              </c:strCache>
            </c:strRef>
          </c:cat>
          <c:val>
            <c:numRef>
              <c:f>'6.3'!$C$66:$C$83</c:f>
              <c:numCache>
                <c:formatCode>#\ ##0.0</c:formatCode>
                <c:ptCount val="18"/>
                <c:pt idx="0">
                  <c:v>34.4</c:v>
                </c:pt>
                <c:pt idx="1">
                  <c:v>32.9</c:v>
                </c:pt>
                <c:pt idx="2">
                  <c:v>26.9</c:v>
                </c:pt>
                <c:pt idx="3">
                  <c:v>25.6</c:v>
                </c:pt>
                <c:pt idx="4">
                  <c:v>24.1</c:v>
                </c:pt>
                <c:pt idx="5">
                  <c:v>23.9</c:v>
                </c:pt>
                <c:pt idx="6">
                  <c:v>23.2</c:v>
                </c:pt>
                <c:pt idx="7">
                  <c:v>22.8</c:v>
                </c:pt>
                <c:pt idx="8">
                  <c:v>22.6</c:v>
                </c:pt>
                <c:pt idx="9">
                  <c:v>21.9</c:v>
                </c:pt>
                <c:pt idx="10">
                  <c:v>21.5</c:v>
                </c:pt>
                <c:pt idx="11">
                  <c:v>20.399999999999999</c:v>
                </c:pt>
                <c:pt idx="12">
                  <c:v>20.3</c:v>
                </c:pt>
                <c:pt idx="13">
                  <c:v>19.8</c:v>
                </c:pt>
                <c:pt idx="14">
                  <c:v>17.5</c:v>
                </c:pt>
                <c:pt idx="15">
                  <c:v>15.3</c:v>
                </c:pt>
                <c:pt idx="16">
                  <c:v>15</c:v>
                </c:pt>
                <c:pt idx="17">
                  <c:v>12.3</c:v>
                </c:pt>
              </c:numCache>
            </c:numRef>
          </c:val>
          <c:extLst>
            <c:ext xmlns:c16="http://schemas.microsoft.com/office/drawing/2014/chart" uri="{C3380CC4-5D6E-409C-BE32-E72D297353CC}">
              <c16:uniqueId val="{00000000-B5C6-48E9-93FB-31DF9AF5BBEC}"/>
            </c:ext>
          </c:extLst>
        </c:ser>
        <c:dLbls>
          <c:showLegendKey val="0"/>
          <c:showVal val="0"/>
          <c:showCatName val="0"/>
          <c:showSerName val="0"/>
          <c:showPercent val="0"/>
          <c:showBubbleSize val="0"/>
        </c:dLbls>
        <c:gapWidth val="150"/>
        <c:axId val="116112384"/>
        <c:axId val="116118656"/>
      </c:barChart>
      <c:lineChart>
        <c:grouping val="standard"/>
        <c:varyColors val="0"/>
        <c:ser>
          <c:idx val="1"/>
          <c:order val="1"/>
          <c:tx>
            <c:strRef>
              <c:f>'6.3'!$D$65</c:f>
              <c:strCache>
                <c:ptCount val="1"/>
                <c:pt idx="0">
                  <c:v>ISCED 5-8</c:v>
                </c:pt>
              </c:strCache>
            </c:strRef>
          </c:tx>
          <c:spPr>
            <a:ln w="6350">
              <a:noFill/>
            </a:ln>
          </c:spPr>
          <c:marker>
            <c:symbol val="diamond"/>
            <c:size val="6"/>
            <c:spPr>
              <a:solidFill>
                <a:schemeClr val="accent2"/>
              </a:solidFill>
              <a:ln w="6350">
                <a:solidFill>
                  <a:schemeClr val="bg1"/>
                </a:solidFill>
              </a:ln>
            </c:spPr>
          </c:marker>
          <c:cat>
            <c:strRef>
              <c:f>'6.3'!$B$66:$B$83</c:f>
              <c:strCache>
                <c:ptCount val="18"/>
                <c:pt idx="0">
                  <c:v>MT</c:v>
                </c:pt>
                <c:pt idx="1">
                  <c:v>HR</c:v>
                </c:pt>
                <c:pt idx="2">
                  <c:v>SI</c:v>
                </c:pt>
                <c:pt idx="3">
                  <c:v>DE</c:v>
                </c:pt>
                <c:pt idx="4">
                  <c:v>AT</c:v>
                </c:pt>
                <c:pt idx="5">
                  <c:v>LV</c:v>
                </c:pt>
                <c:pt idx="6">
                  <c:v>PL</c:v>
                </c:pt>
                <c:pt idx="7">
                  <c:v>PT</c:v>
                </c:pt>
                <c:pt idx="8">
                  <c:v>CY</c:v>
                </c:pt>
                <c:pt idx="9">
                  <c:v>BE</c:v>
                </c:pt>
                <c:pt idx="10">
                  <c:v>ES</c:v>
                </c:pt>
                <c:pt idx="11">
                  <c:v>NL</c:v>
                </c:pt>
                <c:pt idx="12">
                  <c:v>EU-27</c:v>
                </c:pt>
                <c:pt idx="13">
                  <c:v>FR</c:v>
                </c:pt>
                <c:pt idx="14">
                  <c:v>SE</c:v>
                </c:pt>
                <c:pt idx="15">
                  <c:v>BG</c:v>
                </c:pt>
                <c:pt idx="16">
                  <c:v>IT</c:v>
                </c:pt>
                <c:pt idx="17">
                  <c:v>RO</c:v>
                </c:pt>
              </c:strCache>
            </c:strRef>
          </c:cat>
          <c:val>
            <c:numRef>
              <c:f>'6.3'!$D$66:$D$83</c:f>
              <c:numCache>
                <c:formatCode>#\ ##0.0</c:formatCode>
                <c:ptCount val="18"/>
                <c:pt idx="0">
                  <c:v>20.5</c:v>
                </c:pt>
                <c:pt idx="1">
                  <c:v>13.8</c:v>
                </c:pt>
                <c:pt idx="2">
                  <c:v>16.100000000000001</c:v>
                </c:pt>
                <c:pt idx="3">
                  <c:v>13.2</c:v>
                </c:pt>
                <c:pt idx="4">
                  <c:v>11.3</c:v>
                </c:pt>
                <c:pt idx="5">
                  <c:v>19</c:v>
                </c:pt>
                <c:pt idx="6">
                  <c:v>12</c:v>
                </c:pt>
                <c:pt idx="7">
                  <c:v>9.1999999999999993</c:v>
                </c:pt>
                <c:pt idx="8">
                  <c:v>10.7</c:v>
                </c:pt>
                <c:pt idx="9">
                  <c:v>12.6</c:v>
                </c:pt>
                <c:pt idx="10">
                  <c:v>10</c:v>
                </c:pt>
                <c:pt idx="11">
                  <c:v>9.4</c:v>
                </c:pt>
                <c:pt idx="12">
                  <c:v>11.4</c:v>
                </c:pt>
                <c:pt idx="13">
                  <c:v>9.8000000000000007</c:v>
                </c:pt>
                <c:pt idx="14">
                  <c:v>11.2</c:v>
                </c:pt>
                <c:pt idx="15">
                  <c:v>9.6999999999999993</c:v>
                </c:pt>
                <c:pt idx="16">
                  <c:v>7.2</c:v>
                </c:pt>
                <c:pt idx="17">
                  <c:v>6.5</c:v>
                </c:pt>
              </c:numCache>
            </c:numRef>
          </c:val>
          <c:smooth val="0"/>
          <c:extLst>
            <c:ext xmlns:c16="http://schemas.microsoft.com/office/drawing/2014/chart" uri="{C3380CC4-5D6E-409C-BE32-E72D297353CC}">
              <c16:uniqueId val="{00000001-B5C6-48E9-93FB-31DF9AF5BBEC}"/>
            </c:ext>
          </c:extLst>
        </c:ser>
        <c:dLbls>
          <c:showLegendKey val="0"/>
          <c:showVal val="0"/>
          <c:showCatName val="0"/>
          <c:showSerName val="0"/>
          <c:showPercent val="0"/>
          <c:showBubbleSize val="0"/>
        </c:dLbls>
        <c:marker val="1"/>
        <c:smooth val="0"/>
        <c:axId val="116112384"/>
        <c:axId val="116118656"/>
      </c:lineChart>
      <c:catAx>
        <c:axId val="116112384"/>
        <c:scaling>
          <c:orientation val="minMax"/>
        </c:scaling>
        <c:delete val="0"/>
        <c:axPos val="b"/>
        <c:numFmt formatCode="General" sourceLinked="0"/>
        <c:majorTickMark val="out"/>
        <c:minorTickMark val="none"/>
        <c:tickLblPos val="nextTo"/>
        <c:txPr>
          <a:bodyPr/>
          <a:lstStyle/>
          <a:p>
            <a:pPr>
              <a:defRPr b="1"/>
            </a:pPr>
            <a:endParaRPr lang="fr-FR"/>
          </a:p>
        </c:txPr>
        <c:crossAx val="116118656"/>
        <c:crosses val="autoZero"/>
        <c:auto val="1"/>
        <c:lblAlgn val="ctr"/>
        <c:lblOffset val="100"/>
        <c:noMultiLvlLbl val="0"/>
      </c:catAx>
      <c:valAx>
        <c:axId val="116118656"/>
        <c:scaling>
          <c:orientation val="minMax"/>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3.7130801687763712E-2"/>
              <c:y val="1.1629483814522877E-3"/>
            </c:manualLayout>
          </c:layout>
          <c:overlay val="0"/>
        </c:title>
        <c:numFmt formatCode="#,##0" sourceLinked="0"/>
        <c:majorTickMark val="out"/>
        <c:minorTickMark val="none"/>
        <c:tickLblPos val="nextTo"/>
        <c:spPr>
          <a:ln>
            <a:noFill/>
          </a:ln>
        </c:spPr>
        <c:crossAx val="116112384"/>
        <c:crosses val="autoZero"/>
        <c:crossBetween val="between"/>
      </c:valAx>
    </c:plotArea>
    <c:legend>
      <c:legendPos val="b"/>
      <c:layout>
        <c:manualLayout>
          <c:xMode val="edge"/>
          <c:yMode val="edge"/>
          <c:x val="0.43440419947506564"/>
          <c:y val="0.9581030183727034"/>
          <c:w val="0.19100807335791886"/>
          <c:h val="4.0165135608048991E-2"/>
        </c:manualLayout>
      </c:layout>
      <c:overlay val="0"/>
    </c:legend>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824080534237E-2"/>
          <c:y val="3.917366579177603E-2"/>
          <c:w val="0.94095219110269435"/>
          <c:h val="0.85882589676290466"/>
        </c:manualLayout>
      </c:layout>
      <c:barChart>
        <c:barDir val="col"/>
        <c:grouping val="clustered"/>
        <c:varyColors val="0"/>
        <c:ser>
          <c:idx val="0"/>
          <c:order val="0"/>
          <c:tx>
            <c:strRef>
              <c:f>'6.3'!$C$36</c:f>
              <c:strCache>
                <c:ptCount val="1"/>
                <c:pt idx="0">
                  <c:v>ISCED 0-2</c:v>
                </c:pt>
              </c:strCache>
            </c:strRef>
          </c:tx>
          <c:spPr>
            <a:solidFill>
              <a:schemeClr val="accent6">
                <a:lumMod val="60000"/>
                <a:lumOff val="40000"/>
              </a:schemeClr>
            </a:solidFill>
            <a:ln w="6350">
              <a:solidFill>
                <a:schemeClr val="bg1"/>
              </a:solidFill>
            </a:ln>
          </c:spPr>
          <c:invertIfNegative val="0"/>
          <c:cat>
            <c:strRef>
              <c:f>'6.3'!$B$37:$B$55</c:f>
              <c:strCache>
                <c:ptCount val="19"/>
                <c:pt idx="0">
                  <c:v>BG</c:v>
                </c:pt>
                <c:pt idx="1">
                  <c:v>RO</c:v>
                </c:pt>
                <c:pt idx="2">
                  <c:v>MT</c:v>
                </c:pt>
                <c:pt idx="3">
                  <c:v>HR</c:v>
                </c:pt>
                <c:pt idx="4">
                  <c:v>PT</c:v>
                </c:pt>
                <c:pt idx="5">
                  <c:v>CY</c:v>
                </c:pt>
                <c:pt idx="6">
                  <c:v>IT</c:v>
                </c:pt>
                <c:pt idx="7">
                  <c:v>PL</c:v>
                </c:pt>
                <c:pt idx="8">
                  <c:v>LV</c:v>
                </c:pt>
                <c:pt idx="9">
                  <c:v>SI</c:v>
                </c:pt>
                <c:pt idx="10">
                  <c:v>BE</c:v>
                </c:pt>
                <c:pt idx="11">
                  <c:v>FR</c:v>
                </c:pt>
                <c:pt idx="12">
                  <c:v>EU-27</c:v>
                </c:pt>
                <c:pt idx="13">
                  <c:v>HU</c:v>
                </c:pt>
                <c:pt idx="14">
                  <c:v>AT</c:v>
                </c:pt>
                <c:pt idx="15">
                  <c:v>ES</c:v>
                </c:pt>
                <c:pt idx="16">
                  <c:v>DE</c:v>
                </c:pt>
                <c:pt idx="17">
                  <c:v>SE</c:v>
                </c:pt>
                <c:pt idx="18">
                  <c:v>NL</c:v>
                </c:pt>
              </c:strCache>
            </c:strRef>
          </c:cat>
          <c:val>
            <c:numRef>
              <c:f>'6.3'!$C$37:$C$55</c:f>
              <c:numCache>
                <c:formatCode>#\ ##0.0</c:formatCode>
                <c:ptCount val="19"/>
                <c:pt idx="0">
                  <c:v>4.5999999999999996</c:v>
                </c:pt>
                <c:pt idx="1">
                  <c:v>4.5999999999999996</c:v>
                </c:pt>
                <c:pt idx="2">
                  <c:v>6.6</c:v>
                </c:pt>
                <c:pt idx="3">
                  <c:v>8.5</c:v>
                </c:pt>
                <c:pt idx="4">
                  <c:v>9.4</c:v>
                </c:pt>
                <c:pt idx="5">
                  <c:v>11.5</c:v>
                </c:pt>
                <c:pt idx="6">
                  <c:v>11.7</c:v>
                </c:pt>
                <c:pt idx="7">
                  <c:v>12.8</c:v>
                </c:pt>
                <c:pt idx="8">
                  <c:v>13.8</c:v>
                </c:pt>
                <c:pt idx="9">
                  <c:v>16.2</c:v>
                </c:pt>
                <c:pt idx="10">
                  <c:v>18.100000000000001</c:v>
                </c:pt>
                <c:pt idx="11">
                  <c:v>19</c:v>
                </c:pt>
                <c:pt idx="12">
                  <c:v>20.5</c:v>
                </c:pt>
                <c:pt idx="13">
                  <c:v>20.5</c:v>
                </c:pt>
                <c:pt idx="14">
                  <c:v>24.9</c:v>
                </c:pt>
                <c:pt idx="15">
                  <c:v>25.3</c:v>
                </c:pt>
                <c:pt idx="16">
                  <c:v>35</c:v>
                </c:pt>
                <c:pt idx="17">
                  <c:v>46.8</c:v>
                </c:pt>
                <c:pt idx="18">
                  <c:v>49.6</c:v>
                </c:pt>
              </c:numCache>
            </c:numRef>
          </c:val>
          <c:extLst>
            <c:ext xmlns:c16="http://schemas.microsoft.com/office/drawing/2014/chart" uri="{C3380CC4-5D6E-409C-BE32-E72D297353CC}">
              <c16:uniqueId val="{00000000-B5EA-49FF-BB79-96F56692023C}"/>
            </c:ext>
          </c:extLst>
        </c:ser>
        <c:dLbls>
          <c:showLegendKey val="0"/>
          <c:showVal val="0"/>
          <c:showCatName val="0"/>
          <c:showSerName val="0"/>
          <c:showPercent val="0"/>
          <c:showBubbleSize val="0"/>
        </c:dLbls>
        <c:gapWidth val="150"/>
        <c:axId val="117971584"/>
        <c:axId val="117994240"/>
      </c:barChart>
      <c:lineChart>
        <c:grouping val="standard"/>
        <c:varyColors val="0"/>
        <c:ser>
          <c:idx val="1"/>
          <c:order val="1"/>
          <c:tx>
            <c:strRef>
              <c:f>'6.3'!$D$36</c:f>
              <c:strCache>
                <c:ptCount val="1"/>
                <c:pt idx="0">
                  <c:v>ISCED 5-8</c:v>
                </c:pt>
              </c:strCache>
            </c:strRef>
          </c:tx>
          <c:spPr>
            <a:ln w="6350">
              <a:noFill/>
            </a:ln>
          </c:spPr>
          <c:marker>
            <c:symbol val="diamond"/>
            <c:size val="6"/>
            <c:spPr>
              <a:solidFill>
                <a:schemeClr val="accent2"/>
              </a:solidFill>
              <a:ln w="6350">
                <a:solidFill>
                  <a:schemeClr val="bg1"/>
                </a:solidFill>
              </a:ln>
            </c:spPr>
          </c:marker>
          <c:cat>
            <c:strRef>
              <c:f>'6.3'!$B$37:$B$55</c:f>
              <c:strCache>
                <c:ptCount val="19"/>
                <c:pt idx="0">
                  <c:v>BG</c:v>
                </c:pt>
                <c:pt idx="1">
                  <c:v>RO</c:v>
                </c:pt>
                <c:pt idx="2">
                  <c:v>MT</c:v>
                </c:pt>
                <c:pt idx="3">
                  <c:v>HR</c:v>
                </c:pt>
                <c:pt idx="4">
                  <c:v>PT</c:v>
                </c:pt>
                <c:pt idx="5">
                  <c:v>CY</c:v>
                </c:pt>
                <c:pt idx="6">
                  <c:v>IT</c:v>
                </c:pt>
                <c:pt idx="7">
                  <c:v>PL</c:v>
                </c:pt>
                <c:pt idx="8">
                  <c:v>LV</c:v>
                </c:pt>
                <c:pt idx="9">
                  <c:v>SI</c:v>
                </c:pt>
                <c:pt idx="10">
                  <c:v>BE</c:v>
                </c:pt>
                <c:pt idx="11">
                  <c:v>FR</c:v>
                </c:pt>
                <c:pt idx="12">
                  <c:v>EU-27</c:v>
                </c:pt>
                <c:pt idx="13">
                  <c:v>HU</c:v>
                </c:pt>
                <c:pt idx="14">
                  <c:v>AT</c:v>
                </c:pt>
                <c:pt idx="15">
                  <c:v>ES</c:v>
                </c:pt>
                <c:pt idx="16">
                  <c:v>DE</c:v>
                </c:pt>
                <c:pt idx="17">
                  <c:v>SE</c:v>
                </c:pt>
                <c:pt idx="18">
                  <c:v>NL</c:v>
                </c:pt>
              </c:strCache>
            </c:strRef>
          </c:cat>
          <c:val>
            <c:numRef>
              <c:f>'6.3'!$D$37:$D$55</c:f>
              <c:numCache>
                <c:formatCode>#\ ##0.0</c:formatCode>
                <c:ptCount val="19"/>
                <c:pt idx="0">
                  <c:v>15.7</c:v>
                </c:pt>
                <c:pt idx="1">
                  <c:v>11.6</c:v>
                </c:pt>
                <c:pt idx="2">
                  <c:v>20.3</c:v>
                </c:pt>
                <c:pt idx="3">
                  <c:v>31.5</c:v>
                </c:pt>
                <c:pt idx="4">
                  <c:v>25.6</c:v>
                </c:pt>
                <c:pt idx="5">
                  <c:v>30.8</c:v>
                </c:pt>
                <c:pt idx="6">
                  <c:v>29.7</c:v>
                </c:pt>
                <c:pt idx="7">
                  <c:v>28.2</c:v>
                </c:pt>
                <c:pt idx="8">
                  <c:v>26.4</c:v>
                </c:pt>
                <c:pt idx="9">
                  <c:v>40.200000000000003</c:v>
                </c:pt>
                <c:pt idx="10">
                  <c:v>36.299999999999997</c:v>
                </c:pt>
                <c:pt idx="11">
                  <c:v>33.200000000000003</c:v>
                </c:pt>
                <c:pt idx="12">
                  <c:v>42.4</c:v>
                </c:pt>
                <c:pt idx="13">
                  <c:v>43.2</c:v>
                </c:pt>
                <c:pt idx="14">
                  <c:v>54</c:v>
                </c:pt>
                <c:pt idx="15">
                  <c:v>45.6</c:v>
                </c:pt>
                <c:pt idx="16">
                  <c:v>57</c:v>
                </c:pt>
                <c:pt idx="17">
                  <c:v>62.6</c:v>
                </c:pt>
                <c:pt idx="18">
                  <c:v>70.5</c:v>
                </c:pt>
              </c:numCache>
            </c:numRef>
          </c:val>
          <c:smooth val="0"/>
          <c:extLst>
            <c:ext xmlns:c16="http://schemas.microsoft.com/office/drawing/2014/chart" uri="{C3380CC4-5D6E-409C-BE32-E72D297353CC}">
              <c16:uniqueId val="{00000001-B5EA-49FF-BB79-96F56692023C}"/>
            </c:ext>
          </c:extLst>
        </c:ser>
        <c:dLbls>
          <c:showLegendKey val="0"/>
          <c:showVal val="0"/>
          <c:showCatName val="0"/>
          <c:showSerName val="0"/>
          <c:showPercent val="0"/>
          <c:showBubbleSize val="0"/>
        </c:dLbls>
        <c:marker val="1"/>
        <c:smooth val="0"/>
        <c:axId val="117971584"/>
        <c:axId val="117994240"/>
      </c:lineChart>
      <c:catAx>
        <c:axId val="117971584"/>
        <c:scaling>
          <c:orientation val="minMax"/>
        </c:scaling>
        <c:delete val="0"/>
        <c:axPos val="b"/>
        <c:numFmt formatCode="General" sourceLinked="0"/>
        <c:majorTickMark val="out"/>
        <c:minorTickMark val="none"/>
        <c:tickLblPos val="nextTo"/>
        <c:txPr>
          <a:bodyPr/>
          <a:lstStyle/>
          <a:p>
            <a:pPr>
              <a:defRPr b="1"/>
            </a:pPr>
            <a:endParaRPr lang="fr-FR"/>
          </a:p>
        </c:txPr>
        <c:crossAx val="117994240"/>
        <c:crosses val="autoZero"/>
        <c:auto val="1"/>
        <c:lblAlgn val="ctr"/>
        <c:lblOffset val="100"/>
        <c:noMultiLvlLbl val="0"/>
      </c:catAx>
      <c:valAx>
        <c:axId val="117994240"/>
        <c:scaling>
          <c:orientation val="minMax"/>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3.7130801687763712E-2"/>
              <c:y val="1.1629483814522877E-3"/>
            </c:manualLayout>
          </c:layout>
          <c:overlay val="0"/>
        </c:title>
        <c:numFmt formatCode="#,##0" sourceLinked="0"/>
        <c:majorTickMark val="none"/>
        <c:minorTickMark val="none"/>
        <c:tickLblPos val="nextTo"/>
        <c:spPr>
          <a:ln>
            <a:solidFill>
              <a:schemeClr val="bg1"/>
            </a:solidFill>
          </a:ln>
        </c:spPr>
        <c:crossAx val="117971584"/>
        <c:crosses val="autoZero"/>
        <c:crossBetween val="between"/>
      </c:valAx>
    </c:plotArea>
    <c:legend>
      <c:legendPos val="b"/>
      <c:layout>
        <c:manualLayout>
          <c:xMode val="edge"/>
          <c:yMode val="edge"/>
          <c:x val="0.43440419947506564"/>
          <c:y val="0.9581030183727034"/>
          <c:w val="0.12494408452108044"/>
          <c:h val="4.0165135608048991E-2"/>
        </c:manualLayout>
      </c:layout>
      <c:overlay val="0"/>
    </c:legend>
    <c:plotVisOnly val="1"/>
    <c:dispBlanksAs val="gap"/>
    <c:showDLblsOverMax val="0"/>
  </c:chart>
  <c:spPr>
    <a:ln>
      <a:solidFill>
        <a:schemeClr val="bg1">
          <a:lumMod val="85000"/>
        </a:schemeClr>
      </a:solidFill>
    </a:ln>
  </c:spPr>
  <c:txPr>
    <a:bodyPr/>
    <a:lstStyle/>
    <a:p>
      <a:pPr>
        <a:defRPr sz="700"/>
      </a:pPr>
      <a:endParaRPr lang="fr-F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824080534237E-2"/>
          <c:y val="3.917366579177603E-2"/>
          <c:w val="0.94095219110269435"/>
          <c:h val="0.85882589676290466"/>
        </c:manualLayout>
      </c:layout>
      <c:barChart>
        <c:barDir val="col"/>
        <c:grouping val="clustered"/>
        <c:varyColors val="0"/>
        <c:ser>
          <c:idx val="0"/>
          <c:order val="0"/>
          <c:tx>
            <c:strRef>
              <c:f>'6.3'!$C$95</c:f>
              <c:strCache>
                <c:ptCount val="1"/>
                <c:pt idx="0">
                  <c:v>ISCED 0-2</c:v>
                </c:pt>
              </c:strCache>
            </c:strRef>
          </c:tx>
          <c:spPr>
            <a:solidFill>
              <a:schemeClr val="accent6">
                <a:lumMod val="60000"/>
                <a:lumOff val="40000"/>
              </a:schemeClr>
            </a:solidFill>
          </c:spPr>
          <c:invertIfNegative val="0"/>
          <c:cat>
            <c:strRef>
              <c:f>'6.3'!$B$96:$B$114</c:f>
              <c:strCache>
                <c:ptCount val="19"/>
                <c:pt idx="0">
                  <c:v>RO</c:v>
                </c:pt>
                <c:pt idx="1">
                  <c:v>CY</c:v>
                </c:pt>
                <c:pt idx="2">
                  <c:v>ES</c:v>
                </c:pt>
                <c:pt idx="3">
                  <c:v>LV</c:v>
                </c:pt>
                <c:pt idx="4">
                  <c:v>BG</c:v>
                </c:pt>
                <c:pt idx="5">
                  <c:v>PT</c:v>
                </c:pt>
                <c:pt idx="6">
                  <c:v>MT</c:v>
                </c:pt>
                <c:pt idx="7">
                  <c:v>FR</c:v>
                </c:pt>
                <c:pt idx="8">
                  <c:v>IT</c:v>
                </c:pt>
                <c:pt idx="9">
                  <c:v>EU-27</c:v>
                </c:pt>
                <c:pt idx="10">
                  <c:v>BE</c:v>
                </c:pt>
                <c:pt idx="11">
                  <c:v>HU</c:v>
                </c:pt>
                <c:pt idx="12">
                  <c:v>PL</c:v>
                </c:pt>
                <c:pt idx="13">
                  <c:v>NL</c:v>
                </c:pt>
                <c:pt idx="14">
                  <c:v>SI</c:v>
                </c:pt>
                <c:pt idx="15">
                  <c:v>AT</c:v>
                </c:pt>
                <c:pt idx="16">
                  <c:v>SE</c:v>
                </c:pt>
                <c:pt idx="17">
                  <c:v>DE</c:v>
                </c:pt>
                <c:pt idx="18">
                  <c:v>HR</c:v>
                </c:pt>
              </c:strCache>
            </c:strRef>
          </c:cat>
          <c:val>
            <c:numRef>
              <c:f>'6.3'!$C$96:$C$114</c:f>
              <c:numCache>
                <c:formatCode>#\ ##0.0</c:formatCode>
                <c:ptCount val="19"/>
                <c:pt idx="0">
                  <c:v>1.4000000000000001</c:v>
                </c:pt>
                <c:pt idx="1">
                  <c:v>1.6</c:v>
                </c:pt>
                <c:pt idx="2">
                  <c:v>3.7</c:v>
                </c:pt>
                <c:pt idx="3">
                  <c:v>3.7</c:v>
                </c:pt>
                <c:pt idx="4">
                  <c:v>4.2</c:v>
                </c:pt>
                <c:pt idx="5">
                  <c:v>5.5</c:v>
                </c:pt>
                <c:pt idx="6">
                  <c:v>6.6</c:v>
                </c:pt>
                <c:pt idx="7">
                  <c:v>6.9</c:v>
                </c:pt>
                <c:pt idx="8">
                  <c:v>7.1</c:v>
                </c:pt>
                <c:pt idx="9">
                  <c:v>7.3999999999999995</c:v>
                </c:pt>
                <c:pt idx="10">
                  <c:v>7.9</c:v>
                </c:pt>
                <c:pt idx="11">
                  <c:v>8.3999999999999986</c:v>
                </c:pt>
                <c:pt idx="12">
                  <c:v>9.3000000000000007</c:v>
                </c:pt>
                <c:pt idx="13">
                  <c:v>9.5</c:v>
                </c:pt>
                <c:pt idx="14">
                  <c:v>10.7</c:v>
                </c:pt>
                <c:pt idx="15">
                  <c:v>12.6</c:v>
                </c:pt>
                <c:pt idx="16">
                  <c:v>13.2</c:v>
                </c:pt>
                <c:pt idx="17">
                  <c:v>13.600000000000001</c:v>
                </c:pt>
                <c:pt idx="18">
                  <c:v>15.8</c:v>
                </c:pt>
              </c:numCache>
            </c:numRef>
          </c:val>
          <c:extLst>
            <c:ext xmlns:c16="http://schemas.microsoft.com/office/drawing/2014/chart" uri="{C3380CC4-5D6E-409C-BE32-E72D297353CC}">
              <c16:uniqueId val="{00000000-5906-4858-BF5A-B93096816E36}"/>
            </c:ext>
          </c:extLst>
        </c:ser>
        <c:dLbls>
          <c:showLegendKey val="0"/>
          <c:showVal val="0"/>
          <c:showCatName val="0"/>
          <c:showSerName val="0"/>
          <c:showPercent val="0"/>
          <c:showBubbleSize val="0"/>
        </c:dLbls>
        <c:gapWidth val="150"/>
        <c:axId val="116112384"/>
        <c:axId val="116118656"/>
      </c:barChart>
      <c:lineChart>
        <c:grouping val="standard"/>
        <c:varyColors val="0"/>
        <c:ser>
          <c:idx val="1"/>
          <c:order val="1"/>
          <c:tx>
            <c:strRef>
              <c:f>'6.3'!$D$95</c:f>
              <c:strCache>
                <c:ptCount val="1"/>
                <c:pt idx="0">
                  <c:v>ISCED 5-8</c:v>
                </c:pt>
              </c:strCache>
            </c:strRef>
          </c:tx>
          <c:spPr>
            <a:ln w="19050">
              <a:noFill/>
            </a:ln>
          </c:spPr>
          <c:marker>
            <c:symbol val="diamond"/>
            <c:size val="6"/>
            <c:spPr>
              <a:solidFill>
                <a:schemeClr val="accent2"/>
              </a:solidFill>
              <a:ln w="6350">
                <a:solidFill>
                  <a:schemeClr val="bg1"/>
                </a:solidFill>
              </a:ln>
            </c:spPr>
          </c:marker>
          <c:cat>
            <c:strRef>
              <c:f>'6.3'!$B$96:$B$114</c:f>
              <c:strCache>
                <c:ptCount val="19"/>
                <c:pt idx="0">
                  <c:v>RO</c:v>
                </c:pt>
                <c:pt idx="1">
                  <c:v>CY</c:v>
                </c:pt>
                <c:pt idx="2">
                  <c:v>ES</c:v>
                </c:pt>
                <c:pt idx="3">
                  <c:v>LV</c:v>
                </c:pt>
                <c:pt idx="4">
                  <c:v>BG</c:v>
                </c:pt>
                <c:pt idx="5">
                  <c:v>PT</c:v>
                </c:pt>
                <c:pt idx="6">
                  <c:v>MT</c:v>
                </c:pt>
                <c:pt idx="7">
                  <c:v>FR</c:v>
                </c:pt>
                <c:pt idx="8">
                  <c:v>IT</c:v>
                </c:pt>
                <c:pt idx="9">
                  <c:v>EU-27</c:v>
                </c:pt>
                <c:pt idx="10">
                  <c:v>BE</c:v>
                </c:pt>
                <c:pt idx="11">
                  <c:v>HU</c:v>
                </c:pt>
                <c:pt idx="12">
                  <c:v>PL</c:v>
                </c:pt>
                <c:pt idx="13">
                  <c:v>NL</c:v>
                </c:pt>
                <c:pt idx="14">
                  <c:v>SI</c:v>
                </c:pt>
                <c:pt idx="15">
                  <c:v>AT</c:v>
                </c:pt>
                <c:pt idx="16">
                  <c:v>SE</c:v>
                </c:pt>
                <c:pt idx="17">
                  <c:v>DE</c:v>
                </c:pt>
                <c:pt idx="18">
                  <c:v>HR</c:v>
                </c:pt>
              </c:strCache>
            </c:strRef>
          </c:cat>
          <c:val>
            <c:numRef>
              <c:f>'6.3'!$D$96:$D$114</c:f>
              <c:numCache>
                <c:formatCode>#\ ##0.0</c:formatCode>
                <c:ptCount val="19"/>
                <c:pt idx="0">
                  <c:v>0.60000000000000009</c:v>
                </c:pt>
                <c:pt idx="1">
                  <c:v>1.1000000000000001</c:v>
                </c:pt>
                <c:pt idx="2">
                  <c:v>2.9</c:v>
                </c:pt>
                <c:pt idx="3">
                  <c:v>2.7</c:v>
                </c:pt>
                <c:pt idx="4">
                  <c:v>4.5</c:v>
                </c:pt>
                <c:pt idx="5">
                  <c:v>3.3</c:v>
                </c:pt>
                <c:pt idx="6">
                  <c:v>5.3000000000000007</c:v>
                </c:pt>
                <c:pt idx="7">
                  <c:v>4.3000000000000007</c:v>
                </c:pt>
                <c:pt idx="8">
                  <c:v>4.5999999999999996</c:v>
                </c:pt>
                <c:pt idx="9">
                  <c:v>5.5</c:v>
                </c:pt>
                <c:pt idx="10">
                  <c:v>4.9000000000000004</c:v>
                </c:pt>
                <c:pt idx="11">
                  <c:v>5</c:v>
                </c:pt>
                <c:pt idx="12">
                  <c:v>12.2</c:v>
                </c:pt>
                <c:pt idx="13">
                  <c:v>5.1999999999999993</c:v>
                </c:pt>
                <c:pt idx="14">
                  <c:v>7.3999999999999995</c:v>
                </c:pt>
                <c:pt idx="15">
                  <c:v>7.4</c:v>
                </c:pt>
                <c:pt idx="16">
                  <c:v>8.8000000000000007</c:v>
                </c:pt>
                <c:pt idx="17">
                  <c:v>7.7</c:v>
                </c:pt>
                <c:pt idx="18">
                  <c:v>11.5</c:v>
                </c:pt>
              </c:numCache>
            </c:numRef>
          </c:val>
          <c:smooth val="0"/>
          <c:extLst>
            <c:ext xmlns:c16="http://schemas.microsoft.com/office/drawing/2014/chart" uri="{C3380CC4-5D6E-409C-BE32-E72D297353CC}">
              <c16:uniqueId val="{00000001-5906-4858-BF5A-B93096816E36}"/>
            </c:ext>
          </c:extLst>
        </c:ser>
        <c:dLbls>
          <c:showLegendKey val="0"/>
          <c:showVal val="0"/>
          <c:showCatName val="0"/>
          <c:showSerName val="0"/>
          <c:showPercent val="0"/>
          <c:showBubbleSize val="0"/>
        </c:dLbls>
        <c:marker val="1"/>
        <c:smooth val="0"/>
        <c:axId val="116112384"/>
        <c:axId val="116118656"/>
      </c:lineChart>
      <c:catAx>
        <c:axId val="116112384"/>
        <c:scaling>
          <c:orientation val="minMax"/>
        </c:scaling>
        <c:delete val="0"/>
        <c:axPos val="b"/>
        <c:numFmt formatCode="General" sourceLinked="0"/>
        <c:majorTickMark val="out"/>
        <c:minorTickMark val="none"/>
        <c:tickLblPos val="nextTo"/>
        <c:txPr>
          <a:bodyPr/>
          <a:lstStyle/>
          <a:p>
            <a:pPr>
              <a:defRPr sz="400" b="1"/>
            </a:pPr>
            <a:endParaRPr lang="fr-FR"/>
          </a:p>
        </c:txPr>
        <c:crossAx val="116118656"/>
        <c:crosses val="autoZero"/>
        <c:auto val="1"/>
        <c:lblAlgn val="ctr"/>
        <c:lblOffset val="100"/>
        <c:noMultiLvlLbl val="0"/>
      </c:catAx>
      <c:valAx>
        <c:axId val="116118656"/>
        <c:scaling>
          <c:orientation val="minMax"/>
          <c:max val="20"/>
        </c:scaling>
        <c:delete val="0"/>
        <c:axPos val="l"/>
        <c:majorGridlines>
          <c:spPr>
            <a:ln w="6350">
              <a:solidFill>
                <a:schemeClr val="bg1">
                  <a:lumMod val="85000"/>
                  <a:alpha val="20000"/>
                </a:schemeClr>
              </a:solidFill>
            </a:ln>
          </c:spPr>
        </c:majorGridlines>
        <c:title>
          <c:tx>
            <c:rich>
              <a:bodyPr rot="0" vert="horz"/>
              <a:lstStyle/>
              <a:p>
                <a:pPr>
                  <a:defRPr/>
                </a:pPr>
                <a:r>
                  <a:rPr lang="fr-FR"/>
                  <a:t>%</a:t>
                </a:r>
              </a:p>
            </c:rich>
          </c:tx>
          <c:layout>
            <c:manualLayout>
              <c:xMode val="edge"/>
              <c:yMode val="edge"/>
              <c:x val="3.7130801687763712E-2"/>
              <c:y val="1.1629483814522877E-3"/>
            </c:manualLayout>
          </c:layout>
          <c:overlay val="0"/>
        </c:title>
        <c:numFmt formatCode="#,##0" sourceLinked="0"/>
        <c:majorTickMark val="out"/>
        <c:minorTickMark val="none"/>
        <c:tickLblPos val="nextTo"/>
        <c:spPr>
          <a:ln>
            <a:noFill/>
          </a:ln>
        </c:spPr>
        <c:crossAx val="116112384"/>
        <c:crosses val="autoZero"/>
        <c:crossBetween val="between"/>
      </c:valAx>
    </c:plotArea>
    <c:legend>
      <c:legendPos val="b"/>
      <c:layout>
        <c:manualLayout>
          <c:xMode val="edge"/>
          <c:yMode val="edge"/>
          <c:x val="0.352993894993895"/>
          <c:y val="0.9581030183727034"/>
          <c:w val="0.31118498168498165"/>
          <c:h val="4.0165135608048991E-2"/>
        </c:manualLayout>
      </c:layout>
      <c:overlay val="0"/>
    </c:legend>
    <c:plotVisOnly val="1"/>
    <c:dispBlanksAs val="gap"/>
    <c:showDLblsOverMax val="0"/>
  </c:chart>
  <c:spPr>
    <a:ln>
      <a:solidFill>
        <a:schemeClr val="bg1">
          <a:lumMod val="85000"/>
        </a:schemeClr>
      </a:solidFill>
    </a:ln>
  </c:spPr>
  <c:txPr>
    <a:bodyPr/>
    <a:lstStyle/>
    <a:p>
      <a:pPr>
        <a:defRPr sz="7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chart" Target="../charts/chart26.xml"/><Relationship Id="rId4"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42.xml"/><Relationship Id="rId1"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5" Type="http://schemas.openxmlformats.org/officeDocument/2006/relationships/image" Target="../media/image19.png"/><Relationship Id="rId4"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3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image" Target="../media/image22.png"/><Relationship Id="rId4" Type="http://schemas.openxmlformats.org/officeDocument/2006/relationships/image" Target="../media/image21.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chart" Target="../charts/chart86.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6.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4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chart" Target="../charts/chart91.xml"/><Relationship Id="rId1" Type="http://schemas.openxmlformats.org/officeDocument/2006/relationships/chart" Target="../charts/chart90.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 Id="rId4" Type="http://schemas.openxmlformats.org/officeDocument/2006/relationships/chart" Target="../charts/chart95.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 Id="rId5" Type="http://schemas.openxmlformats.org/officeDocument/2006/relationships/chart" Target="../charts/chart100.xml"/><Relationship Id="rId4" Type="http://schemas.openxmlformats.org/officeDocument/2006/relationships/chart" Target="../charts/chart99.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18</xdr:col>
      <xdr:colOff>101072</xdr:colOff>
      <xdr:row>27</xdr:row>
      <xdr:rowOff>129000</xdr:rowOff>
    </xdr:to>
    <xdr:pic>
      <xdr:nvPicPr>
        <xdr:cNvPr id="8" name="Imag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4286" y="870857"/>
          <a:ext cx="10007072"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36</xdr:row>
      <xdr:rowOff>0</xdr:rowOff>
    </xdr:from>
    <xdr:to>
      <xdr:col>6</xdr:col>
      <xdr:colOff>420450</xdr:colOff>
      <xdr:row>62</xdr:row>
      <xdr:rowOff>74571</xdr:rowOff>
    </xdr:to>
    <xdr:pic>
      <xdr:nvPicPr>
        <xdr:cNvPr id="10" name="Imag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0" y="6694714"/>
          <a:ext cx="4774736" cy="4320000"/>
        </a:xfrm>
        <a:prstGeom prst="rect">
          <a:avLst/>
        </a:prstGeom>
      </xdr:spPr>
    </xdr:pic>
    <xdr:clientData/>
  </xdr:twoCellAnchor>
  <xdr:twoCellAnchor editAs="oneCell">
    <xdr:from>
      <xdr:col>1</xdr:col>
      <xdr:colOff>1</xdr:colOff>
      <xdr:row>68</xdr:row>
      <xdr:rowOff>0</xdr:rowOff>
    </xdr:from>
    <xdr:to>
      <xdr:col>6</xdr:col>
      <xdr:colOff>405270</xdr:colOff>
      <xdr:row>94</xdr:row>
      <xdr:rowOff>74571</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1" y="11919857"/>
          <a:ext cx="4759555" cy="4320000"/>
        </a:xfrm>
        <a:prstGeom prst="rect">
          <a:avLst/>
        </a:prstGeom>
      </xdr:spPr>
    </xdr:pic>
    <xdr:clientData/>
  </xdr:twoCellAnchor>
  <xdr:twoCellAnchor editAs="oneCell">
    <xdr:from>
      <xdr:col>1</xdr:col>
      <xdr:colOff>0</xdr:colOff>
      <xdr:row>100</xdr:row>
      <xdr:rowOff>0</xdr:rowOff>
    </xdr:from>
    <xdr:to>
      <xdr:col>6</xdr:col>
      <xdr:colOff>420450</xdr:colOff>
      <xdr:row>126</xdr:row>
      <xdr:rowOff>74571</xdr:rowOff>
    </xdr:to>
    <xdr:pic>
      <xdr:nvPicPr>
        <xdr:cNvPr id="6" name="Imag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000" y="17145000"/>
          <a:ext cx="4774736" cy="432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504825</xdr:colOff>
      <xdr:row>69</xdr:row>
      <xdr:rowOff>161925</xdr:rowOff>
    </xdr:from>
    <xdr:to>
      <xdr:col>17</xdr:col>
      <xdr:colOff>723900</xdr:colOff>
      <xdr:row>70</xdr:row>
      <xdr:rowOff>0</xdr:rowOff>
    </xdr:to>
    <xdr:sp macro="" textlink="">
      <xdr:nvSpPr>
        <xdr:cNvPr id="2" name="ZoneTexte 1"/>
        <xdr:cNvSpPr txBox="1"/>
      </xdr:nvSpPr>
      <xdr:spPr>
        <a:xfrm>
          <a:off x="14754225" y="12363450"/>
          <a:ext cx="219075" cy="28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a:t>
          </a:r>
        </a:p>
        <a:p>
          <a:endParaRPr lang="en-GB" sz="1100"/>
        </a:p>
      </xdr:txBody>
    </xdr:sp>
    <xdr:clientData/>
  </xdr:twoCellAnchor>
  <xdr:twoCellAnchor>
    <xdr:from>
      <xdr:col>5</xdr:col>
      <xdr:colOff>47625</xdr:colOff>
      <xdr:row>36</xdr:row>
      <xdr:rowOff>66676</xdr:rowOff>
    </xdr:from>
    <xdr:to>
      <xdr:col>16</xdr:col>
      <xdr:colOff>533400</xdr:colOff>
      <xdr:row>64</xdr:row>
      <xdr:rowOff>104776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4</xdr:row>
      <xdr:rowOff>0</xdr:rowOff>
    </xdr:from>
    <xdr:to>
      <xdr:col>16</xdr:col>
      <xdr:colOff>71538</xdr:colOff>
      <xdr:row>30</xdr:row>
      <xdr:rowOff>74572</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647700"/>
          <a:ext cx="9710838" cy="4284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72</xdr:row>
      <xdr:rowOff>0</xdr:rowOff>
    </xdr:from>
    <xdr:to>
      <xdr:col>9</xdr:col>
      <xdr:colOff>1077596</xdr:colOff>
      <xdr:row>94</xdr:row>
      <xdr:rowOff>129000</xdr:rowOff>
    </xdr:to>
    <xdr:pic>
      <xdr:nvPicPr>
        <xdr:cNvPr id="5" name="Imag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48100" y="12773025"/>
          <a:ext cx="4887596"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105</xdr:row>
      <xdr:rowOff>0</xdr:rowOff>
    </xdr:from>
    <xdr:to>
      <xdr:col>9</xdr:col>
      <xdr:colOff>969208</xdr:colOff>
      <xdr:row>127</xdr:row>
      <xdr:rowOff>129000</xdr:rowOff>
    </xdr:to>
    <xdr:pic>
      <xdr:nvPicPr>
        <xdr:cNvPr id="6" name="Imag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48101" y="19059525"/>
          <a:ext cx="4779207"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0.03736</cdr:x>
      <cdr:y>0.0196</cdr:y>
    </cdr:from>
    <cdr:to>
      <cdr:x>0.20795</cdr:x>
      <cdr:y>0.05728</cdr:y>
    </cdr:to>
    <cdr:sp macro="" textlink="">
      <cdr:nvSpPr>
        <cdr:cNvPr id="2" name="ZoneTexte 1"/>
        <cdr:cNvSpPr txBox="1"/>
      </cdr:nvSpPr>
      <cdr:spPr>
        <a:xfrm xmlns:a="http://schemas.openxmlformats.org/drawingml/2006/main">
          <a:off x="349121" y="114048"/>
          <a:ext cx="1593979" cy="2193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700">
              <a:effectLst/>
              <a:latin typeface="+mn-lt"/>
              <a:ea typeface="+mn-ea"/>
              <a:cs typeface="+mn-cs"/>
            </a:rPr>
            <a:t>Only one target achieved</a:t>
          </a:r>
          <a:endParaRPr lang="en-GB" sz="700"/>
        </a:p>
      </cdr:txBody>
    </cdr:sp>
  </cdr:relSizeAnchor>
  <cdr:relSizeAnchor xmlns:cdr="http://schemas.openxmlformats.org/drawingml/2006/chartDrawing">
    <cdr:from>
      <cdr:x>0.01553</cdr:x>
      <cdr:y>0</cdr:y>
    </cdr:from>
    <cdr:to>
      <cdr:x>0.06612</cdr:x>
      <cdr:y>0.03326</cdr:y>
    </cdr:to>
    <cdr:sp macro="" textlink="">
      <cdr:nvSpPr>
        <cdr:cNvPr id="3" name="ZoneTexte 2"/>
        <cdr:cNvSpPr txBox="1"/>
      </cdr:nvSpPr>
      <cdr:spPr>
        <a:xfrm xmlns:a="http://schemas.openxmlformats.org/drawingml/2006/main">
          <a:off x="144445" y="0"/>
          <a:ext cx="470653" cy="1669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a:t>
          </a:r>
        </a:p>
      </cdr:txBody>
    </cdr:sp>
  </cdr:relSizeAnchor>
  <cdr:relSizeAnchor xmlns:cdr="http://schemas.openxmlformats.org/drawingml/2006/chartDrawing">
    <cdr:from>
      <cdr:x>0.81957</cdr:x>
      <cdr:y>0.02728</cdr:y>
    </cdr:from>
    <cdr:to>
      <cdr:x>0.98284</cdr:x>
      <cdr:y>0.07201</cdr:y>
    </cdr:to>
    <cdr:sp macro="" textlink="">
      <cdr:nvSpPr>
        <cdr:cNvPr id="4" name="ZoneTexte 3"/>
        <cdr:cNvSpPr txBox="1"/>
      </cdr:nvSpPr>
      <cdr:spPr>
        <a:xfrm xmlns:a="http://schemas.openxmlformats.org/drawingml/2006/main">
          <a:off x="7658101" y="158762"/>
          <a:ext cx="1525581" cy="2603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en-GB" sz="700">
              <a:effectLst/>
              <a:latin typeface="+mn-lt"/>
              <a:ea typeface="+mn-ea"/>
              <a:cs typeface="+mn-cs"/>
            </a:rPr>
            <a:t>Both targets</a:t>
          </a:r>
          <a:r>
            <a:rPr lang="en-GB" sz="700" baseline="0">
              <a:effectLst/>
              <a:latin typeface="+mn-lt"/>
              <a:ea typeface="+mn-ea"/>
              <a:cs typeface="+mn-cs"/>
            </a:rPr>
            <a:t> achieved</a:t>
          </a:r>
          <a:endParaRPr lang="en-GB" sz="1000"/>
        </a:p>
      </cdr:txBody>
    </cdr:sp>
  </cdr:relSizeAnchor>
  <cdr:relSizeAnchor xmlns:cdr="http://schemas.openxmlformats.org/drawingml/2006/chartDrawing">
    <cdr:from>
      <cdr:x>0.06414</cdr:x>
      <cdr:y>0.87226</cdr:y>
    </cdr:from>
    <cdr:to>
      <cdr:x>0.15086</cdr:x>
      <cdr:y>1</cdr:y>
    </cdr:to>
    <cdr:sp macro="" textlink="">
      <cdr:nvSpPr>
        <cdr:cNvPr id="5" name="ZoneTexte 4"/>
        <cdr:cNvSpPr txBox="1"/>
      </cdr:nvSpPr>
      <cdr:spPr>
        <a:xfrm xmlns:a="http://schemas.openxmlformats.org/drawingml/2006/main">
          <a:off x="676276" y="636746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0.05781</cdr:x>
      <cdr:y>0.89488</cdr:y>
    </cdr:from>
    <cdr:to>
      <cdr:x>0.19512</cdr:x>
      <cdr:y>0.92814</cdr:y>
    </cdr:to>
    <cdr:sp macro="" textlink="">
      <cdr:nvSpPr>
        <cdr:cNvPr id="6" name="ZoneTexte 5"/>
        <cdr:cNvSpPr txBox="1"/>
      </cdr:nvSpPr>
      <cdr:spPr>
        <a:xfrm xmlns:a="http://schemas.openxmlformats.org/drawingml/2006/main">
          <a:off x="609601" y="6405565"/>
          <a:ext cx="14478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700">
              <a:effectLst/>
              <a:latin typeface="+mn-lt"/>
              <a:ea typeface="+mn-ea"/>
              <a:cs typeface="+mn-cs"/>
            </a:rPr>
            <a:t>No target achieved</a:t>
          </a:r>
          <a:endParaRPr lang="en-GB" sz="1000"/>
        </a:p>
      </cdr:txBody>
    </cdr:sp>
  </cdr:relSizeAnchor>
  <cdr:relSizeAnchor xmlns:cdr="http://schemas.openxmlformats.org/drawingml/2006/chartDrawing">
    <cdr:from>
      <cdr:x>0.79613</cdr:x>
      <cdr:y>0.9002</cdr:y>
    </cdr:from>
    <cdr:to>
      <cdr:x>0.95845</cdr:x>
      <cdr:y>0.93944</cdr:y>
    </cdr:to>
    <cdr:sp macro="" textlink="">
      <cdr:nvSpPr>
        <cdr:cNvPr id="7" name="ZoneTexte 6"/>
        <cdr:cNvSpPr txBox="1"/>
      </cdr:nvSpPr>
      <cdr:spPr>
        <a:xfrm xmlns:a="http://schemas.openxmlformats.org/drawingml/2006/main">
          <a:off x="7439026" y="5238960"/>
          <a:ext cx="1516755" cy="228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en-GB" sz="700">
              <a:effectLst/>
              <a:latin typeface="+mn-lt"/>
              <a:ea typeface="+mn-ea"/>
              <a:cs typeface="+mn-cs"/>
            </a:rPr>
            <a:t>Only one target achieved</a:t>
          </a:r>
          <a:endParaRPr lang="en-GB" sz="1000"/>
        </a:p>
      </cdr:txBody>
    </cdr:sp>
  </cdr:relSizeAnchor>
  <cdr:relSizeAnchor xmlns:cdr="http://schemas.openxmlformats.org/drawingml/2006/chartDrawing">
    <cdr:from>
      <cdr:x>0.41055</cdr:x>
      <cdr:y>0.85892</cdr:y>
    </cdr:from>
    <cdr:to>
      <cdr:x>0.60489</cdr:x>
      <cdr:y>0.94248</cdr:y>
    </cdr:to>
    <cdr:sp macro="" textlink="">
      <cdr:nvSpPr>
        <cdr:cNvPr id="8" name="ZoneTexte 7"/>
        <cdr:cNvSpPr txBox="1"/>
      </cdr:nvSpPr>
      <cdr:spPr>
        <a:xfrm xmlns:a="http://schemas.openxmlformats.org/drawingml/2006/main">
          <a:off x="3841776" y="4614181"/>
          <a:ext cx="1818563" cy="448916"/>
        </a:xfrm>
        <a:prstGeom xmlns:a="http://schemas.openxmlformats.org/drawingml/2006/main" prst="rect">
          <a:avLst/>
        </a:prstGeom>
        <a:solidFill xmlns:a="http://schemas.openxmlformats.org/drawingml/2006/main">
          <a:schemeClr val="accent2">
            <a:lumMod val="20000"/>
            <a:lumOff val="80000"/>
          </a:schemeClr>
        </a:solidFill>
      </cdr:spPr>
      <cdr:txBody>
        <a:bodyPr xmlns:a="http://schemas.openxmlformats.org/drawingml/2006/main" vertOverflow="clip" wrap="square" rtlCol="0"/>
        <a:lstStyle xmlns:a="http://schemas.openxmlformats.org/drawingml/2006/main"/>
        <a:p xmlns:a="http://schemas.openxmlformats.org/drawingml/2006/main">
          <a:r>
            <a:rPr lang="fr-FR" sz="700" b="1">
              <a:solidFill>
                <a:schemeClr val="accent2"/>
              </a:solidFill>
              <a:effectLst/>
              <a:latin typeface="+mn-lt"/>
              <a:ea typeface="+mn-ea"/>
              <a:cs typeface="+mn-cs"/>
            </a:rPr>
            <a:t>a) Barcelona target: </a:t>
          </a:r>
        </a:p>
        <a:p xmlns:a="http://schemas.openxmlformats.org/drawingml/2006/main">
          <a:r>
            <a:rPr lang="fr-FR" sz="700" b="1">
              <a:solidFill>
                <a:schemeClr val="accent2"/>
              </a:solidFill>
              <a:effectLst/>
              <a:latin typeface="+mn-lt"/>
              <a:ea typeface="+mn-ea"/>
              <a:cs typeface="+mn-cs"/>
            </a:rPr>
            <a:t>33% of children under age 3 should participate in formal childcare </a:t>
          </a:r>
        </a:p>
      </cdr:txBody>
    </cdr:sp>
  </cdr:relSizeAnchor>
  <cdr:relSizeAnchor xmlns:cdr="http://schemas.openxmlformats.org/drawingml/2006/chartDrawing">
    <cdr:from>
      <cdr:x>0.81211</cdr:x>
      <cdr:y>0.17785</cdr:y>
    </cdr:from>
    <cdr:to>
      <cdr:x>1</cdr:x>
      <cdr:y>0.25861</cdr:y>
    </cdr:to>
    <cdr:sp macro="" textlink="">
      <cdr:nvSpPr>
        <cdr:cNvPr id="9" name="ZoneTexte 8"/>
        <cdr:cNvSpPr txBox="1"/>
      </cdr:nvSpPr>
      <cdr:spPr>
        <a:xfrm xmlns:a="http://schemas.openxmlformats.org/drawingml/2006/main">
          <a:off x="7599427" y="955429"/>
          <a:ext cx="1758206" cy="433860"/>
        </a:xfrm>
        <a:prstGeom xmlns:a="http://schemas.openxmlformats.org/drawingml/2006/main" prst="rect">
          <a:avLst/>
        </a:prstGeom>
        <a:solidFill xmlns:a="http://schemas.openxmlformats.org/drawingml/2006/main">
          <a:schemeClr val="accent4">
            <a:lumMod val="20000"/>
            <a:lumOff val="80000"/>
          </a:schemeClr>
        </a:solidFill>
      </cdr:spPr>
      <cdr:txBody>
        <a:bodyPr xmlns:a="http://schemas.openxmlformats.org/drawingml/2006/main" vertOverflow="clip" wrap="square" rtlCol="0"/>
        <a:lstStyle xmlns:a="http://schemas.openxmlformats.org/drawingml/2006/main"/>
        <a:p xmlns:a="http://schemas.openxmlformats.org/drawingml/2006/main">
          <a:r>
            <a:rPr lang="en-GB" sz="700" b="1">
              <a:solidFill>
                <a:schemeClr val="accent4"/>
              </a:solidFill>
              <a:effectLst/>
              <a:latin typeface="+mn-lt"/>
              <a:ea typeface="+mn-ea"/>
              <a:cs typeface="+mn-cs"/>
            </a:rPr>
            <a:t>b) EEA 2030 target:</a:t>
          </a:r>
          <a:endParaRPr lang="en-GB" sz="700">
            <a:solidFill>
              <a:schemeClr val="accent4"/>
            </a:solidFill>
            <a:effectLst/>
          </a:endParaRPr>
        </a:p>
        <a:p xmlns:a="http://schemas.openxmlformats.org/drawingml/2006/main">
          <a:r>
            <a:rPr lang="en-GB" sz="700" b="1">
              <a:solidFill>
                <a:schemeClr val="accent4"/>
              </a:solidFill>
              <a:effectLst/>
              <a:latin typeface="+mn-lt"/>
              <a:ea typeface="+mn-ea"/>
              <a:cs typeface="+mn-cs"/>
            </a:rPr>
            <a:t>at least 96% of children aged 3 and over should participate in ECEC</a:t>
          </a:r>
          <a:endParaRPr lang="en-GB" sz="700">
            <a:solidFill>
              <a:schemeClr val="accent4"/>
            </a:solidFill>
            <a:effectLst/>
          </a:endParaRPr>
        </a:p>
        <a:p xmlns:a="http://schemas.openxmlformats.org/drawingml/2006/main">
          <a:endParaRPr lang="en-GB" sz="1000"/>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0</xdr:colOff>
      <xdr:row>103</xdr:row>
      <xdr:rowOff>0</xdr:rowOff>
    </xdr:from>
    <xdr:to>
      <xdr:col>13</xdr:col>
      <xdr:colOff>528000</xdr:colOff>
      <xdr:row>120</xdr:row>
      <xdr:rowOff>104143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xdr:row>
      <xdr:rowOff>0</xdr:rowOff>
    </xdr:from>
    <xdr:to>
      <xdr:col>15</xdr:col>
      <xdr:colOff>528000</xdr:colOff>
      <xdr:row>21</xdr:row>
      <xdr:rowOff>104143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37</xdr:row>
      <xdr:rowOff>0</xdr:rowOff>
    </xdr:from>
    <xdr:to>
      <xdr:col>10</xdr:col>
      <xdr:colOff>67779</xdr:colOff>
      <xdr:row>63</xdr:row>
      <xdr:rowOff>74571</xdr:rowOff>
    </xdr:to>
    <xdr:pic>
      <xdr:nvPicPr>
        <xdr:cNvPr id="4" name="Imag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 y="6467475"/>
          <a:ext cx="4639779" cy="428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70</xdr:row>
      <xdr:rowOff>0</xdr:rowOff>
    </xdr:from>
    <xdr:to>
      <xdr:col>10</xdr:col>
      <xdr:colOff>208745</xdr:colOff>
      <xdr:row>96</xdr:row>
      <xdr:rowOff>74571</xdr:rowOff>
    </xdr:to>
    <xdr:pic>
      <xdr:nvPicPr>
        <xdr:cNvPr id="5" name="Imag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11811000"/>
          <a:ext cx="4780745" cy="428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70</xdr:row>
      <xdr:rowOff>0</xdr:rowOff>
    </xdr:from>
    <xdr:to>
      <xdr:col>14</xdr:col>
      <xdr:colOff>528000</xdr:colOff>
      <xdr:row>87</xdr:row>
      <xdr:rowOff>104143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4</xdr:row>
      <xdr:rowOff>0</xdr:rowOff>
    </xdr:from>
    <xdr:to>
      <xdr:col>16</xdr:col>
      <xdr:colOff>512976</xdr:colOff>
      <xdr:row>30</xdr:row>
      <xdr:rowOff>74572</xdr:rowOff>
    </xdr:to>
    <xdr:pic>
      <xdr:nvPicPr>
        <xdr:cNvPr id="3" name="Imag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 y="809625"/>
          <a:ext cx="9656976" cy="4284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xdr:row>
      <xdr:rowOff>0</xdr:rowOff>
    </xdr:from>
    <xdr:to>
      <xdr:col>16</xdr:col>
      <xdr:colOff>442931</xdr:colOff>
      <xdr:row>63</xdr:row>
      <xdr:rowOff>74571</xdr:rowOff>
    </xdr:to>
    <xdr:pic>
      <xdr:nvPicPr>
        <xdr:cNvPr id="4" name="Imag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 y="6153150"/>
          <a:ext cx="9586931" cy="428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5</xdr:col>
      <xdr:colOff>0</xdr:colOff>
      <xdr:row>52</xdr:row>
      <xdr:rowOff>0</xdr:rowOff>
    </xdr:from>
    <xdr:to>
      <xdr:col>13</xdr:col>
      <xdr:colOff>528000</xdr:colOff>
      <xdr:row>67</xdr:row>
      <xdr:rowOff>22500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13</xdr:col>
      <xdr:colOff>0</xdr:colOff>
      <xdr:row>23</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29</xdr:row>
      <xdr:rowOff>0</xdr:rowOff>
    </xdr:from>
    <xdr:to>
      <xdr:col>14</xdr:col>
      <xdr:colOff>0</xdr:colOff>
      <xdr:row>46</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0</xdr:colOff>
      <xdr:row>82</xdr:row>
      <xdr:rowOff>0</xdr:rowOff>
    </xdr:from>
    <xdr:to>
      <xdr:col>17</xdr:col>
      <xdr:colOff>378929</xdr:colOff>
      <xdr:row>106</xdr:row>
      <xdr:rowOff>60964</xdr:rowOff>
    </xdr:to>
    <xdr:pic>
      <xdr:nvPicPr>
        <xdr:cNvPr id="5" name="Imag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19475" y="16373475"/>
          <a:ext cx="10284929" cy="4413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432750</xdr:colOff>
      <xdr:row>21</xdr:row>
      <xdr:rowOff>104143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35</xdr:row>
      <xdr:rowOff>0</xdr:rowOff>
    </xdr:from>
    <xdr:to>
      <xdr:col>13</xdr:col>
      <xdr:colOff>432750</xdr:colOff>
      <xdr:row>52</xdr:row>
      <xdr:rowOff>104143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66</xdr:row>
      <xdr:rowOff>0</xdr:rowOff>
    </xdr:from>
    <xdr:to>
      <xdr:col>13</xdr:col>
      <xdr:colOff>432750</xdr:colOff>
      <xdr:row>77</xdr:row>
      <xdr:rowOff>134464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85</xdr:row>
      <xdr:rowOff>0</xdr:rowOff>
    </xdr:from>
    <xdr:to>
      <xdr:col>13</xdr:col>
      <xdr:colOff>432750</xdr:colOff>
      <xdr:row>97</xdr:row>
      <xdr:rowOff>134464</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4</xdr:row>
      <xdr:rowOff>0</xdr:rowOff>
    </xdr:from>
    <xdr:to>
      <xdr:col>8</xdr:col>
      <xdr:colOff>761400</xdr:colOff>
      <xdr:row>20</xdr:row>
      <xdr:rowOff>80625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4</xdr:row>
      <xdr:rowOff>0</xdr:rowOff>
    </xdr:from>
    <xdr:to>
      <xdr:col>12</xdr:col>
      <xdr:colOff>761400</xdr:colOff>
      <xdr:row>20</xdr:row>
      <xdr:rowOff>80625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39</xdr:row>
      <xdr:rowOff>0</xdr:rowOff>
    </xdr:from>
    <xdr:to>
      <xdr:col>13</xdr:col>
      <xdr:colOff>762043</xdr:colOff>
      <xdr:row>54</xdr:row>
      <xdr:rowOff>81601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64</xdr:row>
      <xdr:rowOff>0</xdr:rowOff>
    </xdr:from>
    <xdr:to>
      <xdr:col>12</xdr:col>
      <xdr:colOff>762043</xdr:colOff>
      <xdr:row>80</xdr:row>
      <xdr:rowOff>24449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61</xdr:row>
      <xdr:rowOff>0</xdr:rowOff>
    </xdr:from>
    <xdr:to>
      <xdr:col>13</xdr:col>
      <xdr:colOff>718500</xdr:colOff>
      <xdr:row>78</xdr:row>
      <xdr:rowOff>104143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32</xdr:row>
      <xdr:rowOff>0</xdr:rowOff>
    </xdr:from>
    <xdr:to>
      <xdr:col>12</xdr:col>
      <xdr:colOff>718500</xdr:colOff>
      <xdr:row>49</xdr:row>
      <xdr:rowOff>104142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xdr:row>
      <xdr:rowOff>163285</xdr:rowOff>
    </xdr:from>
    <xdr:to>
      <xdr:col>14</xdr:col>
      <xdr:colOff>195451</xdr:colOff>
      <xdr:row>20</xdr:row>
      <xdr:rowOff>104142</xdr:rowOff>
    </xdr:to>
    <xdr:pic>
      <xdr:nvPicPr>
        <xdr:cNvPr id="4" name="Image 1" descr="image00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487135"/>
          <a:ext cx="11501626" cy="2855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0.6042</cdr:x>
      <cdr:y>0.06824</cdr:y>
    </cdr:from>
    <cdr:to>
      <cdr:x>0.62803</cdr:x>
      <cdr:y>0.29575</cdr:y>
    </cdr:to>
    <cdr:sp macro="" textlink="">
      <cdr:nvSpPr>
        <cdr:cNvPr id="2" name="ZoneTexte 1"/>
        <cdr:cNvSpPr txBox="1"/>
      </cdr:nvSpPr>
      <cdr:spPr>
        <a:xfrm xmlns:a="http://schemas.openxmlformats.org/drawingml/2006/main" rot="16200000">
          <a:off x="3753501" y="445216"/>
          <a:ext cx="655229" cy="157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b="1" baseline="0">
              <a:solidFill>
                <a:schemeClr val="tx2"/>
              </a:solidFill>
            </a:rPr>
            <a:t>EU-23 average</a:t>
          </a:r>
          <a:endParaRPr lang="fr-FR" sz="700" b="1">
            <a:solidFill>
              <a:schemeClr val="tx2"/>
            </a:solidFill>
          </a:endParaRPr>
        </a:p>
      </cdr:txBody>
    </cdr:sp>
  </cdr:relSizeAnchor>
  <cdr:relSizeAnchor xmlns:cdr="http://schemas.openxmlformats.org/drawingml/2006/chartDrawing">
    <cdr:from>
      <cdr:x>0.09564</cdr:x>
      <cdr:y>0.48085</cdr:y>
    </cdr:from>
    <cdr:to>
      <cdr:x>0.21776</cdr:x>
      <cdr:y>0.54807</cdr:y>
    </cdr:to>
    <cdr:sp macro="" textlink="">
      <cdr:nvSpPr>
        <cdr:cNvPr id="3" name="ZoneTexte 2"/>
        <cdr:cNvSpPr txBox="1"/>
      </cdr:nvSpPr>
      <cdr:spPr>
        <a:xfrm xmlns:a="http://schemas.openxmlformats.org/drawingml/2006/main">
          <a:off x="633513" y="1384851"/>
          <a:ext cx="808923" cy="1935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b="1" baseline="0">
              <a:solidFill>
                <a:schemeClr val="tx2"/>
              </a:solidFill>
            </a:rPr>
            <a:t>EU-23 average</a:t>
          </a:r>
          <a:endParaRPr lang="fr-FR" sz="700" b="1">
            <a:solidFill>
              <a:schemeClr val="tx2"/>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0</xdr:colOff>
      <xdr:row>62</xdr:row>
      <xdr:rowOff>0</xdr:rowOff>
    </xdr:from>
    <xdr:to>
      <xdr:col>12</xdr:col>
      <xdr:colOff>622607</xdr:colOff>
      <xdr:row>79</xdr:row>
      <xdr:rowOff>104143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62</xdr:row>
      <xdr:rowOff>0</xdr:rowOff>
    </xdr:from>
    <xdr:to>
      <xdr:col>16</xdr:col>
      <xdr:colOff>745071</xdr:colOff>
      <xdr:row>79</xdr:row>
      <xdr:rowOff>104143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5</xdr:row>
      <xdr:rowOff>0</xdr:rowOff>
    </xdr:from>
    <xdr:to>
      <xdr:col>15</xdr:col>
      <xdr:colOff>745071</xdr:colOff>
      <xdr:row>21</xdr:row>
      <xdr:rowOff>87429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xdr:row>
      <xdr:rowOff>0</xdr:rowOff>
    </xdr:from>
    <xdr:to>
      <xdr:col>19</xdr:col>
      <xdr:colOff>745071</xdr:colOff>
      <xdr:row>21</xdr:row>
      <xdr:rowOff>87429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22</xdr:row>
      <xdr:rowOff>-1</xdr:rowOff>
    </xdr:from>
    <xdr:to>
      <xdr:col>15</xdr:col>
      <xdr:colOff>745071</xdr:colOff>
      <xdr:row>31</xdr:row>
      <xdr:rowOff>1189606</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22</xdr:row>
      <xdr:rowOff>0</xdr:rowOff>
    </xdr:from>
    <xdr:to>
      <xdr:col>19</xdr:col>
      <xdr:colOff>745072</xdr:colOff>
      <xdr:row>31</xdr:row>
      <xdr:rowOff>1189607</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761998</xdr:colOff>
      <xdr:row>41</xdr:row>
      <xdr:rowOff>0</xdr:rowOff>
    </xdr:from>
    <xdr:to>
      <xdr:col>13</xdr:col>
      <xdr:colOff>527998</xdr:colOff>
      <xdr:row>58</xdr:row>
      <xdr:rowOff>104143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68036</xdr:colOff>
      <xdr:row>4</xdr:row>
      <xdr:rowOff>81643</xdr:rowOff>
    </xdr:from>
    <xdr:to>
      <xdr:col>22</xdr:col>
      <xdr:colOff>81644</xdr:colOff>
      <xdr:row>31</xdr:row>
      <xdr:rowOff>163287</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73</xdr:row>
      <xdr:rowOff>0</xdr:rowOff>
    </xdr:from>
    <xdr:to>
      <xdr:col>13</xdr:col>
      <xdr:colOff>528000</xdr:colOff>
      <xdr:row>90</xdr:row>
      <xdr:rowOff>104142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0.08134</cdr:x>
      <cdr:y>0.00133</cdr:y>
    </cdr:from>
    <cdr:to>
      <cdr:x>0.27743</cdr:x>
      <cdr:y>0.06291</cdr:y>
    </cdr:to>
    <cdr:sp macro="" textlink="">
      <cdr:nvSpPr>
        <cdr:cNvPr id="2" name="ZoneTexte 1"/>
        <cdr:cNvSpPr txBox="1"/>
      </cdr:nvSpPr>
      <cdr:spPr>
        <a:xfrm xmlns:a="http://schemas.openxmlformats.org/drawingml/2006/main">
          <a:off x="265785" y="3607"/>
          <a:ext cx="640732" cy="1671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700"/>
            <a:t>Hours/year</a:t>
          </a:r>
        </a:p>
      </cdr:txBody>
    </cdr:sp>
  </cdr:relSizeAnchor>
</c:userShapes>
</file>

<file path=xl/drawings/drawing21.xml><?xml version="1.0" encoding="utf-8"?>
<c:userShapes xmlns:c="http://schemas.openxmlformats.org/drawingml/2006/chart">
  <cdr:relSizeAnchor xmlns:cdr="http://schemas.openxmlformats.org/drawingml/2006/chartDrawing">
    <cdr:from>
      <cdr:x>0.09576</cdr:x>
      <cdr:y>0</cdr:y>
    </cdr:from>
    <cdr:to>
      <cdr:x>0.32762</cdr:x>
      <cdr:y>0.06299</cdr:y>
    </cdr:to>
    <cdr:sp macro="" textlink="">
      <cdr:nvSpPr>
        <cdr:cNvPr id="3" name="ZoneTexte 1"/>
        <cdr:cNvSpPr txBox="1"/>
      </cdr:nvSpPr>
      <cdr:spPr>
        <a:xfrm xmlns:a="http://schemas.openxmlformats.org/drawingml/2006/main">
          <a:off x="312914" y="0"/>
          <a:ext cx="757600" cy="171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700"/>
            <a:t>Hours/year</a:t>
          </a:r>
        </a:p>
      </cdr:txBody>
    </cdr:sp>
  </cdr:relSizeAnchor>
</c:userShapes>
</file>

<file path=xl/drawings/drawing22.xml><?xml version="1.0" encoding="utf-8"?>
<c:userShapes xmlns:c="http://schemas.openxmlformats.org/drawingml/2006/chart">
  <cdr:relSizeAnchor xmlns:cdr="http://schemas.openxmlformats.org/drawingml/2006/chartDrawing">
    <cdr:from>
      <cdr:x>0.09348</cdr:x>
      <cdr:y>0</cdr:y>
    </cdr:from>
    <cdr:to>
      <cdr:x>0.3181</cdr:x>
      <cdr:y>0.09375</cdr:y>
    </cdr:to>
    <cdr:sp macro="" textlink="">
      <cdr:nvSpPr>
        <cdr:cNvPr id="4" name="ZoneTexte 1"/>
        <cdr:cNvSpPr txBox="1"/>
      </cdr:nvSpPr>
      <cdr:spPr>
        <a:xfrm xmlns:a="http://schemas.openxmlformats.org/drawingml/2006/main">
          <a:off x="304250" y="0"/>
          <a:ext cx="731076" cy="2541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700"/>
            <a:t>Hours/year</a:t>
          </a:r>
        </a:p>
      </cdr:txBody>
    </cdr:sp>
  </cdr:relSizeAnchor>
</c:userShapes>
</file>

<file path=xl/drawings/drawing23.xml><?xml version="1.0" encoding="utf-8"?>
<c:userShapes xmlns:c="http://schemas.openxmlformats.org/drawingml/2006/chart">
  <cdr:relSizeAnchor xmlns:cdr="http://schemas.openxmlformats.org/drawingml/2006/chartDrawing">
    <cdr:from>
      <cdr:x>0.09634</cdr:x>
      <cdr:y>0</cdr:y>
    </cdr:from>
    <cdr:to>
      <cdr:x>0.30845</cdr:x>
      <cdr:y>0.09375</cdr:y>
    </cdr:to>
    <cdr:sp macro="" textlink="">
      <cdr:nvSpPr>
        <cdr:cNvPr id="3" name="ZoneTexte 1"/>
        <cdr:cNvSpPr txBox="1"/>
      </cdr:nvSpPr>
      <cdr:spPr>
        <a:xfrm xmlns:a="http://schemas.openxmlformats.org/drawingml/2006/main">
          <a:off x="315610" y="0"/>
          <a:ext cx="694868" cy="253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700"/>
            <a:t>Hours/year</a:t>
          </a:r>
        </a:p>
      </cdr:txBody>
    </cdr:sp>
  </cdr:relSizeAnchor>
</c:userShapes>
</file>

<file path=xl/drawings/drawing24.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782863</xdr:colOff>
      <xdr:row>16</xdr:row>
      <xdr:rowOff>79919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21</xdr:col>
      <xdr:colOff>70170</xdr:colOff>
      <xdr:row>16</xdr:row>
      <xdr:rowOff>79919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40821</xdr:colOff>
      <xdr:row>21</xdr:row>
      <xdr:rowOff>51706</xdr:rowOff>
    </xdr:from>
    <xdr:to>
      <xdr:col>18</xdr:col>
      <xdr:colOff>721179</xdr:colOff>
      <xdr:row>43</xdr:row>
      <xdr:rowOff>155122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51</xdr:row>
      <xdr:rowOff>95249</xdr:rowOff>
    </xdr:from>
    <xdr:to>
      <xdr:col>17</xdr:col>
      <xdr:colOff>476249</xdr:colOff>
      <xdr:row>68</xdr:row>
      <xdr:rowOff>63499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0.05637</cdr:x>
      <cdr:y>0.00409</cdr:y>
    </cdr:from>
    <cdr:to>
      <cdr:x>0.54167</cdr:x>
      <cdr:y>0.06944</cdr:y>
    </cdr:to>
    <cdr:sp macro="" textlink="">
      <cdr:nvSpPr>
        <cdr:cNvPr id="2" name="ZoneTexte 1"/>
        <cdr:cNvSpPr txBox="1"/>
      </cdr:nvSpPr>
      <cdr:spPr>
        <a:xfrm xmlns:a="http://schemas.openxmlformats.org/drawingml/2006/main">
          <a:off x="257737" y="11207"/>
          <a:ext cx="2218764" cy="1792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fr-FR" sz="800" b="1" i="0" baseline="0">
              <a:effectLst/>
              <a:latin typeface="Arial" panose="020B0604020202020204" pitchFamily="34" charset="0"/>
              <a:ea typeface="+mn-ea"/>
              <a:cs typeface="Arial" panose="020B0604020202020204" pitchFamily="34" charset="0"/>
            </a:rPr>
            <a:t>Index 100 = Tertiary-educated workers' income</a:t>
          </a:r>
          <a:endParaRPr lang="fr-FR" sz="800" b="1">
            <a:effectLst/>
            <a:latin typeface="Arial" panose="020B0604020202020204" pitchFamily="34" charset="0"/>
            <a:cs typeface="Arial" panose="020B0604020202020204" pitchFamily="34" charset="0"/>
          </a:endParaRPr>
        </a:p>
        <a:p xmlns:a="http://schemas.openxmlformats.org/drawingml/2006/main">
          <a:endParaRPr lang="fr-FR" sz="800" b="1">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12</xdr:col>
      <xdr:colOff>0</xdr:colOff>
      <xdr:row>2</xdr:row>
      <xdr:rowOff>0</xdr:rowOff>
    </xdr:from>
    <xdr:to>
      <xdr:col>15</xdr:col>
      <xdr:colOff>622607</xdr:colOff>
      <xdr:row>18</xdr:row>
      <xdr:rowOff>87428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2</xdr:row>
      <xdr:rowOff>0</xdr:rowOff>
    </xdr:from>
    <xdr:to>
      <xdr:col>19</xdr:col>
      <xdr:colOff>725184</xdr:colOff>
      <xdr:row>18</xdr:row>
      <xdr:rowOff>87428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51</xdr:row>
      <xdr:rowOff>0</xdr:rowOff>
    </xdr:from>
    <xdr:to>
      <xdr:col>11</xdr:col>
      <xdr:colOff>622607</xdr:colOff>
      <xdr:row>67</xdr:row>
      <xdr:rowOff>87428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51</xdr:row>
      <xdr:rowOff>0</xdr:rowOff>
    </xdr:from>
    <xdr:to>
      <xdr:col>15</xdr:col>
      <xdr:colOff>622607</xdr:colOff>
      <xdr:row>67</xdr:row>
      <xdr:rowOff>87428</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15</xdr:col>
      <xdr:colOff>622607</xdr:colOff>
      <xdr:row>42</xdr:row>
      <xdr:rowOff>87429</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26</xdr:row>
      <xdr:rowOff>0</xdr:rowOff>
    </xdr:from>
    <xdr:to>
      <xdr:col>19</xdr:col>
      <xdr:colOff>704250</xdr:colOff>
      <xdr:row>42</xdr:row>
      <xdr:rowOff>87429</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0.04444</cdr:x>
      <cdr:y>0</cdr:y>
    </cdr:from>
    <cdr:to>
      <cdr:x>0.27111</cdr:x>
      <cdr:y>0.08247</cdr:y>
    </cdr:to>
    <cdr:sp macro="" textlink="">
      <cdr:nvSpPr>
        <cdr:cNvPr id="2" name="ZoneTexte 1"/>
        <cdr:cNvSpPr txBox="1"/>
      </cdr:nvSpPr>
      <cdr:spPr>
        <a:xfrm xmlns:a="http://schemas.openxmlformats.org/drawingml/2006/main">
          <a:off x="272143" y="0"/>
          <a:ext cx="1387929" cy="2177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b="1"/>
            <a:t>Index of change </a:t>
          </a:r>
          <a:r>
            <a:rPr lang="fr-FR" sz="700" b="1" baseline="0"/>
            <a:t>(2015 = 100)</a:t>
          </a:r>
          <a:endParaRPr lang="fr-FR" sz="700" b="1"/>
        </a:p>
      </cdr:txBody>
    </cdr:sp>
  </cdr:relSizeAnchor>
</c:userShapes>
</file>

<file path=xl/drawings/drawing28.xml><?xml version="1.0" encoding="utf-8"?>
<c:userShapes xmlns:c="http://schemas.openxmlformats.org/drawingml/2006/chart">
  <cdr:relSizeAnchor xmlns:cdr="http://schemas.openxmlformats.org/drawingml/2006/chartDrawing">
    <cdr:from>
      <cdr:x>0.04444</cdr:x>
      <cdr:y>0</cdr:y>
    </cdr:from>
    <cdr:to>
      <cdr:x>0.27111</cdr:x>
      <cdr:y>0.08247</cdr:y>
    </cdr:to>
    <cdr:sp macro="" textlink="">
      <cdr:nvSpPr>
        <cdr:cNvPr id="2" name="ZoneTexte 1"/>
        <cdr:cNvSpPr txBox="1"/>
      </cdr:nvSpPr>
      <cdr:spPr>
        <a:xfrm xmlns:a="http://schemas.openxmlformats.org/drawingml/2006/main">
          <a:off x="272143" y="0"/>
          <a:ext cx="1387929" cy="2177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b="1"/>
            <a:t>Indiex of change </a:t>
          </a:r>
          <a:r>
            <a:rPr lang="fr-FR" sz="700" b="1" baseline="0"/>
            <a:t>(2015 = 100)</a:t>
          </a:r>
          <a:endParaRPr lang="fr-FR" sz="700" b="1"/>
        </a:p>
      </cdr:txBody>
    </cdr:sp>
  </cdr:relSizeAnchor>
</c:userShapes>
</file>

<file path=xl/drawings/drawing29.xml><?xml version="1.0" encoding="utf-8"?>
<c:userShapes xmlns:c="http://schemas.openxmlformats.org/drawingml/2006/chart">
  <cdr:relSizeAnchor xmlns:cdr="http://schemas.openxmlformats.org/drawingml/2006/chartDrawing">
    <cdr:from>
      <cdr:x>0.04444</cdr:x>
      <cdr:y>0</cdr:y>
    </cdr:from>
    <cdr:to>
      <cdr:x>0.27111</cdr:x>
      <cdr:y>0.08247</cdr:y>
    </cdr:to>
    <cdr:sp macro="" textlink="">
      <cdr:nvSpPr>
        <cdr:cNvPr id="2" name="ZoneTexte 1"/>
        <cdr:cNvSpPr txBox="1"/>
      </cdr:nvSpPr>
      <cdr:spPr>
        <a:xfrm xmlns:a="http://schemas.openxmlformats.org/drawingml/2006/main">
          <a:off x="272143" y="0"/>
          <a:ext cx="1387929" cy="2177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b="1"/>
            <a:t>Index of change </a:t>
          </a:r>
          <a:r>
            <a:rPr lang="fr-FR" sz="700" b="1" baseline="0"/>
            <a:t> (2015 = 100)</a:t>
          </a:r>
          <a:endParaRPr lang="fr-FR" sz="700" b="1"/>
        </a:p>
      </cdr:txBody>
    </cdr:sp>
  </cdr:relSizeAnchor>
</c:userShapes>
</file>

<file path=xl/drawings/drawing3.xml><?xml version="1.0" encoding="utf-8"?>
<xdr:wsDr xmlns:xdr="http://schemas.openxmlformats.org/drawingml/2006/spreadsheetDrawing" xmlns:a="http://schemas.openxmlformats.org/drawingml/2006/main">
  <xdr:twoCellAnchor>
    <xdr:from>
      <xdr:col>8</xdr:col>
      <xdr:colOff>736022</xdr:colOff>
      <xdr:row>3</xdr:row>
      <xdr:rowOff>173182</xdr:rowOff>
    </xdr:from>
    <xdr:to>
      <xdr:col>15</xdr:col>
      <xdr:colOff>722415</xdr:colOff>
      <xdr:row>23</xdr:row>
      <xdr:rowOff>173182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4</xdr:row>
      <xdr:rowOff>0</xdr:rowOff>
    </xdr:from>
    <xdr:to>
      <xdr:col>23</xdr:col>
      <xdr:colOff>748393</xdr:colOff>
      <xdr:row>24</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xdr:colOff>
      <xdr:row>38</xdr:row>
      <xdr:rowOff>190499</xdr:rowOff>
    </xdr:from>
    <xdr:to>
      <xdr:col>13</xdr:col>
      <xdr:colOff>227999</xdr:colOff>
      <xdr:row>48</xdr:row>
      <xdr:rowOff>14356</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56</xdr:row>
      <xdr:rowOff>0</xdr:rowOff>
    </xdr:from>
    <xdr:to>
      <xdr:col>13</xdr:col>
      <xdr:colOff>473572</xdr:colOff>
      <xdr:row>72</xdr:row>
      <xdr:rowOff>49714</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13607</xdr:colOff>
      <xdr:row>38</xdr:row>
      <xdr:rowOff>149678</xdr:rowOff>
    </xdr:from>
    <xdr:to>
      <xdr:col>18</xdr:col>
      <xdr:colOff>241607</xdr:colOff>
      <xdr:row>47</xdr:row>
      <xdr:rowOff>150428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31</xdr:row>
      <xdr:rowOff>0</xdr:rowOff>
    </xdr:from>
    <xdr:to>
      <xdr:col>18</xdr:col>
      <xdr:colOff>228000</xdr:colOff>
      <xdr:row>37</xdr:row>
      <xdr:rowOff>458291</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32</xdr:row>
      <xdr:rowOff>0</xdr:rowOff>
    </xdr:from>
    <xdr:to>
      <xdr:col>13</xdr:col>
      <xdr:colOff>228000</xdr:colOff>
      <xdr:row>38</xdr:row>
      <xdr:rowOff>27965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0.04444</cdr:x>
      <cdr:y>0</cdr:y>
    </cdr:from>
    <cdr:to>
      <cdr:x>0.27111</cdr:x>
      <cdr:y>0.08247</cdr:y>
    </cdr:to>
    <cdr:sp macro="" textlink="">
      <cdr:nvSpPr>
        <cdr:cNvPr id="2" name="ZoneTexte 1"/>
        <cdr:cNvSpPr txBox="1"/>
      </cdr:nvSpPr>
      <cdr:spPr>
        <a:xfrm xmlns:a="http://schemas.openxmlformats.org/drawingml/2006/main">
          <a:off x="272143" y="0"/>
          <a:ext cx="1387929" cy="2177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b="1"/>
            <a:t>Indiex of change </a:t>
          </a:r>
          <a:r>
            <a:rPr lang="fr-FR" sz="700" b="1" baseline="0"/>
            <a:t>(2015 = 100)</a:t>
          </a:r>
          <a:endParaRPr lang="fr-FR" sz="700" b="1"/>
        </a:p>
      </cdr:txBody>
    </cdr:sp>
  </cdr:relSizeAnchor>
</c:userShapes>
</file>

<file path=xl/drawings/drawing31.xml><?xml version="1.0" encoding="utf-8"?>
<xdr:wsDr xmlns:xdr="http://schemas.openxmlformats.org/drawingml/2006/spreadsheetDrawing" xmlns:a="http://schemas.openxmlformats.org/drawingml/2006/main">
  <xdr:twoCellAnchor>
    <xdr:from>
      <xdr:col>5</xdr:col>
      <xdr:colOff>0</xdr:colOff>
      <xdr:row>4</xdr:row>
      <xdr:rowOff>0</xdr:rowOff>
    </xdr:from>
    <xdr:to>
      <xdr:col>16</xdr:col>
      <xdr:colOff>133350</xdr:colOff>
      <xdr:row>27</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34</xdr:row>
      <xdr:rowOff>0</xdr:rowOff>
    </xdr:from>
    <xdr:to>
      <xdr:col>10</xdr:col>
      <xdr:colOff>721179</xdr:colOff>
      <xdr:row>51</xdr:row>
      <xdr:rowOff>163286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58</xdr:row>
      <xdr:rowOff>0</xdr:rowOff>
    </xdr:from>
    <xdr:to>
      <xdr:col>17</xdr:col>
      <xdr:colOff>133350</xdr:colOff>
      <xdr:row>85</xdr:row>
      <xdr:rowOff>140835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92</xdr:row>
      <xdr:rowOff>0</xdr:rowOff>
    </xdr:from>
    <xdr:to>
      <xdr:col>15</xdr:col>
      <xdr:colOff>419100</xdr:colOff>
      <xdr:row>119</xdr:row>
      <xdr:rowOff>151038</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6</xdr:row>
      <xdr:rowOff>0</xdr:rowOff>
    </xdr:from>
    <xdr:to>
      <xdr:col>11</xdr:col>
      <xdr:colOff>827357</xdr:colOff>
      <xdr:row>23</xdr:row>
      <xdr:rowOff>104143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34</xdr:row>
      <xdr:rowOff>0</xdr:rowOff>
    </xdr:from>
    <xdr:to>
      <xdr:col>11</xdr:col>
      <xdr:colOff>841764</xdr:colOff>
      <xdr:row>50</xdr:row>
      <xdr:rowOff>11294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100012</xdr:colOff>
      <xdr:row>97</xdr:row>
      <xdr:rowOff>114299</xdr:rowOff>
    </xdr:from>
    <xdr:to>
      <xdr:col>13</xdr:col>
      <xdr:colOff>951862</xdr:colOff>
      <xdr:row>107</xdr:row>
      <xdr:rowOff>70124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119</xdr:row>
      <xdr:rowOff>0</xdr:rowOff>
    </xdr:from>
    <xdr:to>
      <xdr:col>12</xdr:col>
      <xdr:colOff>827357</xdr:colOff>
      <xdr:row>136</xdr:row>
      <xdr:rowOff>104143</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0</xdr:colOff>
      <xdr:row>62</xdr:row>
      <xdr:rowOff>0</xdr:rowOff>
    </xdr:from>
    <xdr:to>
      <xdr:col>16</xdr:col>
      <xdr:colOff>256761</xdr:colOff>
      <xdr:row>84</xdr:row>
      <xdr:rowOff>129000</xdr:rowOff>
    </xdr:to>
    <xdr:pic>
      <xdr:nvPicPr>
        <xdr:cNvPr id="6" name="Imag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72150" y="11163300"/>
          <a:ext cx="9877011" cy="4417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4</xdr:row>
      <xdr:rowOff>-1</xdr:rowOff>
    </xdr:from>
    <xdr:to>
      <xdr:col>14</xdr:col>
      <xdr:colOff>0</xdr:colOff>
      <xdr:row>26</xdr:row>
      <xdr:rowOff>163284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761999</xdr:colOff>
      <xdr:row>87</xdr:row>
      <xdr:rowOff>0</xdr:rowOff>
    </xdr:from>
    <xdr:to>
      <xdr:col>13</xdr:col>
      <xdr:colOff>13606</xdr:colOff>
      <xdr:row>110</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33</xdr:row>
      <xdr:rowOff>0</xdr:rowOff>
    </xdr:from>
    <xdr:to>
      <xdr:col>14</xdr:col>
      <xdr:colOff>748393</xdr:colOff>
      <xdr:row>56</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62</xdr:row>
      <xdr:rowOff>0</xdr:rowOff>
    </xdr:from>
    <xdr:to>
      <xdr:col>14</xdr:col>
      <xdr:colOff>0</xdr:colOff>
      <xdr:row>81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0.87896</cdr:x>
      <cdr:y>0.57194</cdr:y>
    </cdr:from>
    <cdr:to>
      <cdr:x>0.98254</cdr:x>
      <cdr:y>0.62781</cdr:y>
    </cdr:to>
    <cdr:sp macro="" textlink="">
      <cdr:nvSpPr>
        <cdr:cNvPr id="3" name="ZoneTexte 2"/>
        <cdr:cNvSpPr txBox="1"/>
      </cdr:nvSpPr>
      <cdr:spPr>
        <a:xfrm xmlns:a="http://schemas.openxmlformats.org/drawingml/2006/main">
          <a:off x="6593045" y="2190751"/>
          <a:ext cx="776924" cy="2140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b="1">
              <a:solidFill>
                <a:schemeClr val="accent4"/>
              </a:solidFill>
            </a:rPr>
            <a:t>EU-23 average</a:t>
          </a:r>
        </a:p>
      </cdr:txBody>
    </cdr:sp>
  </cdr:relSizeAnchor>
  <cdr:relSizeAnchor xmlns:cdr="http://schemas.openxmlformats.org/drawingml/2006/chartDrawing">
    <cdr:from>
      <cdr:x>0.30595</cdr:x>
      <cdr:y>0.01243</cdr:y>
    </cdr:from>
    <cdr:to>
      <cdr:x>0.33175</cdr:x>
      <cdr:y>0.22927</cdr:y>
    </cdr:to>
    <cdr:sp macro="" textlink="">
      <cdr:nvSpPr>
        <cdr:cNvPr id="4" name="ZoneTexte 3"/>
        <cdr:cNvSpPr txBox="1"/>
      </cdr:nvSpPr>
      <cdr:spPr>
        <a:xfrm xmlns:a="http://schemas.openxmlformats.org/drawingml/2006/main" rot="16200000">
          <a:off x="1976355" y="366161"/>
          <a:ext cx="830587" cy="1935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b="1">
              <a:solidFill>
                <a:schemeClr val="accent4"/>
              </a:solidFill>
            </a:rPr>
            <a:t>EU-23 average</a:t>
          </a:r>
        </a:p>
      </cdr:txBody>
    </cdr:sp>
  </cdr:relSizeAnchor>
  <cdr:relSizeAnchor xmlns:cdr="http://schemas.openxmlformats.org/drawingml/2006/chartDrawing">
    <cdr:from>
      <cdr:x>0.63194</cdr:x>
      <cdr:y>0.07875</cdr:y>
    </cdr:from>
    <cdr:to>
      <cdr:x>0.96774</cdr:x>
      <cdr:y>0.315</cdr:y>
    </cdr:to>
    <cdr:sp macro="" textlink="">
      <cdr:nvSpPr>
        <cdr:cNvPr id="2" name="ZoneTexte 1"/>
        <cdr:cNvSpPr txBox="1"/>
      </cdr:nvSpPr>
      <cdr:spPr>
        <a:xfrm xmlns:a="http://schemas.openxmlformats.org/drawingml/2006/main">
          <a:off x="4798185" y="295751"/>
          <a:ext cx="2549672" cy="887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1" baseline="0">
              <a:solidFill>
                <a:schemeClr val="accent4"/>
              </a:solidFill>
            </a:rPr>
            <a:t>EU-23 average for those regretting: 9 </a:t>
          </a:r>
          <a:r>
            <a:rPr lang="fr-FR" sz="900" b="1">
              <a:solidFill>
                <a:schemeClr val="accent4"/>
              </a:solidFill>
            </a:rPr>
            <a:t>%</a:t>
          </a:r>
        </a:p>
        <a:p xmlns:a="http://schemas.openxmlformats.org/drawingml/2006/main">
          <a:endParaRPr lang="fr-FR" sz="900" b="1">
            <a:solidFill>
              <a:schemeClr val="accent4"/>
            </a:solidFill>
          </a:endParaRPr>
        </a:p>
        <a:p xmlns:a="http://schemas.openxmlformats.org/drawingml/2006/main">
          <a:r>
            <a:rPr lang="fr-FR" sz="900" b="1">
              <a:solidFill>
                <a:schemeClr val="accent4"/>
              </a:solidFill>
            </a:rPr>
            <a:t>EU-23 average for valued profession</a:t>
          </a:r>
          <a:r>
            <a:rPr lang="fr-FR" sz="900" b="1" baseline="0">
              <a:solidFill>
                <a:schemeClr val="accent4"/>
              </a:solidFill>
            </a:rPr>
            <a:t>: 18 % </a:t>
          </a:r>
          <a:endParaRPr lang="fr-FR" sz="900" b="1">
            <a:solidFill>
              <a:schemeClr val="accent4"/>
            </a:solidFil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10</xdr:col>
      <xdr:colOff>0</xdr:colOff>
      <xdr:row>3</xdr:row>
      <xdr:rowOff>0</xdr:rowOff>
    </xdr:from>
    <xdr:to>
      <xdr:col>18</xdr:col>
      <xdr:colOff>0</xdr:colOff>
      <xdr:row>16</xdr:row>
      <xdr:rowOff>149679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xdr:row>
      <xdr:rowOff>0</xdr:rowOff>
    </xdr:from>
    <xdr:to>
      <xdr:col>27</xdr:col>
      <xdr:colOff>0</xdr:colOff>
      <xdr:row>16</xdr:row>
      <xdr:rowOff>149679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18</xdr:row>
      <xdr:rowOff>0</xdr:rowOff>
    </xdr:from>
    <xdr:to>
      <xdr:col>18</xdr:col>
      <xdr:colOff>0</xdr:colOff>
      <xdr:row>38</xdr:row>
      <xdr:rowOff>-1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18</xdr:row>
      <xdr:rowOff>0</xdr:rowOff>
    </xdr:from>
    <xdr:to>
      <xdr:col>27</xdr:col>
      <xdr:colOff>0</xdr:colOff>
      <xdr:row>38</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40</xdr:row>
      <xdr:rowOff>0</xdr:rowOff>
    </xdr:from>
    <xdr:to>
      <xdr:col>27</xdr:col>
      <xdr:colOff>0</xdr:colOff>
      <xdr:row>60</xdr:row>
      <xdr:rowOff>1</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40</xdr:row>
      <xdr:rowOff>0</xdr:rowOff>
    </xdr:from>
    <xdr:to>
      <xdr:col>18</xdr:col>
      <xdr:colOff>0</xdr:colOff>
      <xdr:row>60</xdr:row>
      <xdr:rowOff>1</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71</xdr:row>
      <xdr:rowOff>0</xdr:rowOff>
    </xdr:from>
    <xdr:to>
      <xdr:col>13</xdr:col>
      <xdr:colOff>457200</xdr:colOff>
      <xdr:row>86</xdr:row>
      <xdr:rowOff>28576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0</xdr:rowOff>
    </xdr:from>
    <xdr:to>
      <xdr:col>13</xdr:col>
      <xdr:colOff>457200</xdr:colOff>
      <xdr:row>143</xdr:row>
      <xdr:rowOff>28576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xdr:colOff>
      <xdr:row>4</xdr:row>
      <xdr:rowOff>0</xdr:rowOff>
    </xdr:from>
    <xdr:to>
      <xdr:col>16</xdr:col>
      <xdr:colOff>407048</xdr:colOff>
      <xdr:row>30</xdr:row>
      <xdr:rowOff>74572</xdr:rowOff>
    </xdr:to>
    <xdr:pic>
      <xdr:nvPicPr>
        <xdr:cNvPr id="4" name="Imag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86101" y="647700"/>
          <a:ext cx="9551047" cy="4284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36</xdr:row>
      <xdr:rowOff>163284</xdr:rowOff>
    </xdr:from>
    <xdr:to>
      <xdr:col>10</xdr:col>
      <xdr:colOff>51688</xdr:colOff>
      <xdr:row>63</xdr:row>
      <xdr:rowOff>74570</xdr:rowOff>
    </xdr:to>
    <xdr:pic>
      <xdr:nvPicPr>
        <xdr:cNvPr id="5" name="Imag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86101" y="5992584"/>
          <a:ext cx="4623687" cy="4283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94</xdr:row>
      <xdr:rowOff>0</xdr:rowOff>
    </xdr:from>
    <xdr:to>
      <xdr:col>10</xdr:col>
      <xdr:colOff>92220</xdr:colOff>
      <xdr:row>120</xdr:row>
      <xdr:rowOff>74571</xdr:rowOff>
    </xdr:to>
    <xdr:pic>
      <xdr:nvPicPr>
        <xdr:cNvPr id="6" name="Imag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86100" y="15220950"/>
          <a:ext cx="4664220" cy="428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757916</xdr:colOff>
      <xdr:row>3</xdr:row>
      <xdr:rowOff>190499</xdr:rowOff>
    </xdr:from>
    <xdr:to>
      <xdr:col>17</xdr:col>
      <xdr:colOff>571499</xdr:colOff>
      <xdr:row>25</xdr:row>
      <xdr:rowOff>122464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101</xdr:row>
      <xdr:rowOff>0</xdr:rowOff>
    </xdr:from>
    <xdr:to>
      <xdr:col>15</xdr:col>
      <xdr:colOff>217714</xdr:colOff>
      <xdr:row>120</xdr:row>
      <xdr:rowOff>136071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70</xdr:row>
      <xdr:rowOff>0</xdr:rowOff>
    </xdr:from>
    <xdr:to>
      <xdr:col>14</xdr:col>
      <xdr:colOff>1</xdr:colOff>
      <xdr:row>92</xdr:row>
      <xdr:rowOff>176894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36</xdr:row>
      <xdr:rowOff>0</xdr:rowOff>
    </xdr:from>
    <xdr:to>
      <xdr:col>15</xdr:col>
      <xdr:colOff>653144</xdr:colOff>
      <xdr:row>57</xdr:row>
      <xdr:rowOff>54430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0.05456</cdr:x>
      <cdr:y>0.79826</cdr:y>
    </cdr:from>
    <cdr:to>
      <cdr:x>0.52917</cdr:x>
      <cdr:y>0.92368</cdr:y>
    </cdr:to>
    <cdr:sp macro="" textlink="">
      <cdr:nvSpPr>
        <cdr:cNvPr id="2" name="Rectangle 1"/>
        <cdr:cNvSpPr/>
      </cdr:nvSpPr>
      <cdr:spPr>
        <a:xfrm xmlns:a="http://schemas.openxmlformats.org/drawingml/2006/main">
          <a:off x="374173" y="2993571"/>
          <a:ext cx="3254875" cy="470348"/>
        </a:xfrm>
        <a:prstGeom xmlns:a="http://schemas.openxmlformats.org/drawingml/2006/main" prst="rect">
          <a:avLst/>
        </a:prstGeom>
        <a:solidFill xmlns:a="http://schemas.openxmlformats.org/drawingml/2006/main">
          <a:schemeClr val="accent5">
            <a:lumMod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700" b="1" i="1">
              <a:latin typeface="Arial" panose="020B0604020202020204" pitchFamily="34" charset="0"/>
              <a:cs typeface="Arial" panose="020B0604020202020204" pitchFamily="34" charset="0"/>
            </a:rPr>
            <a:t>Below-average</a:t>
          </a:r>
          <a:r>
            <a:rPr lang="fr-FR" sz="700">
              <a:latin typeface="Arial" panose="020B0604020202020204" pitchFamily="34" charset="0"/>
              <a:cs typeface="Arial" panose="020B0604020202020204" pitchFamily="34" charset="0"/>
            </a:rPr>
            <a:t> reading performance</a:t>
          </a:r>
        </a:p>
        <a:p xmlns:a="http://schemas.openxmlformats.org/drawingml/2006/main">
          <a:pPr algn="ctr"/>
          <a:endParaRPr lang="fr-FR" sz="700">
            <a:latin typeface="Arial" panose="020B0604020202020204" pitchFamily="34" charset="0"/>
            <a:cs typeface="Arial" panose="020B0604020202020204" pitchFamily="34" charset="0"/>
          </a:endParaRPr>
        </a:p>
        <a:p xmlns:a="http://schemas.openxmlformats.org/drawingml/2006/main">
          <a:pPr algn="ctr"/>
          <a:r>
            <a:rPr lang="fr-FR" sz="700" b="1" i="1">
              <a:latin typeface="Arial" panose="020B0604020202020204" pitchFamily="34" charset="0"/>
              <a:cs typeface="Arial" panose="020B0604020202020204" pitchFamily="34" charset="0"/>
            </a:rPr>
            <a:t>Below-average</a:t>
          </a:r>
          <a:r>
            <a:rPr lang="fr-FR" sz="700">
              <a:latin typeface="Arial" panose="020B0604020202020204" pitchFamily="34" charset="0"/>
              <a:cs typeface="Arial" panose="020B0604020202020204" pitchFamily="34" charset="0"/>
            </a:rPr>
            <a:t> equity in education</a:t>
          </a:r>
        </a:p>
      </cdr:txBody>
    </cdr:sp>
  </cdr:relSizeAnchor>
  <cdr:relSizeAnchor xmlns:cdr="http://schemas.openxmlformats.org/drawingml/2006/chartDrawing">
    <cdr:from>
      <cdr:x>0.53075</cdr:x>
      <cdr:y>0.79826</cdr:y>
    </cdr:from>
    <cdr:to>
      <cdr:x>0.9871</cdr:x>
      <cdr:y>0.92284</cdr:y>
    </cdr:to>
    <cdr:sp macro="" textlink="">
      <cdr:nvSpPr>
        <cdr:cNvPr id="3" name="Rectangle 2"/>
        <cdr:cNvSpPr/>
      </cdr:nvSpPr>
      <cdr:spPr>
        <a:xfrm xmlns:a="http://schemas.openxmlformats.org/drawingml/2006/main">
          <a:off x="3639884" y="2993571"/>
          <a:ext cx="3129649" cy="467198"/>
        </a:xfrm>
        <a:prstGeom xmlns:a="http://schemas.openxmlformats.org/drawingml/2006/main" prst="rect">
          <a:avLst/>
        </a:prstGeom>
        <a:solidFill xmlns:a="http://schemas.openxmlformats.org/drawingml/2006/main">
          <a:schemeClr val="accent5">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700" b="1" i="1">
              <a:solidFill>
                <a:schemeClr val="lt1"/>
              </a:solidFill>
              <a:effectLst/>
              <a:latin typeface="+mn-lt"/>
              <a:ea typeface="+mn-ea"/>
              <a:cs typeface="+mn-cs"/>
            </a:rPr>
            <a:t>Below-average</a:t>
          </a:r>
          <a:r>
            <a:rPr lang="fr-FR" sz="700">
              <a:solidFill>
                <a:schemeClr val="lt1"/>
              </a:solidFill>
              <a:effectLst/>
              <a:latin typeface="+mn-lt"/>
              <a:ea typeface="+mn-ea"/>
              <a:cs typeface="+mn-cs"/>
            </a:rPr>
            <a:t> reading performance</a:t>
          </a:r>
        </a:p>
        <a:p xmlns:a="http://schemas.openxmlformats.org/drawingml/2006/main">
          <a:pPr algn="ctr"/>
          <a:endParaRPr lang="fr-FR" sz="700">
            <a:solidFill>
              <a:schemeClr val="lt1"/>
            </a:solidFill>
            <a:effectLst/>
            <a:latin typeface="+mn-lt"/>
            <a:ea typeface="+mn-ea"/>
            <a:cs typeface="+mn-cs"/>
          </a:endParaRPr>
        </a:p>
        <a:p xmlns:a="http://schemas.openxmlformats.org/drawingml/2006/main">
          <a:pPr algn="ctr"/>
          <a:r>
            <a:rPr lang="fr-FR" sz="700" b="1" i="1">
              <a:solidFill>
                <a:schemeClr val="lt1"/>
              </a:solidFill>
              <a:effectLst/>
              <a:latin typeface="+mn-lt"/>
              <a:ea typeface="+mn-ea"/>
              <a:cs typeface="+mn-cs"/>
            </a:rPr>
            <a:t>Above-average </a:t>
          </a:r>
          <a:r>
            <a:rPr lang="fr-FR" sz="700">
              <a:solidFill>
                <a:schemeClr val="lt1"/>
              </a:solidFill>
              <a:effectLst/>
              <a:latin typeface="+mn-lt"/>
              <a:ea typeface="+mn-ea"/>
              <a:cs typeface="+mn-cs"/>
            </a:rPr>
            <a:t>equity in education</a:t>
          </a:r>
        </a:p>
      </cdr:txBody>
    </cdr:sp>
  </cdr:relSizeAnchor>
  <cdr:relSizeAnchor xmlns:cdr="http://schemas.openxmlformats.org/drawingml/2006/chartDrawing">
    <cdr:from>
      <cdr:x>0.05317</cdr:x>
      <cdr:y>0.02939</cdr:y>
    </cdr:from>
    <cdr:to>
      <cdr:x>0.52917</cdr:x>
      <cdr:y>0.13531</cdr:y>
    </cdr:to>
    <cdr:sp macro="" textlink="">
      <cdr:nvSpPr>
        <cdr:cNvPr id="4" name="Rectangle 3"/>
        <cdr:cNvSpPr/>
      </cdr:nvSpPr>
      <cdr:spPr>
        <a:xfrm xmlns:a="http://schemas.openxmlformats.org/drawingml/2006/main">
          <a:off x="364672" y="128361"/>
          <a:ext cx="3264353" cy="462643"/>
        </a:xfrm>
        <a:prstGeom xmlns:a="http://schemas.openxmlformats.org/drawingml/2006/main" prst="rect">
          <a:avLst/>
        </a:prstGeom>
        <a:solidFill xmlns:a="http://schemas.openxmlformats.org/drawingml/2006/main">
          <a:schemeClr val="accent5">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700" b="1" i="1">
              <a:solidFill>
                <a:schemeClr val="lt1"/>
              </a:solidFill>
              <a:effectLst/>
              <a:latin typeface="Arial" panose="020B0604020202020204" pitchFamily="34" charset="0"/>
              <a:ea typeface="+mn-ea"/>
              <a:cs typeface="Arial" panose="020B0604020202020204" pitchFamily="34" charset="0"/>
            </a:rPr>
            <a:t>Above-average</a:t>
          </a:r>
          <a:r>
            <a:rPr lang="fr-FR" sz="700">
              <a:solidFill>
                <a:schemeClr val="lt1"/>
              </a:solidFill>
              <a:effectLst/>
              <a:latin typeface="Arial" panose="020B0604020202020204" pitchFamily="34" charset="0"/>
              <a:ea typeface="+mn-ea"/>
              <a:cs typeface="Arial" panose="020B0604020202020204" pitchFamily="34" charset="0"/>
            </a:rPr>
            <a:t> reading performance</a:t>
          </a:r>
        </a:p>
        <a:p xmlns:a="http://schemas.openxmlformats.org/drawingml/2006/main">
          <a:pPr algn="ctr"/>
          <a:endParaRPr lang="fr-FR" sz="700">
            <a:solidFill>
              <a:schemeClr val="lt1"/>
            </a:solidFill>
            <a:effectLst/>
            <a:latin typeface="Arial" panose="020B0604020202020204" pitchFamily="34" charset="0"/>
            <a:ea typeface="+mn-ea"/>
            <a:cs typeface="Arial" panose="020B0604020202020204" pitchFamily="34" charset="0"/>
          </a:endParaRPr>
        </a:p>
        <a:p xmlns:a="http://schemas.openxmlformats.org/drawingml/2006/main">
          <a:pPr algn="ctr"/>
          <a:r>
            <a:rPr lang="fr-FR" sz="700" b="1" i="1">
              <a:solidFill>
                <a:schemeClr val="lt1"/>
              </a:solidFill>
              <a:effectLst/>
              <a:latin typeface="Arial" panose="020B0604020202020204" pitchFamily="34" charset="0"/>
              <a:ea typeface="+mn-ea"/>
              <a:cs typeface="Arial" panose="020B0604020202020204" pitchFamily="34" charset="0"/>
            </a:rPr>
            <a:t>Below-average</a:t>
          </a:r>
          <a:r>
            <a:rPr lang="fr-FR" sz="700">
              <a:solidFill>
                <a:schemeClr val="lt1"/>
              </a:solidFill>
              <a:effectLst/>
              <a:latin typeface="Arial" panose="020B0604020202020204" pitchFamily="34" charset="0"/>
              <a:ea typeface="+mn-ea"/>
              <a:cs typeface="Arial" panose="020B0604020202020204" pitchFamily="34" charset="0"/>
            </a:rPr>
            <a:t> equity in education</a:t>
          </a:r>
        </a:p>
      </cdr:txBody>
    </cdr:sp>
  </cdr:relSizeAnchor>
  <cdr:relSizeAnchor xmlns:cdr="http://schemas.openxmlformats.org/drawingml/2006/chartDrawing">
    <cdr:from>
      <cdr:x>0.52917</cdr:x>
      <cdr:y>0.02814</cdr:y>
    </cdr:from>
    <cdr:to>
      <cdr:x>0.98935</cdr:x>
      <cdr:y>0.13406</cdr:y>
    </cdr:to>
    <cdr:sp macro="" textlink="">
      <cdr:nvSpPr>
        <cdr:cNvPr id="5" name="Rectangle 4"/>
        <cdr:cNvSpPr/>
      </cdr:nvSpPr>
      <cdr:spPr>
        <a:xfrm xmlns:a="http://schemas.openxmlformats.org/drawingml/2006/main">
          <a:off x="3629027" y="122918"/>
          <a:ext cx="3155950" cy="462643"/>
        </a:xfrm>
        <a:prstGeom xmlns:a="http://schemas.openxmlformats.org/drawingml/2006/main" prst="rect">
          <a:avLst/>
        </a:prstGeom>
        <a:solidFill xmlns:a="http://schemas.openxmlformats.org/drawingml/2006/main">
          <a:schemeClr val="accent5">
            <a:lumMod val="20000"/>
            <a:lumOff val="8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700" b="1" i="1">
              <a:solidFill>
                <a:sysClr val="windowText" lastClr="000000"/>
              </a:solidFill>
              <a:effectLst/>
              <a:latin typeface="Arial" panose="020B0604020202020204" pitchFamily="34" charset="0"/>
              <a:ea typeface="+mn-ea"/>
              <a:cs typeface="Arial" panose="020B0604020202020204" pitchFamily="34" charset="0"/>
            </a:rPr>
            <a:t>Above-average</a:t>
          </a:r>
          <a:r>
            <a:rPr lang="fr-FR" sz="700">
              <a:solidFill>
                <a:sysClr val="windowText" lastClr="000000"/>
              </a:solidFill>
              <a:effectLst/>
              <a:latin typeface="Arial" panose="020B0604020202020204" pitchFamily="34" charset="0"/>
              <a:ea typeface="+mn-ea"/>
              <a:cs typeface="Arial" panose="020B0604020202020204" pitchFamily="34" charset="0"/>
            </a:rPr>
            <a:t> reading performance</a:t>
          </a:r>
        </a:p>
        <a:p xmlns:a="http://schemas.openxmlformats.org/drawingml/2006/main">
          <a:pPr algn="ctr"/>
          <a:endParaRPr lang="fr-FR" sz="70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algn="ctr"/>
          <a:r>
            <a:rPr lang="fr-FR" sz="700" b="1" i="1">
              <a:solidFill>
                <a:sysClr val="windowText" lastClr="000000"/>
              </a:solidFill>
              <a:effectLst/>
              <a:latin typeface="Arial" panose="020B0604020202020204" pitchFamily="34" charset="0"/>
              <a:ea typeface="+mn-ea"/>
              <a:cs typeface="Arial" panose="020B0604020202020204" pitchFamily="34" charset="0"/>
            </a:rPr>
            <a:t>Above-average</a:t>
          </a:r>
          <a:r>
            <a:rPr lang="fr-FR" sz="700">
              <a:solidFill>
                <a:sysClr val="windowText" lastClr="000000"/>
              </a:solidFill>
              <a:effectLst/>
              <a:latin typeface="Arial" panose="020B0604020202020204" pitchFamily="34" charset="0"/>
              <a:ea typeface="+mn-ea"/>
              <a:cs typeface="Arial" panose="020B0604020202020204" pitchFamily="34" charset="0"/>
            </a:rPr>
            <a:t> equity in education</a:t>
          </a:r>
        </a:p>
      </cdr:txBody>
    </cdr:sp>
  </cdr:relSizeAnchor>
  <cdr:relSizeAnchor xmlns:cdr="http://schemas.openxmlformats.org/drawingml/2006/chartDrawing">
    <cdr:from>
      <cdr:x>0.87639</cdr:x>
      <cdr:y>0.95732</cdr:y>
    </cdr:from>
    <cdr:to>
      <cdr:x>1</cdr:x>
      <cdr:y>1</cdr:y>
    </cdr:to>
    <cdr:sp macro="" textlink="">
      <cdr:nvSpPr>
        <cdr:cNvPr id="6" name="ZoneTexte 5"/>
        <cdr:cNvSpPr txBox="1"/>
      </cdr:nvSpPr>
      <cdr:spPr>
        <a:xfrm xmlns:a="http://schemas.openxmlformats.org/drawingml/2006/main">
          <a:off x="6010275" y="4181476"/>
          <a:ext cx="847725" cy="1864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a:t>Greater equity  -&gt;</a:t>
          </a:r>
        </a:p>
      </cdr:txBody>
    </cdr:sp>
  </cdr:relSizeAnchor>
  <cdr:relSizeAnchor xmlns:cdr="http://schemas.openxmlformats.org/drawingml/2006/chartDrawing">
    <cdr:from>
      <cdr:x>0.49891</cdr:x>
      <cdr:y>0.56189</cdr:y>
    </cdr:from>
    <cdr:to>
      <cdr:x>0.55029</cdr:x>
      <cdr:y>0.80177</cdr:y>
    </cdr:to>
    <cdr:sp macro="" textlink="">
      <cdr:nvSpPr>
        <cdr:cNvPr id="7" name="ZoneTexte 6"/>
        <cdr:cNvSpPr txBox="1"/>
      </cdr:nvSpPr>
      <cdr:spPr>
        <a:xfrm xmlns:a="http://schemas.openxmlformats.org/drawingml/2006/main">
          <a:off x="3482609" y="2107173"/>
          <a:ext cx="358656" cy="899582"/>
        </a:xfrm>
        <a:prstGeom xmlns:a="http://schemas.openxmlformats.org/drawingml/2006/main" prst="rect">
          <a:avLst/>
        </a:prstGeom>
      </cdr:spPr>
      <cdr:txBody>
        <a:bodyPr xmlns:a="http://schemas.openxmlformats.org/drawingml/2006/main" vertOverflow="clip" vert="vert270" wrap="none" rtlCol="0"/>
        <a:lstStyle xmlns:a="http://schemas.openxmlformats.org/drawingml/2006/main"/>
        <a:p xmlns:a="http://schemas.openxmlformats.org/drawingml/2006/main">
          <a:r>
            <a:rPr lang="fr-FR" sz="700" b="1">
              <a:solidFill>
                <a:schemeClr val="accent5">
                  <a:lumMod val="75000"/>
                </a:schemeClr>
              </a:solidFill>
            </a:rPr>
            <a:t>OECD "equity" average</a:t>
          </a:r>
        </a:p>
      </cdr:txBody>
    </cdr:sp>
  </cdr:relSizeAnchor>
  <cdr:relSizeAnchor xmlns:cdr="http://schemas.openxmlformats.org/drawingml/2006/chartDrawing">
    <cdr:from>
      <cdr:x>0.85139</cdr:x>
      <cdr:y>0.39907</cdr:y>
    </cdr:from>
    <cdr:to>
      <cdr:x>0.98056</cdr:x>
      <cdr:y>0.4405</cdr:y>
    </cdr:to>
    <cdr:sp macro="" textlink="">
      <cdr:nvSpPr>
        <cdr:cNvPr id="8" name="ZoneTexte 7"/>
        <cdr:cNvSpPr txBox="1"/>
      </cdr:nvSpPr>
      <cdr:spPr>
        <a:xfrm xmlns:a="http://schemas.openxmlformats.org/drawingml/2006/main">
          <a:off x="5838826" y="1743077"/>
          <a:ext cx="885825" cy="1809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700" b="1">
              <a:solidFill>
                <a:schemeClr val="accent5">
                  <a:lumMod val="75000"/>
                </a:schemeClr>
              </a:solidFill>
            </a:rPr>
            <a:t>OECD average score</a:t>
          </a:r>
        </a:p>
      </cdr:txBody>
    </cdr:sp>
  </cdr:relSizeAnchor>
</c:userShapes>
</file>

<file path=xl/drawings/drawing39.xml><?xml version="1.0" encoding="utf-8"?>
<xdr:wsDr xmlns:xdr="http://schemas.openxmlformats.org/drawingml/2006/spreadsheetDrawing" xmlns:a="http://schemas.openxmlformats.org/drawingml/2006/main">
  <xdr:twoCellAnchor>
    <xdr:from>
      <xdr:col>7</xdr:col>
      <xdr:colOff>0</xdr:colOff>
      <xdr:row>33</xdr:row>
      <xdr:rowOff>0</xdr:rowOff>
    </xdr:from>
    <xdr:to>
      <xdr:col>15</xdr:col>
      <xdr:colOff>40821</xdr:colOff>
      <xdr:row>55</xdr:row>
      <xdr:rowOff>54428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xdr:row>
      <xdr:rowOff>0</xdr:rowOff>
    </xdr:from>
    <xdr:to>
      <xdr:col>15</xdr:col>
      <xdr:colOff>40821</xdr:colOff>
      <xdr:row>26</xdr:row>
      <xdr:rowOff>54428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91</xdr:row>
      <xdr:rowOff>0</xdr:rowOff>
    </xdr:from>
    <xdr:to>
      <xdr:col>15</xdr:col>
      <xdr:colOff>40821</xdr:colOff>
      <xdr:row>113</xdr:row>
      <xdr:rowOff>54428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62</xdr:row>
      <xdr:rowOff>0</xdr:rowOff>
    </xdr:from>
    <xdr:to>
      <xdr:col>15</xdr:col>
      <xdr:colOff>40821</xdr:colOff>
      <xdr:row>84</xdr:row>
      <xdr:rowOff>54428</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0</xdr:colOff>
      <xdr:row>120</xdr:row>
      <xdr:rowOff>0</xdr:rowOff>
    </xdr:from>
    <xdr:to>
      <xdr:col>11</xdr:col>
      <xdr:colOff>277900</xdr:colOff>
      <xdr:row>146</xdr:row>
      <xdr:rowOff>74572</xdr:rowOff>
    </xdr:to>
    <xdr:pic>
      <xdr:nvPicPr>
        <xdr:cNvPr id="6" name="Imag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0" y="19431000"/>
          <a:ext cx="4849900" cy="4284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153</xdr:row>
      <xdr:rowOff>0</xdr:rowOff>
    </xdr:from>
    <xdr:to>
      <xdr:col>11</xdr:col>
      <xdr:colOff>457651</xdr:colOff>
      <xdr:row>179</xdr:row>
      <xdr:rowOff>74571</xdr:rowOff>
    </xdr:to>
    <xdr:pic>
      <xdr:nvPicPr>
        <xdr:cNvPr id="7" name="Imag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00" y="24774525"/>
          <a:ext cx="5029651" cy="428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4</xdr:row>
      <xdr:rowOff>0</xdr:rowOff>
    </xdr:from>
    <xdr:to>
      <xdr:col>14</xdr:col>
      <xdr:colOff>704848</xdr:colOff>
      <xdr:row>25</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37</xdr:row>
      <xdr:rowOff>0</xdr:rowOff>
    </xdr:from>
    <xdr:to>
      <xdr:col>18</xdr:col>
      <xdr:colOff>608011</xdr:colOff>
      <xdr:row>54</xdr:row>
      <xdr:rowOff>96838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63</xdr:row>
      <xdr:rowOff>0</xdr:rowOff>
    </xdr:from>
    <xdr:to>
      <xdr:col>9</xdr:col>
      <xdr:colOff>389247</xdr:colOff>
      <xdr:row>85</xdr:row>
      <xdr:rowOff>129000</xdr:rowOff>
    </xdr:to>
    <xdr:pic>
      <xdr:nvPicPr>
        <xdr:cNvPr id="7" name="Imag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86893" y="12872357"/>
          <a:ext cx="4784354"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xdr:row>
      <xdr:rowOff>0</xdr:rowOff>
    </xdr:from>
    <xdr:to>
      <xdr:col>9</xdr:col>
      <xdr:colOff>576863</xdr:colOff>
      <xdr:row>118</xdr:row>
      <xdr:rowOff>129000</xdr:rowOff>
    </xdr:to>
    <xdr:pic>
      <xdr:nvPicPr>
        <xdr:cNvPr id="10" name="Imag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86893" y="19158857"/>
          <a:ext cx="4971970"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64</xdr:row>
      <xdr:rowOff>0</xdr:rowOff>
    </xdr:from>
    <xdr:to>
      <xdr:col>16</xdr:col>
      <xdr:colOff>158750</xdr:colOff>
      <xdr:row>78</xdr:row>
      <xdr:rowOff>39687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34</xdr:row>
      <xdr:rowOff>0</xdr:rowOff>
    </xdr:from>
    <xdr:to>
      <xdr:col>13</xdr:col>
      <xdr:colOff>756600</xdr:colOff>
      <xdr:row>52</xdr:row>
      <xdr:rowOff>136800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4</xdr:row>
      <xdr:rowOff>0</xdr:rowOff>
    </xdr:from>
    <xdr:to>
      <xdr:col>13</xdr:col>
      <xdr:colOff>756600</xdr:colOff>
      <xdr:row>22</xdr:row>
      <xdr:rowOff>136800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0</xdr:colOff>
      <xdr:row>23</xdr:row>
      <xdr:rowOff>0</xdr:rowOff>
    </xdr:from>
    <xdr:to>
      <xdr:col>13</xdr:col>
      <xdr:colOff>718500</xdr:colOff>
      <xdr:row>38</xdr:row>
      <xdr:rowOff>22500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55</xdr:row>
      <xdr:rowOff>0</xdr:rowOff>
    </xdr:from>
    <xdr:to>
      <xdr:col>19</xdr:col>
      <xdr:colOff>621846</xdr:colOff>
      <xdr:row>72</xdr:row>
      <xdr:rowOff>1500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0</xdr:colOff>
      <xdr:row>3</xdr:row>
      <xdr:rowOff>0</xdr:rowOff>
    </xdr:from>
    <xdr:to>
      <xdr:col>19</xdr:col>
      <xdr:colOff>68036</xdr:colOff>
      <xdr:row>17</xdr:row>
      <xdr:rowOff>117115</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20200" y="542925"/>
          <a:ext cx="6773636" cy="291746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5</xdr:col>
      <xdr:colOff>0</xdr:colOff>
      <xdr:row>51</xdr:row>
      <xdr:rowOff>0</xdr:rowOff>
    </xdr:from>
    <xdr:to>
      <xdr:col>8</xdr:col>
      <xdr:colOff>745071</xdr:colOff>
      <xdr:row>66</xdr:row>
      <xdr:rowOff>22500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75</xdr:row>
      <xdr:rowOff>0</xdr:rowOff>
    </xdr:from>
    <xdr:to>
      <xdr:col>10</xdr:col>
      <xdr:colOff>745071</xdr:colOff>
      <xdr:row>90</xdr:row>
      <xdr:rowOff>22500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4</xdr:row>
      <xdr:rowOff>0</xdr:rowOff>
    </xdr:from>
    <xdr:to>
      <xdr:col>13</xdr:col>
      <xdr:colOff>718500</xdr:colOff>
      <xdr:row>21</xdr:row>
      <xdr:rowOff>104143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31</xdr:row>
      <xdr:rowOff>0</xdr:rowOff>
    </xdr:from>
    <xdr:to>
      <xdr:col>20</xdr:col>
      <xdr:colOff>718500</xdr:colOff>
      <xdr:row>45</xdr:row>
      <xdr:rowOff>49714</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0.58134</cdr:x>
      <cdr:y>0.18849</cdr:y>
    </cdr:from>
    <cdr:to>
      <cdr:x>1</cdr:x>
      <cdr:y>0.24568</cdr:y>
    </cdr:to>
    <cdr:sp macro="" textlink="">
      <cdr:nvSpPr>
        <cdr:cNvPr id="2" name="ZoneTexte 1"/>
        <cdr:cNvSpPr txBox="1"/>
      </cdr:nvSpPr>
      <cdr:spPr>
        <a:xfrm xmlns:a="http://schemas.openxmlformats.org/drawingml/2006/main">
          <a:off x="3850822" y="542852"/>
          <a:ext cx="2773178" cy="164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600" b="1">
              <a:solidFill>
                <a:schemeClr val="accent2"/>
              </a:solidFill>
              <a:effectLst/>
              <a:latin typeface="+mn-lt"/>
              <a:ea typeface="+mn-ea"/>
              <a:cs typeface="+mn-cs"/>
            </a:rPr>
            <a:t>Below 100, women earn less than men at the same ISCED level </a:t>
          </a:r>
        </a:p>
      </cdr:txBody>
    </cdr:sp>
  </cdr:relSizeAnchor>
</c:userShapes>
</file>

<file path=xl/drawings/drawing44.xml><?xml version="1.0" encoding="utf-8"?>
<xdr:wsDr xmlns:xdr="http://schemas.openxmlformats.org/drawingml/2006/spreadsheetDrawing" xmlns:a="http://schemas.openxmlformats.org/drawingml/2006/main">
  <xdr:twoCellAnchor>
    <xdr:from>
      <xdr:col>5</xdr:col>
      <xdr:colOff>0</xdr:colOff>
      <xdr:row>4</xdr:row>
      <xdr:rowOff>0</xdr:rowOff>
    </xdr:from>
    <xdr:to>
      <xdr:col>14</xdr:col>
      <xdr:colOff>666750</xdr:colOff>
      <xdr:row>28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65</xdr:row>
      <xdr:rowOff>0</xdr:rowOff>
    </xdr:from>
    <xdr:to>
      <xdr:col>14</xdr:col>
      <xdr:colOff>666750</xdr:colOff>
      <xdr:row>89</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36</xdr:row>
      <xdr:rowOff>0</xdr:rowOff>
    </xdr:from>
    <xdr:to>
      <xdr:col>14</xdr:col>
      <xdr:colOff>666750</xdr:colOff>
      <xdr:row>58</xdr:row>
      <xdr:rowOff>54428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95</xdr:row>
      <xdr:rowOff>0</xdr:rowOff>
    </xdr:from>
    <xdr:to>
      <xdr:col>9</xdr:col>
      <xdr:colOff>228000</xdr:colOff>
      <xdr:row>109</xdr:row>
      <xdr:rowOff>33000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120</xdr:row>
      <xdr:rowOff>0</xdr:rowOff>
    </xdr:from>
    <xdr:to>
      <xdr:col>9</xdr:col>
      <xdr:colOff>228000</xdr:colOff>
      <xdr:row>134</xdr:row>
      <xdr:rowOff>33000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30</xdr:row>
      <xdr:rowOff>0</xdr:rowOff>
    </xdr:from>
    <xdr:to>
      <xdr:col>14</xdr:col>
      <xdr:colOff>144278</xdr:colOff>
      <xdr:row>47</xdr:row>
      <xdr:rowOff>32657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57</xdr:row>
      <xdr:rowOff>0</xdr:rowOff>
    </xdr:from>
    <xdr:to>
      <xdr:col>13</xdr:col>
      <xdr:colOff>719633</xdr:colOff>
      <xdr:row>74</xdr:row>
      <xdr:rowOff>185786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4</xdr:row>
      <xdr:rowOff>0</xdr:rowOff>
    </xdr:from>
    <xdr:to>
      <xdr:col>14</xdr:col>
      <xdr:colOff>182503</xdr:colOff>
      <xdr:row>20</xdr:row>
      <xdr:rowOff>63198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0.92239</cdr:x>
      <cdr:y>0</cdr:y>
    </cdr:from>
    <cdr:to>
      <cdr:x>1</cdr:x>
      <cdr:y>0.05018</cdr:y>
    </cdr:to>
    <cdr:sp macro="" textlink="">
      <cdr:nvSpPr>
        <cdr:cNvPr id="2" name="ZoneTexte 1"/>
        <cdr:cNvSpPr txBox="1"/>
      </cdr:nvSpPr>
      <cdr:spPr>
        <a:xfrm xmlns:a="http://schemas.openxmlformats.org/drawingml/2006/main">
          <a:off x="6436179" y="0"/>
          <a:ext cx="541562" cy="2041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700" b="1"/>
            <a:t>Years</a:t>
          </a:r>
        </a:p>
      </cdr:txBody>
    </cdr:sp>
  </cdr:relSizeAnchor>
</c:userShapes>
</file>

<file path=xl/drawings/drawing6.xml><?xml version="1.0" encoding="utf-8"?>
<xdr:wsDr xmlns:xdr="http://schemas.openxmlformats.org/drawingml/2006/spreadsheetDrawing" xmlns:a="http://schemas.openxmlformats.org/drawingml/2006/main">
  <xdr:twoCellAnchor>
    <xdr:from>
      <xdr:col>5</xdr:col>
      <xdr:colOff>0</xdr:colOff>
      <xdr:row>28</xdr:row>
      <xdr:rowOff>0</xdr:rowOff>
    </xdr:from>
    <xdr:to>
      <xdr:col>8</xdr:col>
      <xdr:colOff>745071</xdr:colOff>
      <xdr:row>45</xdr:row>
      <xdr:rowOff>104143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54</xdr:row>
      <xdr:rowOff>0</xdr:rowOff>
    </xdr:from>
    <xdr:to>
      <xdr:col>11</xdr:col>
      <xdr:colOff>353786</xdr:colOff>
      <xdr:row>70</xdr:row>
      <xdr:rowOff>130628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xdr:row>
      <xdr:rowOff>0</xdr:rowOff>
    </xdr:from>
    <xdr:to>
      <xdr:col>8</xdr:col>
      <xdr:colOff>745071</xdr:colOff>
      <xdr:row>21</xdr:row>
      <xdr:rowOff>104143</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98</xdr:row>
      <xdr:rowOff>0</xdr:rowOff>
    </xdr:from>
    <xdr:to>
      <xdr:col>10</xdr:col>
      <xdr:colOff>353786</xdr:colOff>
      <xdr:row>114</xdr:row>
      <xdr:rowOff>130629</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76</xdr:row>
      <xdr:rowOff>0</xdr:rowOff>
    </xdr:from>
    <xdr:to>
      <xdr:col>14</xdr:col>
      <xdr:colOff>231322</xdr:colOff>
      <xdr:row>90</xdr:row>
      <xdr:rowOff>104143</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761998</xdr:colOff>
      <xdr:row>4</xdr:row>
      <xdr:rowOff>0</xdr:rowOff>
    </xdr:from>
    <xdr:to>
      <xdr:col>14</xdr:col>
      <xdr:colOff>527998</xdr:colOff>
      <xdr:row>21</xdr:row>
      <xdr:rowOff>104143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70</xdr:row>
      <xdr:rowOff>0</xdr:rowOff>
    </xdr:from>
    <xdr:to>
      <xdr:col>16</xdr:col>
      <xdr:colOff>158750</xdr:colOff>
      <xdr:row>96</xdr:row>
      <xdr:rowOff>31750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761999</xdr:colOff>
      <xdr:row>103</xdr:row>
      <xdr:rowOff>13606</xdr:rowOff>
    </xdr:from>
    <xdr:to>
      <xdr:col>11</xdr:col>
      <xdr:colOff>612320</xdr:colOff>
      <xdr:row>124</xdr:row>
      <xdr:rowOff>13605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0</xdr:colOff>
      <xdr:row>37</xdr:row>
      <xdr:rowOff>0</xdr:rowOff>
    </xdr:from>
    <xdr:to>
      <xdr:col>10</xdr:col>
      <xdr:colOff>67728</xdr:colOff>
      <xdr:row>63</xdr:row>
      <xdr:rowOff>74571</xdr:rowOff>
    </xdr:to>
    <xdr:pic>
      <xdr:nvPicPr>
        <xdr:cNvPr id="5" name="Imag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6153150"/>
          <a:ext cx="4639728" cy="428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4</xdr:row>
      <xdr:rowOff>0</xdr:rowOff>
    </xdr:from>
    <xdr:to>
      <xdr:col>15</xdr:col>
      <xdr:colOff>528000</xdr:colOff>
      <xdr:row>21</xdr:row>
      <xdr:rowOff>104143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37</xdr:row>
      <xdr:rowOff>0</xdr:rowOff>
    </xdr:from>
    <xdr:to>
      <xdr:col>15</xdr:col>
      <xdr:colOff>528000</xdr:colOff>
      <xdr:row>54</xdr:row>
      <xdr:rowOff>93560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63</xdr:row>
      <xdr:rowOff>0</xdr:rowOff>
    </xdr:from>
    <xdr:to>
      <xdr:col>10</xdr:col>
      <xdr:colOff>318094</xdr:colOff>
      <xdr:row>89</xdr:row>
      <xdr:rowOff>74572</xdr:rowOff>
    </xdr:to>
    <xdr:pic>
      <xdr:nvPicPr>
        <xdr:cNvPr id="4" name="Imag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 y="10363200"/>
          <a:ext cx="4890094" cy="4284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xdr:row>
      <xdr:rowOff>0</xdr:rowOff>
    </xdr:from>
    <xdr:to>
      <xdr:col>10</xdr:col>
      <xdr:colOff>395254</xdr:colOff>
      <xdr:row>122</xdr:row>
      <xdr:rowOff>74571</xdr:rowOff>
    </xdr:to>
    <xdr:pic>
      <xdr:nvPicPr>
        <xdr:cNvPr id="5" name="Imag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15706725"/>
          <a:ext cx="4967254" cy="428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4</xdr:row>
      <xdr:rowOff>0</xdr:rowOff>
    </xdr:from>
    <xdr:to>
      <xdr:col>12</xdr:col>
      <xdr:colOff>528000</xdr:colOff>
      <xdr:row>20</xdr:row>
      <xdr:rowOff>87429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36</xdr:row>
      <xdr:rowOff>0</xdr:rowOff>
    </xdr:from>
    <xdr:to>
      <xdr:col>14</xdr:col>
      <xdr:colOff>528000</xdr:colOff>
      <xdr:row>52</xdr:row>
      <xdr:rowOff>87429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60</xdr:row>
      <xdr:rowOff>0</xdr:rowOff>
    </xdr:from>
    <xdr:to>
      <xdr:col>18</xdr:col>
      <xdr:colOff>528000</xdr:colOff>
      <xdr:row>73</xdr:row>
      <xdr:rowOff>134465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er.in.adc.education.fr\MesEspacesPartages\str-depp-mirei\MIREI\Nos%20publications\EN%20COURS\2021_Salaires\Ressources\FRA_Formulas_T&amp;C_NESLI2021_16Apr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ing Questions"/>
      <sheetName val="Table of Contents"/>
      <sheetName val="OECD.stat"/>
      <sheetName val="RAW_IT"/>
      <sheetName val="D1.1"/>
      <sheetName val="D1.2"/>
      <sheetName val="D1.3"/>
      <sheetName val="D1.4"/>
      <sheetName val="D1.5 (web)"/>
      <sheetName val="D1.6 (web)"/>
      <sheetName val="RAW_TS"/>
      <sheetName val="Statutory"/>
      <sheetName val="Relative Actual"/>
      <sheetName val="Actual"/>
      <sheetName val="Trends"/>
      <sheetName val="Start to Max"/>
      <sheetName val="Allowances"/>
      <sheetName val="Heads System"/>
      <sheetName val="D4.1"/>
      <sheetName val="D4.2"/>
      <sheetName val="D4.3"/>
      <sheetName val="D4.4 (web)"/>
      <sheetName val="D4.5 (web)"/>
      <sheetName val="D4.6 (web)"/>
      <sheetName val="X3.D4.7 (Annex)"/>
      <sheetName val="Trend in teaching time"/>
      <sheetName val="SAL-CURR5"/>
      <sheetName val="Hidden Sheet"/>
      <sheetName val="Error Sheet"/>
    </sheetNames>
    <sheetDataSet>
      <sheetData sheetId="0" refreshError="1"/>
      <sheetData sheetId="1">
        <row r="1">
          <cell r="C1" t="str">
            <v>France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
          <cell r="C6">
            <v>2019</v>
          </cell>
        </row>
        <row r="16">
          <cell r="A16" t="str">
            <v>Australia</v>
          </cell>
          <cell r="B16" t="str">
            <v>AUS</v>
          </cell>
          <cell r="C16" t="str">
            <v>Teacher2_2019</v>
          </cell>
          <cell r="D16" t="str">
            <v>Head2_2019</v>
          </cell>
          <cell r="E16" t="str">
            <v>teacher2 (2018-19)</v>
          </cell>
          <cell r="F16" t="str">
            <v>Head2 (2018-19)</v>
          </cell>
        </row>
        <row r="17">
          <cell r="A17" t="str">
            <v>Austria</v>
          </cell>
          <cell r="B17" t="str">
            <v>AUT</v>
          </cell>
          <cell r="C17" t="str">
            <v>Teacher2_2019</v>
          </cell>
          <cell r="D17" t="str">
            <v>Head2_2019</v>
          </cell>
          <cell r="E17" t="str">
            <v>teacher2 (2018-19)</v>
          </cell>
          <cell r="F17" t="str">
            <v>Head2 (2018-19)</v>
          </cell>
        </row>
        <row r="18">
          <cell r="A18" t="str">
            <v>Canada</v>
          </cell>
          <cell r="B18" t="str">
            <v>CAN</v>
          </cell>
          <cell r="C18" t="str">
            <v>Teacher2_2019</v>
          </cell>
          <cell r="D18" t="str">
            <v>Head2_2019</v>
          </cell>
          <cell r="E18" t="str">
            <v>teacher2 (2018-19)</v>
          </cell>
          <cell r="F18" t="str">
            <v>Head2 (2018-19)</v>
          </cell>
        </row>
        <row r="19">
          <cell r="A19" t="str">
            <v>Chile</v>
          </cell>
          <cell r="B19" t="str">
            <v>CHL</v>
          </cell>
          <cell r="C19" t="str">
            <v>Teacher2</v>
          </cell>
          <cell r="D19" t="str">
            <v>Head2</v>
          </cell>
          <cell r="E19" t="str">
            <v>teacher2</v>
          </cell>
          <cell r="F19" t="str">
            <v>Head2</v>
          </cell>
        </row>
        <row r="20">
          <cell r="A20" t="str">
            <v>Colombia</v>
          </cell>
          <cell r="B20" t="str">
            <v>COL</v>
          </cell>
          <cell r="C20" t="str">
            <v>Teacher2_2019</v>
          </cell>
          <cell r="D20" t="str">
            <v>Head2_2019</v>
          </cell>
          <cell r="E20" t="str">
            <v>teacher2 (2018-19)</v>
          </cell>
          <cell r="F20" t="str">
            <v>Head2 (2018-19)</v>
          </cell>
        </row>
        <row r="21">
          <cell r="A21" t="str">
            <v>Czech Republic</v>
          </cell>
          <cell r="B21" t="str">
            <v>CZE</v>
          </cell>
          <cell r="C21" t="str">
            <v>Teacher2</v>
          </cell>
          <cell r="D21" t="str">
            <v>Head2</v>
          </cell>
          <cell r="E21" t="str">
            <v>teacher2</v>
          </cell>
          <cell r="F21" t="str">
            <v>Head2</v>
          </cell>
        </row>
        <row r="22">
          <cell r="A22" t="str">
            <v>Denmark</v>
          </cell>
          <cell r="B22" t="str">
            <v>DNK</v>
          </cell>
          <cell r="C22" t="str">
            <v>Teacher2_2019</v>
          </cell>
          <cell r="D22" t="str">
            <v>Head2_2019</v>
          </cell>
          <cell r="E22" t="str">
            <v>teacher2 (2018-19)</v>
          </cell>
          <cell r="F22" t="str">
            <v>Head2 (2018-19)</v>
          </cell>
        </row>
        <row r="23">
          <cell r="A23" t="str">
            <v>Estonia</v>
          </cell>
          <cell r="B23" t="str">
            <v>EST</v>
          </cell>
          <cell r="C23" t="str">
            <v>Teacher2</v>
          </cell>
          <cell r="D23" t="str">
            <v>Head2</v>
          </cell>
          <cell r="E23" t="str">
            <v>teacher2</v>
          </cell>
          <cell r="F23" t="str">
            <v>Head2</v>
          </cell>
        </row>
        <row r="24">
          <cell r="A24" t="str">
            <v>Finland</v>
          </cell>
          <cell r="B24" t="str">
            <v>FIN</v>
          </cell>
          <cell r="C24" t="str">
            <v>Teacher2_2019</v>
          </cell>
          <cell r="D24" t="str">
            <v>Head2_2019</v>
          </cell>
          <cell r="E24" t="str">
            <v>teacher2 (2018-19)</v>
          </cell>
          <cell r="F24" t="str">
            <v>Head2 (2018-19)</v>
          </cell>
        </row>
        <row r="25">
          <cell r="A25" t="str">
            <v>France</v>
          </cell>
          <cell r="B25" t="str">
            <v>FRA</v>
          </cell>
          <cell r="C25" t="str">
            <v>Teacher2</v>
          </cell>
          <cell r="D25" t="str">
            <v>Head2</v>
          </cell>
          <cell r="E25" t="str">
            <v>teacher2</v>
          </cell>
          <cell r="F25" t="str">
            <v>Head2</v>
          </cell>
        </row>
        <row r="26">
          <cell r="A26" t="str">
            <v>Germany</v>
          </cell>
          <cell r="B26" t="str">
            <v>DEU</v>
          </cell>
          <cell r="C26" t="str">
            <v>Teacher2_2019</v>
          </cell>
          <cell r="D26" t="str">
            <v>Head2_2019</v>
          </cell>
          <cell r="E26" t="str">
            <v>teacher2 (2018-19)</v>
          </cell>
          <cell r="F26" t="str">
            <v>Head2 (2018-19)</v>
          </cell>
        </row>
        <row r="27">
          <cell r="A27" t="str">
            <v>Greece</v>
          </cell>
          <cell r="B27" t="str">
            <v>GRC</v>
          </cell>
          <cell r="C27" t="str">
            <v>Teacher2_2019</v>
          </cell>
          <cell r="D27" t="str">
            <v>Head2_2019</v>
          </cell>
          <cell r="E27" t="str">
            <v>teacher2 (2018-19)</v>
          </cell>
          <cell r="F27" t="str">
            <v>Head2 (2018-19)</v>
          </cell>
        </row>
        <row r="28">
          <cell r="A28" t="str">
            <v>Hungary</v>
          </cell>
          <cell r="B28" t="str">
            <v>HUN</v>
          </cell>
          <cell r="C28" t="str">
            <v>Teacher2_2019</v>
          </cell>
          <cell r="D28" t="str">
            <v>Head2_2019</v>
          </cell>
          <cell r="E28" t="str">
            <v>teacher2 (2018-19)</v>
          </cell>
          <cell r="F28" t="str">
            <v>Head2 (2018-19)</v>
          </cell>
        </row>
        <row r="29">
          <cell r="A29" t="str">
            <v>Iceland</v>
          </cell>
          <cell r="B29" t="str">
            <v>ISL</v>
          </cell>
          <cell r="C29" t="str">
            <v>Teacher2_2019</v>
          </cell>
          <cell r="D29" t="str">
            <v>Head2_2019</v>
          </cell>
          <cell r="E29" t="str">
            <v>teacher2 (2018-19)</v>
          </cell>
          <cell r="F29" t="str">
            <v>Head2 (2018-19)</v>
          </cell>
        </row>
        <row r="30">
          <cell r="A30" t="str">
            <v>Ireland</v>
          </cell>
          <cell r="B30" t="str">
            <v>IRL</v>
          </cell>
          <cell r="C30" t="str">
            <v>Teacher2_2019</v>
          </cell>
          <cell r="D30" t="str">
            <v>Head2_2019</v>
          </cell>
          <cell r="E30" t="str">
            <v>teacher2 (2018-19)</v>
          </cell>
          <cell r="F30" t="str">
            <v>Head2 (2018-19)</v>
          </cell>
        </row>
        <row r="31">
          <cell r="A31" t="str">
            <v>Israel</v>
          </cell>
          <cell r="B31" t="str">
            <v>ISR</v>
          </cell>
          <cell r="C31" t="str">
            <v>Teacher2_2019</v>
          </cell>
          <cell r="D31" t="str">
            <v>Head2_2019</v>
          </cell>
          <cell r="E31" t="str">
            <v>teacher2 (2018-19)</v>
          </cell>
          <cell r="F31" t="str">
            <v>Head2 (2018-19)</v>
          </cell>
        </row>
        <row r="32">
          <cell r="A32" t="str">
            <v>Italy</v>
          </cell>
          <cell r="B32" t="str">
            <v>ITA</v>
          </cell>
          <cell r="C32" t="str">
            <v>Teacher2_2019</v>
          </cell>
          <cell r="D32" t="str">
            <v>Head2_2019</v>
          </cell>
          <cell r="E32" t="str">
            <v>teacher2 (2018-19)</v>
          </cell>
          <cell r="F32" t="str">
            <v>Head2 (2018-19)</v>
          </cell>
        </row>
        <row r="33">
          <cell r="A33" t="str">
            <v>Japan</v>
          </cell>
          <cell r="B33" t="str">
            <v>JPN</v>
          </cell>
          <cell r="C33" t="str">
            <v>Teacher2_2019</v>
          </cell>
          <cell r="D33" t="str">
            <v>Head2_2019</v>
          </cell>
          <cell r="E33" t="str">
            <v>teacher2 (2018-19)</v>
          </cell>
          <cell r="F33" t="str">
            <v>Head2 (2018-19)</v>
          </cell>
        </row>
        <row r="34">
          <cell r="A34" t="str">
            <v>Korea</v>
          </cell>
          <cell r="B34" t="str">
            <v>KOR</v>
          </cell>
          <cell r="C34" t="str">
            <v>Teacher2_2019</v>
          </cell>
          <cell r="D34" t="str">
            <v>Head2_2019</v>
          </cell>
          <cell r="E34" t="str">
            <v>teacher2 (2018-19)</v>
          </cell>
          <cell r="F34" t="str">
            <v>Head2 (2018-19)</v>
          </cell>
        </row>
        <row r="35">
          <cell r="A35" t="str">
            <v>Latvia</v>
          </cell>
          <cell r="B35" t="str">
            <v>LVA</v>
          </cell>
          <cell r="C35" t="str">
            <v>Teacher2_2019</v>
          </cell>
          <cell r="D35" t="str">
            <v>Head2_2019</v>
          </cell>
          <cell r="E35" t="str">
            <v>teacher2 (2018-19)</v>
          </cell>
          <cell r="F35" t="str">
            <v>Head2 (2018-19)</v>
          </cell>
        </row>
        <row r="36">
          <cell r="A36" t="str">
            <v>Lithuania</v>
          </cell>
          <cell r="B36" t="str">
            <v>LTU</v>
          </cell>
          <cell r="C36" t="str">
            <v>Teacher2_2019</v>
          </cell>
          <cell r="D36" t="str">
            <v>Head2_2019</v>
          </cell>
          <cell r="E36" t="str">
            <v>teacher2 (2018-19)</v>
          </cell>
          <cell r="F36" t="str">
            <v>Head2 (2018-19)</v>
          </cell>
        </row>
        <row r="37">
          <cell r="A37" t="str">
            <v>Luxembourg</v>
          </cell>
          <cell r="B37" t="str">
            <v>LUX</v>
          </cell>
          <cell r="C37" t="str">
            <v>Teacher2_2019</v>
          </cell>
          <cell r="D37" t="str">
            <v>Head2_2019</v>
          </cell>
          <cell r="E37" t="str">
            <v>teacher2 (2018-19)</v>
          </cell>
          <cell r="F37" t="str">
            <v>Head2 (2018-19)</v>
          </cell>
        </row>
        <row r="38">
          <cell r="A38" t="str">
            <v>Mexico</v>
          </cell>
          <cell r="B38" t="str">
            <v>MEX</v>
          </cell>
          <cell r="C38" t="str">
            <v>Teacher2_2019</v>
          </cell>
          <cell r="D38" t="str">
            <v>Head2_2019</v>
          </cell>
          <cell r="E38" t="str">
            <v>teacher2 (2018-19)</v>
          </cell>
          <cell r="F38" t="str">
            <v>Head2 (2018-19)</v>
          </cell>
        </row>
        <row r="39">
          <cell r="A39" t="str">
            <v>Netherlands</v>
          </cell>
          <cell r="B39" t="str">
            <v>NLD</v>
          </cell>
          <cell r="C39" t="str">
            <v>Teacher2_2019</v>
          </cell>
          <cell r="D39" t="str">
            <v>Head2_2019</v>
          </cell>
          <cell r="E39" t="str">
            <v>teacher2 (2018-19)</v>
          </cell>
          <cell r="F39" t="str">
            <v>Head2 (2018-19)</v>
          </cell>
        </row>
        <row r="40">
          <cell r="A40" t="str">
            <v>New Zealand</v>
          </cell>
          <cell r="B40" t="str">
            <v>NZL</v>
          </cell>
          <cell r="C40" t="str">
            <v>Teacher2</v>
          </cell>
          <cell r="D40" t="str">
            <v>Head2</v>
          </cell>
          <cell r="E40" t="str">
            <v>teacher2</v>
          </cell>
          <cell r="F40" t="str">
            <v>Head2</v>
          </cell>
        </row>
        <row r="41">
          <cell r="A41" t="str">
            <v>Norway</v>
          </cell>
          <cell r="B41" t="str">
            <v>NOR</v>
          </cell>
          <cell r="C41" t="str">
            <v>Teacher2_2019</v>
          </cell>
          <cell r="D41" t="str">
            <v>Head2_2019</v>
          </cell>
          <cell r="E41" t="str">
            <v>teacher2 (2018-19)</v>
          </cell>
          <cell r="F41" t="str">
            <v>Head2 (2018-19)</v>
          </cell>
        </row>
        <row r="42">
          <cell r="A42" t="str">
            <v>Poland</v>
          </cell>
          <cell r="B42" t="str">
            <v>POL</v>
          </cell>
          <cell r="C42" t="str">
            <v>Teacher2</v>
          </cell>
          <cell r="D42" t="str">
            <v>Head2</v>
          </cell>
          <cell r="E42" t="str">
            <v>teacher2</v>
          </cell>
          <cell r="F42" t="str">
            <v>Head2</v>
          </cell>
        </row>
        <row r="43">
          <cell r="A43" t="str">
            <v>Portugal</v>
          </cell>
          <cell r="B43" t="str">
            <v>PRT</v>
          </cell>
          <cell r="C43" t="str">
            <v>Teacher2</v>
          </cell>
          <cell r="D43" t="str">
            <v>Head2</v>
          </cell>
          <cell r="E43" t="str">
            <v>teacher2</v>
          </cell>
          <cell r="F43" t="str">
            <v>Head2</v>
          </cell>
        </row>
        <row r="44">
          <cell r="A44" t="str">
            <v>Slovak Republic</v>
          </cell>
          <cell r="B44" t="str">
            <v>SVK</v>
          </cell>
          <cell r="C44" t="str">
            <v>Teacher2_2019</v>
          </cell>
          <cell r="D44" t="str">
            <v>Head2_2019</v>
          </cell>
          <cell r="E44" t="str">
            <v>teacher2 (2018-19)</v>
          </cell>
          <cell r="F44" t="str">
            <v>Head2 (2018-19)</v>
          </cell>
        </row>
        <row r="45">
          <cell r="A45" t="str">
            <v>Slovenia</v>
          </cell>
          <cell r="B45" t="str">
            <v>SVN</v>
          </cell>
          <cell r="C45" t="str">
            <v>Teacher2</v>
          </cell>
          <cell r="D45" t="str">
            <v>Head2</v>
          </cell>
          <cell r="E45" t="str">
            <v>teacher2</v>
          </cell>
          <cell r="F45" t="str">
            <v>Head2</v>
          </cell>
        </row>
        <row r="46">
          <cell r="A46" t="str">
            <v>Spain</v>
          </cell>
          <cell r="B46" t="str">
            <v>ESP</v>
          </cell>
          <cell r="C46" t="str">
            <v>Teacher2_2019</v>
          </cell>
          <cell r="D46" t="str">
            <v>Head2_2019</v>
          </cell>
          <cell r="E46" t="str">
            <v>teacher2 (2018-19)</v>
          </cell>
          <cell r="F46" t="str">
            <v>Head2 (2018-19)</v>
          </cell>
        </row>
        <row r="47">
          <cell r="A47" t="str">
            <v>Sweden</v>
          </cell>
          <cell r="B47" t="str">
            <v>SWE</v>
          </cell>
          <cell r="C47" t="str">
            <v>Teacher2</v>
          </cell>
          <cell r="D47" t="str">
            <v>Head2</v>
          </cell>
          <cell r="E47" t="str">
            <v>teacher2</v>
          </cell>
          <cell r="F47" t="str">
            <v>Head2</v>
          </cell>
        </row>
        <row r="48">
          <cell r="A48" t="str">
            <v>Switzerland</v>
          </cell>
          <cell r="B48" t="str">
            <v>CHE</v>
          </cell>
          <cell r="C48" t="str">
            <v>Teacher2_2019</v>
          </cell>
          <cell r="D48" t="str">
            <v>Head2_2019</v>
          </cell>
          <cell r="E48" t="str">
            <v>teacher2 (2018-19)</v>
          </cell>
          <cell r="F48" t="str">
            <v>Head2 (2018-19)</v>
          </cell>
        </row>
        <row r="49">
          <cell r="A49" t="str">
            <v>Turkey</v>
          </cell>
          <cell r="B49" t="str">
            <v>TUR</v>
          </cell>
          <cell r="C49" t="str">
            <v>Teacher2_2019</v>
          </cell>
          <cell r="D49" t="str">
            <v>Head2_2019</v>
          </cell>
          <cell r="E49" t="str">
            <v>teacher2 (2018-19)</v>
          </cell>
          <cell r="F49" t="str">
            <v>Head2 (2018-19)</v>
          </cell>
        </row>
        <row r="50">
          <cell r="A50" t="str">
            <v>United States</v>
          </cell>
          <cell r="B50" t="str">
            <v>USA</v>
          </cell>
          <cell r="C50" t="str">
            <v>Teacher2_2019</v>
          </cell>
          <cell r="D50" t="str">
            <v>Head2_2019</v>
          </cell>
          <cell r="E50" t="str">
            <v>teacher2 (2018-19)</v>
          </cell>
          <cell r="F50" t="str">
            <v>Head2 (2018-19)</v>
          </cell>
        </row>
        <row r="52">
          <cell r="A52" t="str">
            <v>Flemish Comm. (Belgium)</v>
          </cell>
          <cell r="B52" t="str">
            <v>BFL</v>
          </cell>
          <cell r="C52" t="str">
            <v>Teacher2_2019</v>
          </cell>
          <cell r="D52" t="str">
            <v>Head2_2019</v>
          </cell>
          <cell r="E52" t="str">
            <v>teacher2 (2018-19)</v>
          </cell>
          <cell r="F52" t="str">
            <v>Head2 (2018-19)</v>
          </cell>
        </row>
        <row r="53">
          <cell r="A53" t="str">
            <v>French Comm. (Belgium)</v>
          </cell>
          <cell r="B53" t="str">
            <v>BFR</v>
          </cell>
          <cell r="C53" t="str">
            <v>Teacher2_2019</v>
          </cell>
          <cell r="D53" t="str">
            <v>Head2_2019</v>
          </cell>
          <cell r="E53" t="str">
            <v>teacher2 (2018-19)</v>
          </cell>
          <cell r="F53" t="str">
            <v>Head2 (2018-19)</v>
          </cell>
        </row>
        <row r="54">
          <cell r="A54" t="str">
            <v>England (UK)</v>
          </cell>
          <cell r="B54" t="str">
            <v>ENG</v>
          </cell>
          <cell r="C54" t="str">
            <v>Teacher2_2019</v>
          </cell>
          <cell r="D54" t="str">
            <v>Head2_2019</v>
          </cell>
          <cell r="E54" t="str">
            <v>teacher2 (2018-19)</v>
          </cell>
          <cell r="F54" t="str">
            <v>Head2 (2018-19)</v>
          </cell>
        </row>
        <row r="55">
          <cell r="A55" t="str">
            <v>Scotland (UK)</v>
          </cell>
          <cell r="B55" t="str">
            <v>SCO</v>
          </cell>
          <cell r="C55" t="str">
            <v>Teacher2</v>
          </cell>
          <cell r="D55" t="str">
            <v>Head2</v>
          </cell>
          <cell r="E55" t="str">
            <v>teacher2</v>
          </cell>
          <cell r="F55" t="str">
            <v>Head2</v>
          </cell>
        </row>
        <row r="57">
          <cell r="A57" t="str">
            <v>Argentina</v>
          </cell>
          <cell r="B57" t="str">
            <v>ARG</v>
          </cell>
          <cell r="C57" t="str">
            <v>Teacher2</v>
          </cell>
          <cell r="D57" t="str">
            <v>Head2</v>
          </cell>
          <cell r="E57" t="str">
            <v>teacher2</v>
          </cell>
          <cell r="F57" t="str">
            <v>Head2</v>
          </cell>
        </row>
        <row r="58">
          <cell r="A58" t="str">
            <v>Brazil</v>
          </cell>
          <cell r="B58" t="str">
            <v>BRA</v>
          </cell>
          <cell r="C58" t="str">
            <v>Teacher2</v>
          </cell>
          <cell r="D58" t="str">
            <v>Head2</v>
          </cell>
          <cell r="E58" t="str">
            <v>teacher2</v>
          </cell>
          <cell r="F58" t="str">
            <v>Head2</v>
          </cell>
        </row>
        <row r="59">
          <cell r="A59" t="str">
            <v>China</v>
          </cell>
          <cell r="B59" t="str">
            <v>CHN</v>
          </cell>
          <cell r="C59" t="str">
            <v>Teacher2</v>
          </cell>
          <cell r="D59" t="str">
            <v>Head2</v>
          </cell>
          <cell r="E59" t="str">
            <v>teacher2</v>
          </cell>
          <cell r="F59" t="str">
            <v>Head2</v>
          </cell>
        </row>
        <row r="60">
          <cell r="A60" t="str">
            <v>Costa Rica</v>
          </cell>
          <cell r="B60" t="str">
            <v>CRI</v>
          </cell>
          <cell r="C60" t="str">
            <v>Teacher2_2019</v>
          </cell>
          <cell r="D60" t="str">
            <v>Head2_2019</v>
          </cell>
          <cell r="E60" t="str">
            <v>teacher2 (2018-19)</v>
          </cell>
          <cell r="F60" t="str">
            <v>Head2 (2018-19)</v>
          </cell>
        </row>
        <row r="61">
          <cell r="A61" t="str">
            <v>India</v>
          </cell>
          <cell r="B61" t="str">
            <v>IND</v>
          </cell>
          <cell r="C61" t="str">
            <v>Teacher2</v>
          </cell>
          <cell r="D61" t="str">
            <v>Head2</v>
          </cell>
          <cell r="E61" t="str">
            <v>teacher2</v>
          </cell>
          <cell r="F61" t="str">
            <v>Head2</v>
          </cell>
        </row>
        <row r="62">
          <cell r="A62" t="str">
            <v>Indonesia</v>
          </cell>
          <cell r="B62" t="str">
            <v>IDN</v>
          </cell>
          <cell r="C62" t="str">
            <v>Teacher2</v>
          </cell>
          <cell r="D62" t="str">
            <v>Head2</v>
          </cell>
          <cell r="E62" t="str">
            <v>teacher2</v>
          </cell>
          <cell r="F62" t="str">
            <v>Head2</v>
          </cell>
        </row>
        <row r="63">
          <cell r="A63" t="str">
            <v>Russian Federation</v>
          </cell>
          <cell r="B63" t="str">
            <v>RUS</v>
          </cell>
          <cell r="C63" t="str">
            <v>Teacher2</v>
          </cell>
          <cell r="D63" t="str">
            <v>Head2</v>
          </cell>
          <cell r="E63" t="str">
            <v>teacher2</v>
          </cell>
          <cell r="F63" t="str">
            <v>Head2</v>
          </cell>
        </row>
        <row r="64">
          <cell r="A64" t="str">
            <v>Saudi Arabia</v>
          </cell>
          <cell r="B64" t="str">
            <v>SAU</v>
          </cell>
          <cell r="C64" t="str">
            <v>Teacher2</v>
          </cell>
          <cell r="D64" t="str">
            <v>Head2</v>
          </cell>
          <cell r="E64" t="str">
            <v>teacher2</v>
          </cell>
          <cell r="F64" t="str">
            <v>Head2</v>
          </cell>
        </row>
        <row r="65">
          <cell r="A65" t="str">
            <v>South Africa</v>
          </cell>
          <cell r="B65" t="str">
            <v>ZAF</v>
          </cell>
          <cell r="C65" t="str">
            <v>Teacher2</v>
          </cell>
          <cell r="D65" t="str">
            <v>Head2</v>
          </cell>
          <cell r="E65" t="str">
            <v>teacher2</v>
          </cell>
          <cell r="F65" t="str">
            <v>Head2</v>
          </cell>
        </row>
      </sheetData>
      <sheetData sheetId="28" refreshError="1"/>
    </sheetDataSet>
  </externalBook>
</externalLink>
</file>

<file path=xl/theme/theme1.xml><?xml version="1.0" encoding="utf-8"?>
<a:theme xmlns:a="http://schemas.openxmlformats.org/drawingml/2006/main" name="Thème Office">
  <a:themeElements>
    <a:clrScheme name="Europe de l'éducation en chiffres">
      <a:dk1>
        <a:sysClr val="windowText" lastClr="000000"/>
      </a:dk1>
      <a:lt1>
        <a:sysClr val="window" lastClr="FFFFFF"/>
      </a:lt1>
      <a:dk2>
        <a:srgbClr val="44546A"/>
      </a:dk2>
      <a:lt2>
        <a:srgbClr val="E7E6E6"/>
      </a:lt2>
      <a:accent1>
        <a:srgbClr val="AF201F"/>
      </a:accent1>
      <a:accent2>
        <a:srgbClr val="DEA800"/>
      </a:accent2>
      <a:accent3>
        <a:srgbClr val="00939C"/>
      </a:accent3>
      <a:accent4>
        <a:srgbClr val="BC61A0"/>
      </a:accent4>
      <a:accent5>
        <a:srgbClr val="2C7230"/>
      </a:accent5>
      <a:accent6>
        <a:srgbClr val="1B3F90"/>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2.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tabSelected="1" zoomScale="85" zoomScaleNormal="85" workbookViewId="0">
      <selection activeCell="M48" sqref="M48"/>
    </sheetView>
  </sheetViews>
  <sheetFormatPr baseColWidth="10" defaultRowHeight="12.75"/>
  <cols>
    <col min="1" max="16384" width="11.42578125" style="1"/>
  </cols>
  <sheetData>
    <row r="1" spans="1:15">
      <c r="A1" s="41" t="s">
        <v>41</v>
      </c>
      <c r="B1" s="42"/>
      <c r="C1" s="42"/>
      <c r="D1" s="42"/>
      <c r="E1" s="42"/>
      <c r="F1" s="42"/>
      <c r="G1" s="42"/>
      <c r="H1" s="42"/>
      <c r="I1" s="42"/>
      <c r="J1" s="42"/>
      <c r="K1" s="42"/>
      <c r="L1" s="42"/>
      <c r="M1" s="42"/>
      <c r="N1" s="42"/>
      <c r="O1" s="43"/>
    </row>
    <row r="2" spans="1:15">
      <c r="A2" s="347" t="s">
        <v>38</v>
      </c>
      <c r="B2" s="348"/>
      <c r="C2" s="348"/>
      <c r="D2" s="348"/>
      <c r="E2" s="348"/>
      <c r="F2" s="348"/>
      <c r="G2" s="348"/>
      <c r="H2" s="348"/>
      <c r="I2" s="348"/>
      <c r="J2" s="348"/>
      <c r="K2" s="348"/>
      <c r="L2" s="348"/>
      <c r="M2" s="348"/>
      <c r="N2" s="348"/>
      <c r="O2" s="349"/>
    </row>
    <row r="3" spans="1:15">
      <c r="A3" s="347"/>
      <c r="B3" s="348"/>
      <c r="C3" s="348"/>
      <c r="D3" s="348"/>
      <c r="E3" s="348"/>
      <c r="F3" s="348"/>
      <c r="G3" s="348"/>
      <c r="H3" s="348"/>
      <c r="I3" s="348"/>
      <c r="J3" s="348"/>
      <c r="K3" s="348"/>
      <c r="L3" s="348"/>
      <c r="M3" s="348"/>
      <c r="N3" s="348"/>
      <c r="O3" s="349"/>
    </row>
    <row r="4" spans="1:15">
      <c r="O4" s="45"/>
    </row>
    <row r="5" spans="1:15">
      <c r="A5" s="353" t="s">
        <v>40</v>
      </c>
      <c r="B5" s="354"/>
      <c r="C5" s="354"/>
      <c r="D5" s="354"/>
      <c r="E5" s="354"/>
      <c r="F5" s="354"/>
      <c r="G5" s="354"/>
      <c r="H5" s="354"/>
      <c r="I5" s="354"/>
      <c r="J5" s="354"/>
      <c r="K5" s="354"/>
      <c r="L5" s="354"/>
      <c r="M5" s="354"/>
      <c r="N5" s="354"/>
      <c r="O5" s="355"/>
    </row>
    <row r="6" spans="1:15">
      <c r="A6" s="350" t="s">
        <v>39</v>
      </c>
      <c r="B6" s="351"/>
      <c r="C6" s="351"/>
      <c r="D6" s="351"/>
      <c r="E6" s="351"/>
      <c r="F6" s="351"/>
      <c r="G6" s="351"/>
      <c r="H6" s="351"/>
      <c r="I6" s="351"/>
      <c r="J6" s="351"/>
      <c r="K6" s="351"/>
      <c r="L6" s="351"/>
      <c r="M6" s="351"/>
      <c r="N6" s="351"/>
      <c r="O6" s="352"/>
    </row>
    <row r="7" spans="1:15">
      <c r="A7" s="350"/>
      <c r="B7" s="351"/>
      <c r="C7" s="351"/>
      <c r="D7" s="351"/>
      <c r="E7" s="351"/>
      <c r="F7" s="351"/>
      <c r="G7" s="351"/>
      <c r="H7" s="351"/>
      <c r="I7" s="351"/>
      <c r="J7" s="351"/>
      <c r="K7" s="351"/>
      <c r="L7" s="351"/>
      <c r="M7" s="351"/>
      <c r="N7" s="351"/>
      <c r="O7" s="352"/>
    </row>
    <row r="8" spans="1:15">
      <c r="A8" s="350"/>
      <c r="B8" s="351"/>
      <c r="C8" s="351"/>
      <c r="D8" s="351"/>
      <c r="E8" s="351"/>
      <c r="F8" s="351"/>
      <c r="G8" s="351"/>
      <c r="H8" s="351"/>
      <c r="I8" s="351"/>
      <c r="J8" s="351"/>
      <c r="K8" s="351"/>
      <c r="L8" s="351"/>
      <c r="M8" s="351"/>
      <c r="N8" s="351"/>
      <c r="O8" s="352"/>
    </row>
    <row r="9" spans="1:15">
      <c r="A9" s="350"/>
      <c r="B9" s="351"/>
      <c r="C9" s="351"/>
      <c r="D9" s="351"/>
      <c r="E9" s="351"/>
      <c r="F9" s="351"/>
      <c r="G9" s="351"/>
      <c r="H9" s="351"/>
      <c r="I9" s="351"/>
      <c r="J9" s="351"/>
      <c r="K9" s="351"/>
      <c r="L9" s="351"/>
      <c r="M9" s="351"/>
      <c r="N9" s="351"/>
      <c r="O9" s="352"/>
    </row>
    <row r="10" spans="1:15">
      <c r="A10" s="350"/>
      <c r="B10" s="351"/>
      <c r="C10" s="351"/>
      <c r="D10" s="351"/>
      <c r="E10" s="351"/>
      <c r="F10" s="351"/>
      <c r="G10" s="351"/>
      <c r="H10" s="351"/>
      <c r="I10" s="351"/>
      <c r="J10" s="351"/>
      <c r="K10" s="351"/>
      <c r="L10" s="351"/>
      <c r="M10" s="351"/>
      <c r="N10" s="351"/>
      <c r="O10" s="352"/>
    </row>
    <row r="11" spans="1:15">
      <c r="A11" s="350"/>
      <c r="B11" s="351"/>
      <c r="C11" s="351"/>
      <c r="D11" s="351"/>
      <c r="E11" s="351"/>
      <c r="F11" s="351"/>
      <c r="G11" s="351"/>
      <c r="H11" s="351"/>
      <c r="I11" s="351"/>
      <c r="J11" s="351"/>
      <c r="K11" s="351"/>
      <c r="L11" s="351"/>
      <c r="M11" s="351"/>
      <c r="N11" s="351"/>
      <c r="O11" s="352"/>
    </row>
    <row r="12" spans="1:15">
      <c r="A12" s="350"/>
      <c r="B12" s="351"/>
      <c r="C12" s="351"/>
      <c r="D12" s="351"/>
      <c r="E12" s="351"/>
      <c r="F12" s="351"/>
      <c r="G12" s="351"/>
      <c r="H12" s="351"/>
      <c r="I12" s="351"/>
      <c r="J12" s="351"/>
      <c r="K12" s="351"/>
      <c r="L12" s="351"/>
      <c r="M12" s="351"/>
      <c r="N12" s="351"/>
      <c r="O12" s="352"/>
    </row>
    <row r="13" spans="1:15">
      <c r="A13" s="350"/>
      <c r="B13" s="351"/>
      <c r="C13" s="351"/>
      <c r="D13" s="351"/>
      <c r="E13" s="351"/>
      <c r="F13" s="351"/>
      <c r="G13" s="351"/>
      <c r="H13" s="351"/>
      <c r="I13" s="351"/>
      <c r="J13" s="351"/>
      <c r="K13" s="351"/>
      <c r="L13" s="351"/>
      <c r="M13" s="351"/>
      <c r="N13" s="351"/>
      <c r="O13" s="352"/>
    </row>
    <row r="14" spans="1:15">
      <c r="A14" s="356" t="s">
        <v>42</v>
      </c>
      <c r="B14" s="357"/>
      <c r="C14" s="357"/>
      <c r="D14" s="357"/>
      <c r="E14" s="357"/>
      <c r="F14" s="357"/>
      <c r="G14" s="357"/>
      <c r="H14" s="357"/>
      <c r="I14" s="357"/>
      <c r="J14" s="357"/>
      <c r="K14" s="357"/>
      <c r="L14" s="357"/>
      <c r="M14" s="357"/>
      <c r="N14" s="357"/>
      <c r="O14" s="358"/>
    </row>
    <row r="15" spans="1:15">
      <c r="A15" s="356"/>
      <c r="B15" s="357"/>
      <c r="C15" s="357"/>
      <c r="D15" s="357"/>
      <c r="E15" s="357"/>
      <c r="F15" s="357"/>
      <c r="G15" s="357"/>
      <c r="H15" s="357"/>
      <c r="I15" s="357"/>
      <c r="J15" s="357"/>
      <c r="K15" s="357"/>
      <c r="L15" s="357"/>
      <c r="M15" s="357"/>
      <c r="N15" s="357"/>
      <c r="O15" s="358"/>
    </row>
    <row r="16" spans="1:15">
      <c r="A16" s="359" t="s">
        <v>43</v>
      </c>
      <c r="B16" s="360"/>
      <c r="C16" s="360"/>
      <c r="D16" s="360"/>
      <c r="E16" s="360"/>
      <c r="F16" s="2"/>
      <c r="G16" s="2"/>
      <c r="H16" s="2"/>
      <c r="I16" s="2"/>
      <c r="J16" s="2"/>
      <c r="K16" s="2"/>
      <c r="L16" s="2"/>
      <c r="M16" s="2"/>
      <c r="N16" s="2"/>
      <c r="O16" s="45"/>
    </row>
    <row r="17" spans="1:15">
      <c r="A17" s="44"/>
      <c r="B17" s="2" t="s">
        <v>82</v>
      </c>
      <c r="C17" s="2"/>
      <c r="D17" s="2"/>
      <c r="E17" s="2"/>
      <c r="F17" s="2"/>
      <c r="G17" s="2"/>
      <c r="H17" s="2"/>
      <c r="I17" s="2"/>
      <c r="J17" s="2"/>
      <c r="K17" s="2"/>
      <c r="L17" s="2"/>
      <c r="M17" s="2"/>
      <c r="N17" s="2"/>
      <c r="O17" s="45"/>
    </row>
    <row r="18" spans="1:15">
      <c r="A18" s="44"/>
      <c r="B18" s="2" t="s">
        <v>83</v>
      </c>
      <c r="C18" s="2"/>
      <c r="D18" s="2"/>
      <c r="E18" s="2"/>
      <c r="F18" s="2"/>
      <c r="G18" s="2"/>
      <c r="H18" s="2"/>
      <c r="I18" s="2"/>
      <c r="J18" s="2"/>
      <c r="K18" s="2"/>
      <c r="L18" s="2"/>
      <c r="M18" s="2"/>
      <c r="N18" s="2"/>
      <c r="O18" s="45"/>
    </row>
    <row r="19" spans="1:15">
      <c r="A19" s="44"/>
      <c r="B19" s="2" t="s">
        <v>84</v>
      </c>
      <c r="C19" s="2"/>
      <c r="D19" s="2"/>
      <c r="E19" s="2"/>
      <c r="F19" s="2"/>
      <c r="G19" s="2"/>
      <c r="H19" s="2"/>
      <c r="I19" s="2"/>
      <c r="J19" s="2"/>
      <c r="K19" s="2"/>
      <c r="L19" s="2"/>
      <c r="M19" s="2"/>
      <c r="N19" s="2"/>
      <c r="O19" s="45"/>
    </row>
    <row r="20" spans="1:15">
      <c r="A20" s="44"/>
      <c r="B20" s="2" t="s">
        <v>85</v>
      </c>
      <c r="C20" s="2"/>
      <c r="D20" s="2"/>
      <c r="E20" s="2"/>
      <c r="F20" s="2"/>
      <c r="G20" s="2"/>
      <c r="H20" s="2"/>
      <c r="I20" s="2"/>
      <c r="J20" s="2"/>
      <c r="K20" s="2"/>
      <c r="L20" s="2"/>
      <c r="M20" s="2"/>
      <c r="N20" s="2"/>
      <c r="O20" s="45"/>
    </row>
    <row r="21" spans="1:15">
      <c r="A21" s="359" t="s">
        <v>44</v>
      </c>
      <c r="B21" s="360"/>
      <c r="C21" s="360"/>
      <c r="D21" s="360"/>
      <c r="E21" s="2"/>
      <c r="F21" s="2"/>
      <c r="G21" s="2"/>
      <c r="H21" s="2"/>
      <c r="I21" s="2"/>
      <c r="J21" s="2"/>
      <c r="K21" s="2"/>
      <c r="L21" s="2"/>
      <c r="M21" s="2"/>
      <c r="N21" s="2"/>
      <c r="O21" s="45"/>
    </row>
    <row r="22" spans="1:15">
      <c r="A22" s="44"/>
      <c r="B22" s="2" t="s">
        <v>60</v>
      </c>
      <c r="C22" s="2"/>
      <c r="D22" s="2"/>
      <c r="E22" s="2"/>
      <c r="F22" s="2"/>
      <c r="G22" s="2"/>
      <c r="H22" s="2"/>
      <c r="I22" s="2"/>
      <c r="J22" s="2"/>
      <c r="K22" s="2"/>
      <c r="L22" s="2"/>
      <c r="M22" s="2"/>
      <c r="N22" s="2"/>
      <c r="O22" s="45"/>
    </row>
    <row r="23" spans="1:15">
      <c r="A23" s="44"/>
      <c r="B23" s="2" t="s">
        <v>57</v>
      </c>
      <c r="C23" s="2"/>
      <c r="D23" s="2"/>
      <c r="E23" s="2"/>
      <c r="F23" s="2"/>
      <c r="G23" s="2"/>
      <c r="H23" s="2"/>
      <c r="I23" s="2"/>
      <c r="J23" s="2"/>
      <c r="K23" s="2"/>
      <c r="L23" s="2"/>
      <c r="M23" s="2"/>
      <c r="N23" s="2"/>
      <c r="O23" s="45"/>
    </row>
    <row r="24" spans="1:15">
      <c r="A24" s="44"/>
      <c r="B24" s="2" t="s">
        <v>58</v>
      </c>
      <c r="C24" s="2"/>
      <c r="D24" s="2"/>
      <c r="E24" s="2"/>
      <c r="F24" s="2"/>
      <c r="G24" s="2"/>
      <c r="H24" s="2"/>
      <c r="I24" s="2"/>
      <c r="J24" s="2"/>
      <c r="K24" s="2"/>
      <c r="L24" s="2"/>
      <c r="M24" s="2"/>
      <c r="N24" s="2"/>
      <c r="O24" s="45"/>
    </row>
    <row r="25" spans="1:15">
      <c r="A25" s="359" t="s">
        <v>45</v>
      </c>
      <c r="B25" s="360"/>
      <c r="C25" s="360"/>
      <c r="D25" s="360"/>
      <c r="E25" s="2"/>
      <c r="F25" s="2"/>
      <c r="G25" s="2"/>
      <c r="H25" s="2"/>
      <c r="I25" s="2"/>
      <c r="J25" s="2"/>
      <c r="K25" s="2"/>
      <c r="L25" s="2"/>
      <c r="M25" s="2"/>
      <c r="N25" s="2"/>
      <c r="O25" s="45"/>
    </row>
    <row r="26" spans="1:15">
      <c r="A26" s="44"/>
      <c r="B26" s="2" t="s">
        <v>63</v>
      </c>
      <c r="C26" s="2"/>
      <c r="D26" s="2"/>
      <c r="E26" s="2"/>
      <c r="F26" s="2"/>
      <c r="G26" s="2"/>
      <c r="H26" s="2"/>
      <c r="I26" s="2"/>
      <c r="J26" s="2"/>
      <c r="K26" s="2"/>
      <c r="L26" s="2"/>
      <c r="M26" s="2"/>
      <c r="N26" s="2"/>
      <c r="O26" s="45"/>
    </row>
    <row r="27" spans="1:15">
      <c r="A27" s="44"/>
      <c r="B27" s="2" t="s">
        <v>64</v>
      </c>
      <c r="C27" s="2"/>
      <c r="D27" s="2"/>
      <c r="E27" s="2"/>
      <c r="F27" s="2"/>
      <c r="G27" s="2"/>
      <c r="H27" s="2"/>
      <c r="I27" s="2"/>
      <c r="J27" s="2"/>
      <c r="K27" s="2"/>
      <c r="L27" s="2"/>
      <c r="M27" s="2"/>
      <c r="N27" s="2"/>
      <c r="O27" s="45"/>
    </row>
    <row r="28" spans="1:15">
      <c r="A28" s="44"/>
      <c r="B28" s="2" t="s">
        <v>69</v>
      </c>
      <c r="C28" s="2"/>
      <c r="D28" s="2"/>
      <c r="E28" s="2"/>
      <c r="F28" s="2"/>
      <c r="G28" s="2"/>
      <c r="H28" s="2"/>
      <c r="I28" s="2"/>
      <c r="J28" s="2"/>
      <c r="K28" s="2"/>
      <c r="L28" s="2"/>
      <c r="M28" s="2"/>
      <c r="N28" s="2"/>
      <c r="O28" s="45"/>
    </row>
    <row r="29" spans="1:15">
      <c r="A29" s="359" t="s">
        <v>46</v>
      </c>
      <c r="B29" s="360"/>
      <c r="C29" s="360"/>
      <c r="D29" s="360"/>
      <c r="E29" s="360"/>
      <c r="F29" s="2"/>
      <c r="G29" s="2"/>
      <c r="H29" s="2"/>
      <c r="I29" s="2"/>
      <c r="J29" s="2"/>
      <c r="K29" s="2"/>
      <c r="L29" s="2"/>
      <c r="M29" s="2"/>
      <c r="N29" s="2"/>
      <c r="O29" s="45"/>
    </row>
    <row r="30" spans="1:15">
      <c r="A30" s="44"/>
      <c r="B30" s="2" t="s">
        <v>72</v>
      </c>
      <c r="C30" s="2"/>
      <c r="D30" s="2"/>
      <c r="E30" s="2"/>
      <c r="F30" s="2"/>
      <c r="G30" s="2"/>
      <c r="H30" s="2"/>
      <c r="I30" s="2"/>
      <c r="J30" s="2"/>
      <c r="K30" s="2"/>
      <c r="L30" s="2"/>
      <c r="M30" s="2"/>
      <c r="N30" s="2"/>
      <c r="O30" s="45"/>
    </row>
    <row r="31" spans="1:15">
      <c r="A31" s="44"/>
      <c r="B31" s="2" t="s">
        <v>126</v>
      </c>
      <c r="C31" s="2"/>
      <c r="D31" s="2"/>
      <c r="E31" s="2"/>
      <c r="F31" s="2"/>
      <c r="G31" s="2"/>
      <c r="H31" s="2"/>
      <c r="I31" s="2"/>
      <c r="J31" s="2"/>
      <c r="K31" s="2"/>
      <c r="L31" s="2"/>
      <c r="M31" s="2"/>
      <c r="N31" s="2"/>
      <c r="O31" s="45"/>
    </row>
    <row r="32" spans="1:15">
      <c r="A32" s="44"/>
      <c r="B32" s="2" t="s">
        <v>80</v>
      </c>
      <c r="C32" s="2"/>
      <c r="D32" s="2"/>
      <c r="E32" s="2"/>
      <c r="F32" s="2"/>
      <c r="G32" s="2"/>
      <c r="H32" s="2"/>
      <c r="I32" s="2"/>
      <c r="J32" s="2"/>
      <c r="K32" s="2"/>
      <c r="L32" s="2"/>
      <c r="M32" s="2"/>
      <c r="N32" s="2"/>
      <c r="O32" s="45"/>
    </row>
    <row r="33" spans="1:15">
      <c r="A33" s="44"/>
      <c r="B33" s="2" t="s">
        <v>81</v>
      </c>
      <c r="C33" s="2"/>
      <c r="D33" s="2"/>
      <c r="E33" s="2"/>
      <c r="F33" s="2"/>
      <c r="G33" s="2"/>
      <c r="H33" s="2"/>
      <c r="I33" s="2"/>
      <c r="J33" s="2"/>
      <c r="K33" s="2"/>
      <c r="L33" s="2"/>
      <c r="M33" s="2"/>
      <c r="N33" s="2"/>
      <c r="O33" s="45"/>
    </row>
    <row r="34" spans="1:15">
      <c r="A34" s="359" t="s">
        <v>47</v>
      </c>
      <c r="B34" s="360"/>
      <c r="C34" s="360"/>
      <c r="D34" s="360"/>
      <c r="E34" s="360"/>
      <c r="F34" s="360"/>
      <c r="G34" s="2"/>
      <c r="H34" s="2"/>
      <c r="I34" s="2"/>
      <c r="J34" s="2"/>
      <c r="K34" s="2"/>
      <c r="L34" s="2"/>
      <c r="M34" s="2"/>
      <c r="N34" s="2"/>
      <c r="O34" s="45"/>
    </row>
    <row r="35" spans="1:15">
      <c r="A35" s="44"/>
      <c r="B35" s="2" t="s">
        <v>101</v>
      </c>
      <c r="C35" s="2"/>
      <c r="D35" s="2"/>
      <c r="E35" s="2"/>
      <c r="F35" s="2"/>
      <c r="G35" s="2"/>
      <c r="H35" s="2"/>
      <c r="I35" s="2"/>
      <c r="J35" s="2"/>
      <c r="K35" s="2"/>
      <c r="L35" s="2"/>
      <c r="M35" s="2"/>
      <c r="N35" s="2"/>
      <c r="O35" s="45"/>
    </row>
    <row r="36" spans="1:15">
      <c r="A36" s="44"/>
      <c r="B36" s="2" t="s">
        <v>122</v>
      </c>
      <c r="C36" s="2"/>
      <c r="D36" s="2"/>
      <c r="E36" s="2"/>
      <c r="F36" s="2"/>
      <c r="G36" s="2"/>
      <c r="H36" s="2"/>
      <c r="I36" s="2"/>
      <c r="J36" s="2"/>
      <c r="K36" s="2"/>
      <c r="L36" s="2"/>
      <c r="M36" s="2"/>
      <c r="N36" s="2"/>
      <c r="O36" s="45"/>
    </row>
    <row r="37" spans="1:15">
      <c r="A37" s="44"/>
      <c r="B37" s="2" t="s">
        <v>114</v>
      </c>
      <c r="C37" s="2"/>
      <c r="D37" s="2"/>
      <c r="E37" s="2"/>
      <c r="F37" s="2"/>
      <c r="G37" s="2"/>
      <c r="H37" s="2"/>
      <c r="I37" s="2"/>
      <c r="J37" s="2"/>
      <c r="K37" s="2"/>
      <c r="L37" s="2"/>
      <c r="M37" s="2"/>
      <c r="N37" s="2"/>
      <c r="O37" s="45"/>
    </row>
    <row r="38" spans="1:15">
      <c r="A38" s="44"/>
      <c r="B38" s="2" t="s">
        <v>123</v>
      </c>
      <c r="C38" s="2"/>
      <c r="D38" s="2"/>
      <c r="E38" s="2"/>
      <c r="F38" s="2"/>
      <c r="G38" s="2"/>
      <c r="H38" s="2"/>
      <c r="I38" s="2"/>
      <c r="J38" s="2"/>
      <c r="K38" s="2"/>
      <c r="L38" s="2"/>
      <c r="M38" s="2"/>
      <c r="N38" s="2"/>
      <c r="O38" s="45"/>
    </row>
    <row r="39" spans="1:15">
      <c r="A39" s="44"/>
      <c r="B39" s="2" t="s">
        <v>118</v>
      </c>
      <c r="C39" s="2"/>
      <c r="D39" s="2"/>
      <c r="E39" s="2"/>
      <c r="F39" s="2"/>
      <c r="G39" s="2"/>
      <c r="H39" s="2"/>
      <c r="I39" s="2"/>
      <c r="J39" s="2"/>
      <c r="K39" s="2"/>
      <c r="L39" s="2"/>
      <c r="M39" s="2"/>
      <c r="N39" s="2"/>
      <c r="O39" s="45"/>
    </row>
    <row r="40" spans="1:15">
      <c r="A40" s="46"/>
      <c r="B40" s="47"/>
      <c r="C40" s="47"/>
      <c r="D40" s="47"/>
      <c r="E40" s="47"/>
      <c r="F40" s="47"/>
      <c r="G40" s="47"/>
      <c r="H40" s="47"/>
      <c r="I40" s="47"/>
      <c r="J40" s="47"/>
      <c r="K40" s="47"/>
      <c r="L40" s="47"/>
      <c r="M40" s="47"/>
      <c r="N40" s="47"/>
      <c r="O40" s="48"/>
    </row>
  </sheetData>
  <mergeCells count="9">
    <mergeCell ref="A2:O3"/>
    <mergeCell ref="A6:O13"/>
    <mergeCell ref="A5:O5"/>
    <mergeCell ref="A14:O15"/>
    <mergeCell ref="A34:F34"/>
    <mergeCell ref="A29:E29"/>
    <mergeCell ref="A25:D25"/>
    <mergeCell ref="A21:D21"/>
    <mergeCell ref="A16:E16"/>
  </mergeCells>
  <hyperlinks>
    <hyperlink ref="A16" location="'1.1'!A1" display="1.1 : La diversité des systèmes éducatifs en Europe"/>
    <hyperlink ref="A21" location="'1.2'!A1" display="1.2 : Les conditions de scolarisation"/>
    <hyperlink ref="A25" location="'1.3'!A1" display="1.3 : Les dépenses d'éducation en Europe"/>
    <hyperlink ref="A29" location="'1.4'!A1" display="1.4 : Le temps d'instruction à l'école élémentaire"/>
    <hyperlink ref="A34" location="'1.5'!A1" display="1.5 : L'enseignement professionnel du second cycle du secondair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7"/>
  <sheetViews>
    <sheetView zoomScale="70" zoomScaleNormal="70" workbookViewId="0"/>
  </sheetViews>
  <sheetFormatPr baseColWidth="10" defaultRowHeight="12.75"/>
  <cols>
    <col min="1" max="16384" width="11.42578125" style="1"/>
  </cols>
  <sheetData>
    <row r="1" spans="1:20" ht="12.75" customHeight="1">
      <c r="A1" s="19" t="s">
        <v>173</v>
      </c>
    </row>
    <row r="2" spans="1:20">
      <c r="A2" s="1" t="s">
        <v>174</v>
      </c>
    </row>
    <row r="4" spans="1:20">
      <c r="C4" s="21">
        <v>2020</v>
      </c>
    </row>
    <row r="5" spans="1:20">
      <c r="B5" s="1" t="s">
        <v>4</v>
      </c>
      <c r="C5" s="91">
        <v>1211</v>
      </c>
      <c r="T5" s="92"/>
    </row>
    <row r="6" spans="1:20">
      <c r="B6" s="1" t="s">
        <v>14</v>
      </c>
      <c r="C6" s="91">
        <v>3288</v>
      </c>
      <c r="T6" s="92"/>
    </row>
    <row r="7" spans="1:20">
      <c r="B7" s="1" t="s">
        <v>3</v>
      </c>
      <c r="C7" s="91">
        <v>3524</v>
      </c>
      <c r="T7" s="92"/>
    </row>
    <row r="8" spans="1:20">
      <c r="B8" s="1" t="s">
        <v>11</v>
      </c>
      <c r="C8" s="91">
        <v>5025</v>
      </c>
      <c r="T8" s="92"/>
    </row>
    <row r="9" spans="1:20">
      <c r="B9" s="1" t="s">
        <v>7</v>
      </c>
      <c r="C9" s="91">
        <v>6041</v>
      </c>
      <c r="T9" s="92"/>
    </row>
    <row r="10" spans="1:20">
      <c r="B10" s="1" t="s">
        <v>26</v>
      </c>
      <c r="C10" s="91">
        <v>10003</v>
      </c>
      <c r="T10" s="92"/>
    </row>
    <row r="11" spans="1:20">
      <c r="B11" s="1" t="s">
        <v>10</v>
      </c>
      <c r="C11" s="91">
        <v>10278</v>
      </c>
      <c r="T11" s="92"/>
    </row>
    <row r="12" spans="1:20">
      <c r="B12" s="1" t="s">
        <v>12</v>
      </c>
      <c r="C12" s="91">
        <v>10946</v>
      </c>
      <c r="T12" s="92"/>
    </row>
    <row r="13" spans="1:20">
      <c r="B13" s="1" t="s">
        <v>24</v>
      </c>
      <c r="C13" s="91">
        <v>12195</v>
      </c>
      <c r="T13" s="92"/>
    </row>
    <row r="14" spans="1:20">
      <c r="B14" s="1" t="s">
        <v>9</v>
      </c>
      <c r="C14" s="91">
        <v>12709</v>
      </c>
      <c r="T14" s="92"/>
    </row>
    <row r="15" spans="1:20">
      <c r="B15" s="1" t="s">
        <v>0</v>
      </c>
      <c r="C15" s="91">
        <v>13706</v>
      </c>
      <c r="T15" s="92"/>
    </row>
    <row r="16" spans="1:20">
      <c r="B16" s="1" t="s">
        <v>16</v>
      </c>
      <c r="C16" s="91">
        <v>15092</v>
      </c>
      <c r="T16" s="92"/>
    </row>
    <row r="17" spans="2:20">
      <c r="B17" s="1" t="s">
        <v>6</v>
      </c>
      <c r="C17" s="91">
        <v>15183</v>
      </c>
      <c r="T17" s="92"/>
    </row>
    <row r="18" spans="2:20">
      <c r="B18" s="1" t="s">
        <v>30</v>
      </c>
      <c r="C18" s="91">
        <v>17168</v>
      </c>
      <c r="T18" s="92"/>
    </row>
    <row r="19" spans="2:20">
      <c r="B19" s="1" t="s">
        <v>18</v>
      </c>
      <c r="C19" s="91">
        <v>19285</v>
      </c>
      <c r="T19" s="92"/>
    </row>
    <row r="20" spans="2:20">
      <c r="B20" s="1" t="s">
        <v>19</v>
      </c>
      <c r="C20" s="91">
        <v>22807</v>
      </c>
      <c r="T20" s="92"/>
    </row>
    <row r="21" spans="2:20">
      <c r="B21" s="1" t="s">
        <v>1</v>
      </c>
      <c r="C21" s="91">
        <v>23998</v>
      </c>
      <c r="T21" s="92"/>
    </row>
    <row r="22" spans="2:20">
      <c r="B22" s="1" t="s">
        <v>28</v>
      </c>
      <c r="C22" s="91">
        <v>25185</v>
      </c>
      <c r="J22" s="1" t="s">
        <v>59</v>
      </c>
      <c r="T22" s="92"/>
    </row>
    <row r="23" spans="2:20">
      <c r="B23" s="1" t="s">
        <v>17</v>
      </c>
      <c r="C23" s="91">
        <v>25978</v>
      </c>
      <c r="T23" s="92"/>
    </row>
    <row r="24" spans="2:20">
      <c r="B24" s="1" t="s">
        <v>23</v>
      </c>
      <c r="C24" s="91">
        <v>26495</v>
      </c>
      <c r="T24" s="92"/>
    </row>
    <row r="25" spans="2:20">
      <c r="B25" s="1" t="s">
        <v>25</v>
      </c>
      <c r="C25" s="91">
        <v>30901</v>
      </c>
      <c r="T25" s="92"/>
    </row>
    <row r="26" spans="2:20">
      <c r="B26" s="1" t="s">
        <v>13</v>
      </c>
      <c r="C26" s="91">
        <v>31486</v>
      </c>
      <c r="T26" s="92"/>
    </row>
    <row r="27" spans="2:20">
      <c r="B27" s="1" t="s">
        <v>15</v>
      </c>
      <c r="C27" s="91">
        <v>40395</v>
      </c>
      <c r="T27" s="92"/>
    </row>
    <row r="28" spans="2:20">
      <c r="B28" s="1" t="s">
        <v>5</v>
      </c>
      <c r="C28" s="91">
        <v>46994</v>
      </c>
      <c r="T28" s="92"/>
    </row>
    <row r="29" spans="2:20">
      <c r="B29" s="1" t="s">
        <v>22</v>
      </c>
      <c r="C29" s="91">
        <v>84449</v>
      </c>
      <c r="T29" s="92"/>
    </row>
    <row r="30" spans="2:20">
      <c r="B30" s="54" t="s">
        <v>8</v>
      </c>
      <c r="C30" s="93">
        <v>108654</v>
      </c>
      <c r="T30" s="92"/>
    </row>
    <row r="31" spans="2:20">
      <c r="B31" s="1" t="s">
        <v>2</v>
      </c>
      <c r="C31" s="91">
        <v>123512</v>
      </c>
      <c r="T31" s="92"/>
    </row>
    <row r="33" spans="1:25">
      <c r="A33" s="94" t="s">
        <v>175</v>
      </c>
    </row>
    <row r="34" spans="1:25">
      <c r="A34" s="1" t="s">
        <v>176</v>
      </c>
    </row>
    <row r="36" spans="1:25">
      <c r="C36" s="21" t="s">
        <v>177</v>
      </c>
      <c r="D36" s="21" t="s">
        <v>178</v>
      </c>
      <c r="E36" s="21" t="s">
        <v>179</v>
      </c>
    </row>
    <row r="37" spans="1:25">
      <c r="B37" s="1" t="s">
        <v>15</v>
      </c>
      <c r="C37" s="7">
        <v>3.0307616853509001</v>
      </c>
      <c r="D37" s="7">
        <v>1.3475742474161001</v>
      </c>
      <c r="E37" s="7">
        <v>1.5112137838098001</v>
      </c>
      <c r="S37" s="7"/>
      <c r="T37" s="7"/>
      <c r="U37" s="7"/>
      <c r="W37" s="7"/>
      <c r="X37" s="7"/>
      <c r="Y37" s="7"/>
    </row>
    <row r="38" spans="1:25">
      <c r="B38" s="1" t="s">
        <v>10</v>
      </c>
      <c r="C38" s="7">
        <v>4.0904965642422004</v>
      </c>
      <c r="D38" s="7">
        <v>12.124402993494</v>
      </c>
      <c r="E38" s="7">
        <v>6.5837600585222997</v>
      </c>
      <c r="S38" s="7"/>
      <c r="T38" s="7"/>
      <c r="U38" s="7"/>
      <c r="W38" s="7"/>
      <c r="X38" s="7"/>
      <c r="Y38" s="7"/>
    </row>
    <row r="39" spans="1:25">
      <c r="B39" s="1" t="s">
        <v>23</v>
      </c>
      <c r="C39" s="7">
        <v>3.9880916679844001</v>
      </c>
      <c r="D39" s="7">
        <v>5.2026714697866003</v>
      </c>
      <c r="E39" s="7">
        <v>7.9377339433189</v>
      </c>
      <c r="S39" s="7"/>
      <c r="T39" s="7"/>
      <c r="U39" s="7"/>
      <c r="W39" s="7"/>
      <c r="X39" s="7"/>
      <c r="Y39" s="7"/>
    </row>
    <row r="40" spans="1:25">
      <c r="B40" s="1" t="s">
        <v>11</v>
      </c>
      <c r="C40" s="7">
        <v>10.76556090601</v>
      </c>
      <c r="D40" s="7">
        <v>26.658437097467001</v>
      </c>
      <c r="E40" s="7">
        <v>11.695906432748</v>
      </c>
      <c r="S40" s="7"/>
      <c r="T40" s="7"/>
      <c r="U40" s="7"/>
      <c r="W40" s="7"/>
      <c r="X40" s="7"/>
      <c r="Y40" s="7"/>
    </row>
    <row r="41" spans="1:25">
      <c r="B41" s="1" t="s">
        <v>22</v>
      </c>
      <c r="C41" s="7">
        <v>2.0578100058098001</v>
      </c>
      <c r="D41" s="7">
        <v>3.7587806600104998</v>
      </c>
      <c r="E41" s="7">
        <v>15.808835188532999</v>
      </c>
      <c r="S41" s="7"/>
      <c r="T41" s="7"/>
      <c r="U41" s="7"/>
      <c r="W41" s="7"/>
      <c r="X41" s="7"/>
      <c r="Y41" s="7"/>
    </row>
    <row r="42" spans="1:25">
      <c r="B42" s="1" t="s">
        <v>5</v>
      </c>
      <c r="C42" s="7">
        <v>1.6453382084095001</v>
      </c>
      <c r="D42" s="7">
        <v>10.610959743514</v>
      </c>
      <c r="E42" s="7">
        <v>19.222508822862999</v>
      </c>
      <c r="S42" s="7"/>
      <c r="T42" s="7"/>
      <c r="U42" s="7"/>
      <c r="W42" s="7"/>
      <c r="X42" s="7"/>
      <c r="Y42" s="7"/>
    </row>
    <row r="43" spans="1:25">
      <c r="B43" s="1" t="s">
        <v>14</v>
      </c>
      <c r="C43" s="7">
        <v>7.2806620084420004</v>
      </c>
      <c r="D43" s="7">
        <v>9.1035674845153007</v>
      </c>
      <c r="E43" s="7">
        <v>20.145190562612999</v>
      </c>
      <c r="S43" s="7"/>
      <c r="T43" s="7"/>
      <c r="U43" s="7"/>
      <c r="W43" s="7"/>
      <c r="X43" s="7"/>
      <c r="Y43" s="7"/>
    </row>
    <row r="44" spans="1:25">
      <c r="B44" s="1" t="s">
        <v>24</v>
      </c>
      <c r="C44" s="7">
        <v>12.455355503926</v>
      </c>
      <c r="D44" s="7">
        <v>18.175633539315999</v>
      </c>
      <c r="E44" s="7">
        <v>22.262652993715001</v>
      </c>
      <c r="S44" s="7"/>
      <c r="T44" s="7"/>
      <c r="U44" s="7"/>
      <c r="W44" s="7"/>
      <c r="X44" s="7"/>
      <c r="Y44" s="7"/>
    </row>
    <row r="45" spans="1:25">
      <c r="B45" s="1" t="s">
        <v>2</v>
      </c>
      <c r="C45" s="7">
        <v>7.0362643472724002</v>
      </c>
      <c r="D45" s="7">
        <v>17.112401028164001</v>
      </c>
      <c r="E45" s="7">
        <v>23.088117825996999</v>
      </c>
      <c r="S45" s="7"/>
      <c r="T45" s="7"/>
      <c r="U45" s="7"/>
      <c r="W45" s="7"/>
      <c r="X45" s="7"/>
      <c r="Y45" s="7"/>
    </row>
    <row r="46" spans="1:25">
      <c r="B46" s="68" t="s">
        <v>95</v>
      </c>
      <c r="C46" s="80">
        <v>5.7918186187743999</v>
      </c>
      <c r="D46" s="80">
        <v>12.559678077698001</v>
      </c>
      <c r="E46" s="80">
        <v>24.186002731323001</v>
      </c>
      <c r="S46" s="7"/>
      <c r="T46" s="7"/>
      <c r="U46" s="7"/>
      <c r="W46" s="7"/>
      <c r="X46" s="7"/>
      <c r="Y46" s="7"/>
    </row>
    <row r="47" spans="1:25">
      <c r="B47" s="1" t="s">
        <v>12</v>
      </c>
      <c r="C47" s="7">
        <v>5.5453497234654003</v>
      </c>
      <c r="D47" s="7">
        <v>10.472016924471999</v>
      </c>
      <c r="E47" s="7">
        <v>25.024384957191</v>
      </c>
      <c r="S47" s="7"/>
      <c r="T47" s="7"/>
      <c r="U47" s="7"/>
      <c r="W47" s="7"/>
      <c r="X47" s="7"/>
      <c r="Y47" s="7"/>
    </row>
    <row r="48" spans="1:25">
      <c r="B48" s="1" t="s">
        <v>3</v>
      </c>
      <c r="C48" s="7">
        <v>7.8682745636501998</v>
      </c>
      <c r="D48" s="7">
        <v>18.338661634009998</v>
      </c>
      <c r="E48" s="7">
        <v>25.602605863192</v>
      </c>
      <c r="S48" s="7"/>
      <c r="T48" s="7"/>
      <c r="U48" s="7"/>
      <c r="W48" s="7"/>
      <c r="X48" s="7"/>
      <c r="Y48" s="7"/>
    </row>
    <row r="49" spans="1:25">
      <c r="B49" s="1" t="s">
        <v>30</v>
      </c>
      <c r="C49" s="7">
        <v>7.0588520183716001</v>
      </c>
      <c r="D49" s="7">
        <v>19.559928833375999</v>
      </c>
      <c r="E49" s="7">
        <v>32.645799744260003</v>
      </c>
      <c r="S49" s="7"/>
      <c r="T49" s="7"/>
      <c r="U49" s="7"/>
      <c r="W49" s="7"/>
      <c r="X49" s="7"/>
      <c r="Y49" s="7"/>
    </row>
    <row r="50" spans="1:25">
      <c r="B50" s="1" t="s">
        <v>19</v>
      </c>
      <c r="C50" s="7">
        <v>7.8189338490436997</v>
      </c>
      <c r="D50" s="7">
        <v>14.154148712495999</v>
      </c>
      <c r="E50" s="7">
        <v>33.074146070536003</v>
      </c>
      <c r="S50" s="7"/>
      <c r="T50" s="7"/>
      <c r="U50" s="7"/>
      <c r="W50" s="7"/>
      <c r="X50" s="7"/>
      <c r="Y50" s="7"/>
    </row>
    <row r="51" spans="1:25">
      <c r="B51" s="1" t="s">
        <v>6</v>
      </c>
      <c r="C51" s="7">
        <v>7.1612930145503002</v>
      </c>
      <c r="D51" s="7">
        <v>22.657608695652002</v>
      </c>
      <c r="E51" s="7">
        <v>35.544810525132</v>
      </c>
      <c r="S51" s="7"/>
      <c r="T51" s="7"/>
      <c r="U51" s="7"/>
      <c r="W51" s="7"/>
      <c r="X51" s="7"/>
      <c r="Y51" s="7"/>
    </row>
    <row r="52" spans="1:25">
      <c r="B52" s="1" t="s">
        <v>16</v>
      </c>
      <c r="C52" s="7">
        <v>2.8990274969241998</v>
      </c>
      <c r="D52" s="7">
        <v>12.404706156827</v>
      </c>
      <c r="E52" s="7">
        <v>35.602618934791003</v>
      </c>
      <c r="S52" s="7"/>
      <c r="T52" s="7"/>
      <c r="U52" s="7"/>
      <c r="W52" s="7"/>
      <c r="X52" s="7"/>
      <c r="Y52" s="7"/>
    </row>
    <row r="53" spans="1:25">
      <c r="B53" s="1" t="s">
        <v>7</v>
      </c>
      <c r="C53" s="7">
        <v>5.5959369570358</v>
      </c>
      <c r="D53" s="7">
        <v>20.114875672532001</v>
      </c>
      <c r="E53" s="7">
        <v>36.137140337338998</v>
      </c>
      <c r="S53" s="7"/>
      <c r="T53" s="7"/>
      <c r="U53" s="7"/>
      <c r="W53" s="7"/>
      <c r="X53" s="7"/>
      <c r="Y53" s="7"/>
    </row>
    <row r="54" spans="1:25">
      <c r="B54" s="1" t="s">
        <v>1</v>
      </c>
      <c r="C54" s="7">
        <v>18.576037943747</v>
      </c>
      <c r="D54" s="7">
        <v>23.399376287248</v>
      </c>
      <c r="E54" s="7">
        <v>36.750111786786</v>
      </c>
      <c r="L54" s="1" t="s">
        <v>59</v>
      </c>
      <c r="S54" s="7"/>
      <c r="T54" s="7"/>
      <c r="U54" s="7"/>
      <c r="W54" s="7"/>
      <c r="X54" s="7"/>
      <c r="Y54" s="7"/>
    </row>
    <row r="55" spans="1:25">
      <c r="B55" s="54" t="s">
        <v>8</v>
      </c>
      <c r="C55" s="67">
        <v>7.0468172760450001</v>
      </c>
      <c r="D55" s="67">
        <v>12.995523794565999</v>
      </c>
      <c r="E55" s="67">
        <v>37.861831160582</v>
      </c>
      <c r="S55" s="7"/>
      <c r="T55" s="7"/>
      <c r="U55" s="7"/>
      <c r="W55" s="7"/>
      <c r="X55" s="7"/>
      <c r="Y55" s="7"/>
    </row>
    <row r="56" spans="1:25">
      <c r="B56" s="1" t="s">
        <v>18</v>
      </c>
      <c r="C56" s="7">
        <v>11.305126837202</v>
      </c>
      <c r="D56" s="7">
        <v>19.250808663964001</v>
      </c>
      <c r="E56" s="7">
        <v>47.858926722299998</v>
      </c>
      <c r="S56" s="7"/>
      <c r="T56" s="7"/>
      <c r="U56" s="7"/>
      <c r="W56" s="7"/>
      <c r="X56" s="7"/>
      <c r="Y56" s="7"/>
    </row>
    <row r="57" spans="1:25">
      <c r="C57" s="7"/>
      <c r="D57" s="7"/>
      <c r="E57" s="7"/>
      <c r="S57" s="7"/>
      <c r="T57" s="7"/>
      <c r="U57" s="7"/>
      <c r="W57" s="7"/>
      <c r="X57" s="7"/>
      <c r="Y57" s="7"/>
    </row>
    <row r="58" spans="1:25">
      <c r="A58" s="19" t="s">
        <v>180</v>
      </c>
    </row>
    <row r="59" spans="1:25">
      <c r="A59" s="1" t="s">
        <v>181</v>
      </c>
    </row>
    <row r="61" spans="1:25" ht="63.75">
      <c r="C61" s="37" t="s">
        <v>182</v>
      </c>
      <c r="D61" s="37" t="s">
        <v>110</v>
      </c>
      <c r="E61" s="37" t="s">
        <v>183</v>
      </c>
      <c r="F61" s="37" t="s">
        <v>111</v>
      </c>
      <c r="G61" s="37" t="s">
        <v>112</v>
      </c>
      <c r="H61" s="37" t="s">
        <v>113</v>
      </c>
      <c r="I61" s="37" t="s">
        <v>184</v>
      </c>
    </row>
    <row r="62" spans="1:25">
      <c r="B62" s="1" t="s">
        <v>13</v>
      </c>
      <c r="C62" s="26">
        <v>7.2</v>
      </c>
      <c r="D62" s="26">
        <v>16.2</v>
      </c>
      <c r="E62" s="26">
        <v>1.7</v>
      </c>
      <c r="F62" s="26">
        <v>3.6</v>
      </c>
      <c r="G62" s="26">
        <v>11.9</v>
      </c>
      <c r="H62" s="26">
        <v>43.7</v>
      </c>
      <c r="I62" s="26">
        <v>17.2</v>
      </c>
    </row>
    <row r="63" spans="1:25">
      <c r="B63" s="1" t="s">
        <v>23</v>
      </c>
      <c r="C63" s="26">
        <v>14.9</v>
      </c>
      <c r="D63" s="26">
        <v>25.5</v>
      </c>
      <c r="E63" s="26">
        <v>3.4</v>
      </c>
      <c r="F63" s="26">
        <v>5.8</v>
      </c>
      <c r="G63" s="26">
        <v>8.6999999999999993</v>
      </c>
      <c r="H63" s="26">
        <v>15.9</v>
      </c>
      <c r="I63" s="26">
        <v>17.899999999999999</v>
      </c>
    </row>
    <row r="64" spans="1:25">
      <c r="B64" s="1" t="s">
        <v>30</v>
      </c>
      <c r="C64" s="26">
        <v>12.6</v>
      </c>
      <c r="D64" s="26">
        <v>12.5</v>
      </c>
      <c r="E64" s="26">
        <v>5.7</v>
      </c>
      <c r="F64" s="26">
        <v>1.9</v>
      </c>
      <c r="G64" s="26">
        <v>12</v>
      </c>
      <c r="H64" s="26">
        <v>31.6</v>
      </c>
      <c r="I64" s="26">
        <v>19.600000000000001</v>
      </c>
    </row>
    <row r="65" spans="2:16">
      <c r="B65" s="1" t="s">
        <v>0</v>
      </c>
      <c r="C65" s="26">
        <v>11.1</v>
      </c>
      <c r="D65" s="26">
        <v>9</v>
      </c>
      <c r="E65" s="26">
        <v>3.7</v>
      </c>
      <c r="F65" s="26">
        <v>5.5</v>
      </c>
      <c r="G65" s="26">
        <v>10.5</v>
      </c>
      <c r="H65" s="26">
        <v>27.2</v>
      </c>
      <c r="I65" s="26">
        <v>19.7</v>
      </c>
    </row>
    <row r="66" spans="2:16">
      <c r="B66" s="1" t="s">
        <v>5</v>
      </c>
      <c r="C66" s="26">
        <v>11.7</v>
      </c>
      <c r="D66" s="26">
        <v>25.8</v>
      </c>
      <c r="E66" s="26">
        <v>5.2</v>
      </c>
      <c r="F66" s="26">
        <v>2.6</v>
      </c>
      <c r="G66" s="26">
        <v>12.1</v>
      </c>
      <c r="H66" s="26">
        <v>21.9</v>
      </c>
      <c r="I66" s="26">
        <v>19.899999999999999</v>
      </c>
    </row>
    <row r="67" spans="2:16">
      <c r="B67" s="1" t="s">
        <v>19</v>
      </c>
      <c r="C67" s="26">
        <v>12.7</v>
      </c>
      <c r="D67" s="26">
        <v>24.5</v>
      </c>
      <c r="E67" s="26">
        <v>5</v>
      </c>
      <c r="F67" s="26">
        <v>2.4</v>
      </c>
      <c r="G67" s="26">
        <v>20.100000000000001</v>
      </c>
      <c r="H67" s="26">
        <v>12.5</v>
      </c>
      <c r="I67" s="26">
        <v>27.5</v>
      </c>
    </row>
    <row r="68" spans="2:16">
      <c r="B68" s="1" t="s">
        <v>22</v>
      </c>
      <c r="C68" s="26">
        <v>12.1</v>
      </c>
      <c r="D68" s="26">
        <v>14.9</v>
      </c>
      <c r="E68" s="26">
        <v>5.8</v>
      </c>
      <c r="F68" s="26">
        <v>1.5</v>
      </c>
      <c r="G68" s="26">
        <v>21.1</v>
      </c>
      <c r="H68" s="26">
        <v>9</v>
      </c>
      <c r="I68" s="26">
        <v>28.400000000000002</v>
      </c>
    </row>
    <row r="69" spans="2:16">
      <c r="B69" s="1" t="s">
        <v>24</v>
      </c>
      <c r="C69" s="26">
        <v>10.199999999999999</v>
      </c>
      <c r="D69" s="26">
        <v>20.8</v>
      </c>
      <c r="E69" s="26">
        <v>8.1</v>
      </c>
      <c r="F69" s="26">
        <v>11.2</v>
      </c>
      <c r="G69" s="26">
        <v>12.8</v>
      </c>
      <c r="H69" s="26">
        <v>18.2</v>
      </c>
      <c r="I69" s="26">
        <v>32.099999999999994</v>
      </c>
    </row>
    <row r="70" spans="2:16">
      <c r="B70" s="54" t="s">
        <v>8</v>
      </c>
      <c r="C70" s="56">
        <v>10.199999999999999</v>
      </c>
      <c r="D70" s="56">
        <v>29</v>
      </c>
      <c r="E70" s="56">
        <v>13.2</v>
      </c>
      <c r="F70" s="56">
        <v>6</v>
      </c>
      <c r="G70" s="56">
        <v>15.9</v>
      </c>
      <c r="H70" s="56">
        <v>6.6</v>
      </c>
      <c r="I70" s="56">
        <v>35.1</v>
      </c>
    </row>
    <row r="71" spans="2:16">
      <c r="B71" s="1" t="s">
        <v>12</v>
      </c>
      <c r="C71" s="26">
        <v>4.0999999999999996</v>
      </c>
      <c r="D71" s="26">
        <v>22.7</v>
      </c>
      <c r="E71" s="26">
        <v>5.9</v>
      </c>
      <c r="F71" s="26">
        <v>18.5</v>
      </c>
      <c r="G71" s="26">
        <v>18.8</v>
      </c>
      <c r="H71" s="26">
        <v>11.4</v>
      </c>
      <c r="I71" s="26">
        <v>43.2</v>
      </c>
    </row>
    <row r="72" spans="2:16">
      <c r="B72" s="1" t="s">
        <v>16</v>
      </c>
      <c r="C72" s="26">
        <v>13</v>
      </c>
      <c r="D72" s="26">
        <v>11.5</v>
      </c>
      <c r="E72" s="26">
        <v>14.2</v>
      </c>
      <c r="F72" s="26">
        <v>6.8</v>
      </c>
      <c r="G72" s="26">
        <v>25.2</v>
      </c>
      <c r="H72" s="26">
        <v>11</v>
      </c>
      <c r="I72" s="26">
        <v>46.2</v>
      </c>
    </row>
    <row r="73" spans="2:16">
      <c r="B73" s="1" t="s">
        <v>2</v>
      </c>
      <c r="C73" s="26">
        <v>7.5</v>
      </c>
      <c r="D73" s="26">
        <v>17.899999999999999</v>
      </c>
      <c r="E73" s="26">
        <v>10.8</v>
      </c>
      <c r="F73" s="26">
        <v>10</v>
      </c>
      <c r="G73" s="26">
        <v>28.4</v>
      </c>
      <c r="H73" s="26">
        <v>7.2</v>
      </c>
      <c r="I73" s="26">
        <v>49.2</v>
      </c>
    </row>
    <row r="75" spans="2:16">
      <c r="K75" s="1" t="s">
        <v>185</v>
      </c>
    </row>
    <row r="77" spans="2:16">
      <c r="P77" s="1" t="s">
        <v>59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8"/>
  <sheetViews>
    <sheetView showGridLines="0" zoomScale="70" zoomScaleNormal="70" workbookViewId="0"/>
  </sheetViews>
  <sheetFormatPr baseColWidth="10" defaultRowHeight="12.75"/>
  <cols>
    <col min="1" max="1" width="11.42578125" style="1"/>
    <col min="2" max="2" width="8.85546875" style="19" customWidth="1"/>
    <col min="3" max="3" width="19.7109375" style="95" customWidth="1"/>
    <col min="4" max="4" width="17.7109375" style="1" customWidth="1"/>
    <col min="5" max="9" width="11.42578125" style="1"/>
    <col min="10" max="10" width="18.85546875" style="1" bestFit="1" customWidth="1"/>
    <col min="11" max="16384" width="11.42578125" style="1"/>
  </cols>
  <sheetData>
    <row r="1" spans="1:3" ht="12.75" customHeight="1">
      <c r="A1" s="19" t="s">
        <v>186</v>
      </c>
    </row>
    <row r="2" spans="1:3">
      <c r="A2" s="1" t="s">
        <v>187</v>
      </c>
    </row>
    <row r="4" spans="1:3">
      <c r="C4" s="21" t="s">
        <v>91</v>
      </c>
    </row>
    <row r="5" spans="1:3">
      <c r="B5" s="1" t="s">
        <v>30</v>
      </c>
      <c r="C5" s="95" t="s">
        <v>188</v>
      </c>
    </row>
    <row r="6" spans="1:3" ht="12.75" customHeight="1">
      <c r="B6" s="1" t="s">
        <v>28</v>
      </c>
      <c r="C6" s="95" t="s">
        <v>189</v>
      </c>
    </row>
    <row r="7" spans="1:3">
      <c r="B7" s="1" t="s">
        <v>24</v>
      </c>
      <c r="C7" s="95" t="s">
        <v>188</v>
      </c>
    </row>
    <row r="8" spans="1:3">
      <c r="B8" s="1" t="s">
        <v>7</v>
      </c>
      <c r="C8" s="95" t="s">
        <v>189</v>
      </c>
    </row>
    <row r="9" spans="1:3">
      <c r="B9" s="1" t="s">
        <v>2</v>
      </c>
      <c r="C9" s="95" t="s">
        <v>189</v>
      </c>
    </row>
    <row r="10" spans="1:3">
      <c r="B10" s="1" t="s">
        <v>3</v>
      </c>
      <c r="C10" s="95" t="s">
        <v>189</v>
      </c>
    </row>
    <row r="11" spans="1:3">
      <c r="B11" s="1" t="s">
        <v>6</v>
      </c>
      <c r="C11" s="95" t="s">
        <v>188</v>
      </c>
    </row>
    <row r="12" spans="1:3">
      <c r="B12" s="1" t="s">
        <v>15</v>
      </c>
      <c r="C12" s="95" t="s">
        <v>188</v>
      </c>
    </row>
    <row r="13" spans="1:3">
      <c r="B13" s="1" t="s">
        <v>5</v>
      </c>
      <c r="C13" s="95" t="s">
        <v>189</v>
      </c>
    </row>
    <row r="14" spans="1:3">
      <c r="B14" s="54" t="s">
        <v>8</v>
      </c>
      <c r="C14" s="96" t="s">
        <v>188</v>
      </c>
    </row>
    <row r="15" spans="1:3">
      <c r="B15" s="1" t="s">
        <v>26</v>
      </c>
      <c r="C15" s="95" t="s">
        <v>190</v>
      </c>
    </row>
    <row r="16" spans="1:3">
      <c r="B16" s="1" t="s">
        <v>22</v>
      </c>
      <c r="C16" s="95" t="s">
        <v>188</v>
      </c>
    </row>
    <row r="17" spans="2:14">
      <c r="B17" s="1" t="s">
        <v>17</v>
      </c>
      <c r="C17" s="95" t="s">
        <v>188</v>
      </c>
    </row>
    <row r="18" spans="2:14">
      <c r="B18" s="1" t="s">
        <v>11</v>
      </c>
      <c r="C18" s="95" t="s">
        <v>190</v>
      </c>
    </row>
    <row r="19" spans="2:14">
      <c r="B19" s="1" t="s">
        <v>10</v>
      </c>
      <c r="C19" s="95" t="s">
        <v>190</v>
      </c>
    </row>
    <row r="20" spans="2:14">
      <c r="B20" s="1" t="s">
        <v>9</v>
      </c>
      <c r="C20" s="95" t="s">
        <v>188</v>
      </c>
    </row>
    <row r="21" spans="2:14">
      <c r="B21" s="1" t="s">
        <v>0</v>
      </c>
      <c r="C21" s="95" t="s">
        <v>188</v>
      </c>
    </row>
    <row r="22" spans="2:14">
      <c r="B22" s="1" t="s">
        <v>4</v>
      </c>
      <c r="C22" s="95" t="s">
        <v>188</v>
      </c>
    </row>
    <row r="23" spans="2:14">
      <c r="B23" s="1" t="s">
        <v>18</v>
      </c>
      <c r="C23" s="95" t="s">
        <v>188</v>
      </c>
    </row>
    <row r="24" spans="2:14">
      <c r="B24" s="1" t="s">
        <v>1</v>
      </c>
      <c r="C24" s="95" t="s">
        <v>189</v>
      </c>
    </row>
    <row r="25" spans="2:14">
      <c r="B25" s="1" t="s">
        <v>23</v>
      </c>
      <c r="C25" s="95" t="s">
        <v>188</v>
      </c>
    </row>
    <row r="26" spans="2:14">
      <c r="B26" s="1" t="s">
        <v>19</v>
      </c>
      <c r="C26" s="95" t="s">
        <v>188</v>
      </c>
    </row>
    <row r="27" spans="2:14">
      <c r="B27" s="1" t="s">
        <v>13</v>
      </c>
      <c r="C27" s="95" t="s">
        <v>188</v>
      </c>
    </row>
    <row r="28" spans="2:14">
      <c r="B28" s="1" t="s">
        <v>14</v>
      </c>
      <c r="C28" s="95" t="s">
        <v>190</v>
      </c>
    </row>
    <row r="29" spans="2:14">
      <c r="B29" s="1" t="s">
        <v>25</v>
      </c>
      <c r="C29" s="95" t="s">
        <v>188</v>
      </c>
    </row>
    <row r="30" spans="2:14">
      <c r="B30" s="1" t="s">
        <v>12</v>
      </c>
      <c r="C30" s="95" t="s">
        <v>190</v>
      </c>
    </row>
    <row r="31" spans="2:14">
      <c r="B31" s="1" t="s">
        <v>16</v>
      </c>
      <c r="C31" s="95" t="s">
        <v>190</v>
      </c>
    </row>
    <row r="32" spans="2:14">
      <c r="N32" s="1" t="s">
        <v>59</v>
      </c>
    </row>
    <row r="34" spans="1:18" customFormat="1" ht="15" customHeight="1">
      <c r="A34" s="97" t="s">
        <v>191</v>
      </c>
      <c r="B34" s="97"/>
      <c r="C34" s="97"/>
      <c r="D34" s="97"/>
      <c r="E34" s="97"/>
      <c r="F34" s="98"/>
      <c r="G34" s="1"/>
      <c r="H34" s="98"/>
      <c r="I34" s="98"/>
      <c r="J34" s="1"/>
      <c r="K34" s="98"/>
      <c r="L34" s="98"/>
      <c r="O34" s="1"/>
      <c r="Q34" s="1"/>
      <c r="R34" s="99" t="s">
        <v>192</v>
      </c>
    </row>
    <row r="35" spans="1:18" customFormat="1" ht="15">
      <c r="A35" s="100" t="s">
        <v>193</v>
      </c>
      <c r="B35" s="100"/>
    </row>
    <row r="36" spans="1:18" customFormat="1" ht="15">
      <c r="A36" s="100"/>
      <c r="B36" s="100"/>
    </row>
    <row r="37" spans="1:18" customFormat="1" ht="15">
      <c r="B37" s="101"/>
      <c r="C37" s="102" t="s">
        <v>194</v>
      </c>
      <c r="D37" s="102" t="s">
        <v>195</v>
      </c>
      <c r="J37" s="103"/>
    </row>
    <row r="38" spans="1:18" customFormat="1" ht="15">
      <c r="B38" s="104" t="s">
        <v>94</v>
      </c>
      <c r="C38" s="105">
        <v>32.299999999999997</v>
      </c>
      <c r="D38" s="105">
        <v>93</v>
      </c>
      <c r="J38" s="106"/>
    </row>
    <row r="39" spans="1:18" customFormat="1" ht="15">
      <c r="B39" s="100" t="s">
        <v>30</v>
      </c>
      <c r="C39" s="107">
        <v>54.6</v>
      </c>
      <c r="D39" s="107">
        <v>98.5</v>
      </c>
      <c r="J39" s="106"/>
    </row>
    <row r="40" spans="1:18" customFormat="1" ht="15">
      <c r="B40" s="100" t="s">
        <v>28</v>
      </c>
      <c r="C40" s="107">
        <v>15</v>
      </c>
      <c r="D40" s="107">
        <v>80.099999999999994</v>
      </c>
      <c r="J40" s="106"/>
    </row>
    <row r="41" spans="1:18" customFormat="1" ht="15">
      <c r="B41" s="100" t="s">
        <v>24</v>
      </c>
      <c r="C41" s="107">
        <v>4.8</v>
      </c>
      <c r="D41" s="107">
        <v>85.8</v>
      </c>
      <c r="J41" s="106"/>
    </row>
    <row r="42" spans="1:18" customFormat="1" ht="15">
      <c r="B42" s="100" t="s">
        <v>7</v>
      </c>
      <c r="C42" s="107">
        <v>67.699999999999989</v>
      </c>
      <c r="D42" s="107">
        <v>97.6</v>
      </c>
      <c r="J42" s="106"/>
    </row>
    <row r="43" spans="1:18" customFormat="1" ht="15">
      <c r="B43" s="100" t="s">
        <v>2</v>
      </c>
      <c r="C43" s="107">
        <v>16.399999999999999</v>
      </c>
      <c r="D43" s="107">
        <v>93.7</v>
      </c>
      <c r="J43" s="106"/>
    </row>
    <row r="44" spans="1:18" customFormat="1" ht="15">
      <c r="B44" s="100" t="s">
        <v>3</v>
      </c>
      <c r="C44" s="107">
        <v>26.7</v>
      </c>
      <c r="D44" s="107">
        <v>91.9</v>
      </c>
      <c r="J44" s="106"/>
    </row>
    <row r="45" spans="1:18" customFormat="1" ht="15">
      <c r="B45" s="100" t="s">
        <v>6</v>
      </c>
      <c r="C45" s="107">
        <v>22.9</v>
      </c>
      <c r="D45" s="107">
        <v>100</v>
      </c>
      <c r="J45" s="106"/>
    </row>
    <row r="46" spans="1:18" customFormat="1" ht="15">
      <c r="B46" s="100" t="s">
        <v>15</v>
      </c>
      <c r="C46" s="107">
        <v>21.5</v>
      </c>
      <c r="D46" s="107">
        <v>71.3</v>
      </c>
      <c r="J46" s="106"/>
    </row>
    <row r="47" spans="1:18" customFormat="1" ht="15">
      <c r="B47" s="100" t="s">
        <v>5</v>
      </c>
      <c r="C47" s="107">
        <v>45.5</v>
      </c>
      <c r="D47" s="107">
        <v>97.2</v>
      </c>
      <c r="J47" s="106"/>
    </row>
    <row r="48" spans="1:18" customFormat="1" ht="15">
      <c r="B48" s="108" t="s">
        <v>8</v>
      </c>
      <c r="C48" s="109">
        <v>57.2</v>
      </c>
      <c r="D48" s="109">
        <v>100</v>
      </c>
      <c r="J48" s="106"/>
    </row>
    <row r="49" spans="2:10" customFormat="1" ht="15">
      <c r="B49" s="100" t="s">
        <v>26</v>
      </c>
      <c r="C49" s="107">
        <v>20.399999999999999</v>
      </c>
      <c r="D49" s="107">
        <v>78.8</v>
      </c>
      <c r="J49" s="106"/>
    </row>
    <row r="50" spans="2:10" customFormat="1" ht="15">
      <c r="B50" s="100" t="s">
        <v>17</v>
      </c>
      <c r="C50" s="107">
        <v>20.7</v>
      </c>
      <c r="D50" s="107">
        <v>91.1</v>
      </c>
      <c r="J50" s="106"/>
    </row>
    <row r="51" spans="2:10" customFormat="1" ht="15">
      <c r="B51" s="100" t="s">
        <v>11</v>
      </c>
      <c r="C51" s="107">
        <v>26.3</v>
      </c>
      <c r="D51" s="107">
        <v>94</v>
      </c>
      <c r="J51" s="106"/>
    </row>
    <row r="52" spans="2:10" customFormat="1" ht="15">
      <c r="B52" s="100" t="s">
        <v>10</v>
      </c>
      <c r="C52" s="107">
        <v>16.2</v>
      </c>
      <c r="D52" s="107">
        <v>90.9</v>
      </c>
      <c r="J52" s="106"/>
    </row>
    <row r="53" spans="2:10" customFormat="1" ht="15">
      <c r="B53" s="100" t="s">
        <v>9</v>
      </c>
      <c r="C53" s="107">
        <v>63.2</v>
      </c>
      <c r="D53" s="107">
        <v>89.5</v>
      </c>
      <c r="J53" s="106"/>
    </row>
    <row r="54" spans="2:10" customFormat="1" ht="15">
      <c r="B54" s="100" t="s">
        <v>0</v>
      </c>
      <c r="C54" s="107">
        <v>10.5</v>
      </c>
      <c r="D54" s="107">
        <v>92.8</v>
      </c>
      <c r="J54" s="106"/>
    </row>
    <row r="55" spans="2:10" customFormat="1" ht="15">
      <c r="B55" s="100" t="s">
        <v>4</v>
      </c>
      <c r="C55" s="107">
        <v>29.7</v>
      </c>
      <c r="D55" s="107">
        <v>89.1</v>
      </c>
      <c r="J55" s="106"/>
    </row>
    <row r="56" spans="2:10" customFormat="1" ht="15">
      <c r="B56" s="100" t="s">
        <v>18</v>
      </c>
      <c r="C56" s="107">
        <v>67.599999999999994</v>
      </c>
      <c r="D56" s="107">
        <v>91.7</v>
      </c>
      <c r="J56" s="106"/>
    </row>
    <row r="57" spans="2:10" customFormat="1" ht="15">
      <c r="B57" s="100" t="s">
        <v>1</v>
      </c>
      <c r="C57" s="107">
        <v>21.1</v>
      </c>
      <c r="D57" s="107">
        <v>89.7</v>
      </c>
      <c r="J57" s="106"/>
    </row>
    <row r="58" spans="2:10" customFormat="1" ht="15">
      <c r="B58" s="100" t="s">
        <v>23</v>
      </c>
      <c r="C58" s="107">
        <v>11.2</v>
      </c>
      <c r="D58" s="107">
        <v>90.8</v>
      </c>
      <c r="J58" s="106"/>
    </row>
    <row r="59" spans="2:10" customFormat="1" ht="15">
      <c r="B59" s="100" t="s">
        <v>19</v>
      </c>
      <c r="C59" s="107">
        <v>53</v>
      </c>
      <c r="D59" s="107">
        <v>92.9</v>
      </c>
      <c r="J59" s="106"/>
    </row>
    <row r="60" spans="2:10" customFormat="1" ht="15">
      <c r="B60" s="100" t="s">
        <v>13</v>
      </c>
      <c r="C60" s="107">
        <v>6.8</v>
      </c>
      <c r="D60" s="107">
        <v>78.2</v>
      </c>
      <c r="J60" s="106"/>
    </row>
    <row r="61" spans="2:10" customFormat="1" ht="15">
      <c r="B61" s="100" t="s">
        <v>14</v>
      </c>
      <c r="C61" s="107">
        <v>44.300000000000004</v>
      </c>
      <c r="D61" s="107">
        <v>92.6</v>
      </c>
      <c r="J61" s="106"/>
    </row>
    <row r="62" spans="2:10" customFormat="1" ht="15">
      <c r="B62" s="100" t="s">
        <v>25</v>
      </c>
      <c r="C62" s="107">
        <v>4.8</v>
      </c>
      <c r="D62" s="107">
        <v>78.099999999999994</v>
      </c>
      <c r="J62" s="106"/>
    </row>
    <row r="63" spans="2:10" customFormat="1" ht="15">
      <c r="B63" s="100" t="s">
        <v>12</v>
      </c>
      <c r="C63" s="107">
        <v>39.6</v>
      </c>
      <c r="D63" s="107">
        <v>90.9</v>
      </c>
      <c r="J63" s="106"/>
    </row>
    <row r="64" spans="2:10" customFormat="1" ht="15">
      <c r="B64" s="100" t="s">
        <v>16</v>
      </c>
      <c r="C64" s="107">
        <v>54.1</v>
      </c>
      <c r="D64" s="107">
        <v>95.9</v>
      </c>
      <c r="J64" s="106"/>
    </row>
    <row r="65" spans="1:14" customFormat="1" ht="15">
      <c r="B65" s="19"/>
      <c r="C65" s="95"/>
      <c r="D65" s="1"/>
      <c r="J65" s="106"/>
    </row>
    <row r="66" spans="1:14" customFormat="1" ht="15">
      <c r="B66" s="100"/>
      <c r="C66" s="110"/>
      <c r="D66" s="110"/>
      <c r="F66" s="100" t="s">
        <v>196</v>
      </c>
    </row>
    <row r="67" spans="1:14" customFormat="1" ht="15">
      <c r="N67" s="1" t="s">
        <v>59</v>
      </c>
    </row>
    <row r="68" spans="1:14" customFormat="1" ht="15">
      <c r="N68" s="1"/>
    </row>
    <row r="69" spans="1:14" customFormat="1" ht="15">
      <c r="A69" s="111" t="s">
        <v>197</v>
      </c>
      <c r="K69" s="112"/>
    </row>
    <row r="70" spans="1:14" customFormat="1" ht="15">
      <c r="A70" s="1" t="s">
        <v>187</v>
      </c>
    </row>
    <row r="71" spans="1:14" customFormat="1" ht="15">
      <c r="A71" s="113"/>
    </row>
    <row r="72" spans="1:14" customFormat="1" ht="15">
      <c r="B72" s="19"/>
      <c r="C72" s="21" t="s">
        <v>198</v>
      </c>
      <c r="J72" s="112"/>
    </row>
    <row r="73" spans="1:14" customFormat="1" ht="15">
      <c r="B73" s="1" t="s">
        <v>30</v>
      </c>
      <c r="C73" s="114" t="s">
        <v>199</v>
      </c>
      <c r="J73" s="112"/>
    </row>
    <row r="74" spans="1:14" customFormat="1" ht="15">
      <c r="B74" s="1" t="s">
        <v>28</v>
      </c>
      <c r="C74" s="95">
        <v>6</v>
      </c>
      <c r="J74" s="112"/>
    </row>
    <row r="75" spans="1:14" customFormat="1" ht="15">
      <c r="B75" s="1" t="s">
        <v>24</v>
      </c>
      <c r="C75" s="114" t="s">
        <v>199</v>
      </c>
      <c r="J75" s="112"/>
    </row>
    <row r="76" spans="1:14" customFormat="1" ht="15">
      <c r="B76" s="1" t="s">
        <v>7</v>
      </c>
      <c r="C76" s="40" t="s">
        <v>200</v>
      </c>
      <c r="J76" s="112"/>
    </row>
    <row r="77" spans="1:14" customFormat="1" ht="15">
      <c r="B77" s="1" t="s">
        <v>2</v>
      </c>
      <c r="C77" s="95">
        <v>6</v>
      </c>
      <c r="J77" s="112"/>
    </row>
    <row r="78" spans="1:14" customFormat="1" ht="15">
      <c r="B78" s="1" t="s">
        <v>3</v>
      </c>
      <c r="C78" s="95">
        <v>6</v>
      </c>
      <c r="J78" s="112"/>
    </row>
    <row r="79" spans="1:14" customFormat="1" ht="15">
      <c r="B79" s="1" t="s">
        <v>6</v>
      </c>
      <c r="C79" s="114" t="s">
        <v>199</v>
      </c>
      <c r="D79" s="100"/>
    </row>
    <row r="80" spans="1:14" customFormat="1" ht="15">
      <c r="B80" s="1" t="s">
        <v>15</v>
      </c>
      <c r="C80" s="95">
        <v>6</v>
      </c>
      <c r="D80" s="100"/>
      <c r="E80" s="100"/>
    </row>
    <row r="81" spans="2:8" customFormat="1" ht="15">
      <c r="B81" s="1" t="s">
        <v>5</v>
      </c>
      <c r="C81" s="114" t="s">
        <v>199</v>
      </c>
    </row>
    <row r="82" spans="2:8" customFormat="1" ht="15">
      <c r="B82" s="54" t="s">
        <v>8</v>
      </c>
      <c r="C82" s="96">
        <v>6</v>
      </c>
    </row>
    <row r="83" spans="2:8" customFormat="1" ht="15">
      <c r="B83" s="1" t="s">
        <v>26</v>
      </c>
      <c r="C83" s="95">
        <v>6</v>
      </c>
    </row>
    <row r="84" spans="2:8" customFormat="1" ht="15">
      <c r="B84" s="1" t="s">
        <v>22</v>
      </c>
      <c r="C84" s="40" t="s">
        <v>200</v>
      </c>
      <c r="D84" s="115"/>
      <c r="E84" s="115"/>
      <c r="F84" s="115"/>
    </row>
    <row r="85" spans="2:8" customFormat="1" ht="15">
      <c r="B85" s="1" t="s">
        <v>17</v>
      </c>
      <c r="C85" s="95">
        <v>6</v>
      </c>
    </row>
    <row r="86" spans="2:8" customFormat="1" ht="15">
      <c r="B86" s="1" t="s">
        <v>11</v>
      </c>
      <c r="C86" s="114" t="s">
        <v>199</v>
      </c>
    </row>
    <row r="87" spans="2:8" customFormat="1" ht="15">
      <c r="B87" s="1" t="s">
        <v>10</v>
      </c>
      <c r="C87" s="95">
        <v>6</v>
      </c>
    </row>
    <row r="88" spans="2:8" customFormat="1" ht="15">
      <c r="B88" s="1" t="s">
        <v>9</v>
      </c>
      <c r="C88" s="114" t="s">
        <v>199</v>
      </c>
    </row>
    <row r="89" spans="2:8" customFormat="1" ht="15">
      <c r="B89" s="1" t="s">
        <v>0</v>
      </c>
      <c r="C89" s="114" t="s">
        <v>199</v>
      </c>
    </row>
    <row r="90" spans="2:8" customFormat="1" ht="15">
      <c r="B90" s="1" t="s">
        <v>4</v>
      </c>
      <c r="C90" s="114" t="s">
        <v>199</v>
      </c>
    </row>
    <row r="91" spans="2:8" customFormat="1" ht="15">
      <c r="B91" s="1" t="s">
        <v>18</v>
      </c>
      <c r="C91" s="114" t="s">
        <v>199</v>
      </c>
    </row>
    <row r="92" spans="2:8" customFormat="1" ht="15">
      <c r="B92" s="1" t="s">
        <v>1</v>
      </c>
      <c r="C92" s="114" t="s">
        <v>199</v>
      </c>
    </row>
    <row r="93" spans="2:8" customFormat="1" ht="15">
      <c r="B93" s="1" t="s">
        <v>23</v>
      </c>
      <c r="C93" s="114" t="s">
        <v>199</v>
      </c>
    </row>
    <row r="94" spans="2:8" customFormat="1" ht="15">
      <c r="B94" s="1" t="s">
        <v>19</v>
      </c>
      <c r="C94" s="95">
        <v>7</v>
      </c>
    </row>
    <row r="95" spans="2:8" customFormat="1" ht="15">
      <c r="B95" s="1" t="s">
        <v>13</v>
      </c>
      <c r="C95" s="114" t="s">
        <v>199</v>
      </c>
    </row>
    <row r="96" spans="2:8" customFormat="1" ht="15">
      <c r="B96" s="1" t="s">
        <v>14</v>
      </c>
      <c r="C96" s="95">
        <v>6</v>
      </c>
      <c r="H96" s="1" t="s">
        <v>59</v>
      </c>
    </row>
    <row r="97" spans="1:3" customFormat="1" ht="15">
      <c r="B97" s="1" t="s">
        <v>25</v>
      </c>
      <c r="C97" s="114" t="s">
        <v>199</v>
      </c>
    </row>
    <row r="98" spans="1:3" customFormat="1" ht="15">
      <c r="B98" s="1" t="s">
        <v>12</v>
      </c>
      <c r="C98" s="95">
        <v>6</v>
      </c>
    </row>
    <row r="99" spans="1:3" customFormat="1" ht="15">
      <c r="B99" s="1" t="s">
        <v>16</v>
      </c>
      <c r="C99" s="40" t="s">
        <v>200</v>
      </c>
    </row>
    <row r="100" spans="1:3" customFormat="1" ht="15">
      <c r="B100" s="19"/>
      <c r="C100" s="95"/>
    </row>
    <row r="101" spans="1:3" customFormat="1" ht="15"/>
    <row r="102" spans="1:3" customFormat="1" ht="15">
      <c r="A102" s="111" t="s">
        <v>201</v>
      </c>
    </row>
    <row r="103" spans="1:3" customFormat="1" ht="15">
      <c r="A103" s="1" t="s">
        <v>187</v>
      </c>
    </row>
    <row r="104" spans="1:3" customFormat="1" ht="15">
      <c r="A104" s="113"/>
    </row>
    <row r="105" spans="1:3" customFormat="1" ht="15">
      <c r="B105" s="19"/>
      <c r="C105" s="21" t="s">
        <v>198</v>
      </c>
    </row>
    <row r="106" spans="1:3" customFormat="1" ht="15">
      <c r="B106" s="1" t="s">
        <v>30</v>
      </c>
      <c r="C106" s="95">
        <v>6</v>
      </c>
    </row>
    <row r="107" spans="1:3" customFormat="1" ht="15">
      <c r="B107" s="1" t="s">
        <v>28</v>
      </c>
      <c r="C107" s="95">
        <v>6</v>
      </c>
    </row>
    <row r="108" spans="1:3" customFormat="1" ht="15">
      <c r="B108" s="1" t="s">
        <v>24</v>
      </c>
      <c r="C108" s="114" t="s">
        <v>199</v>
      </c>
    </row>
    <row r="109" spans="1:3" customFormat="1" ht="15">
      <c r="B109" s="1" t="s">
        <v>7</v>
      </c>
      <c r="C109" s="95" t="s">
        <v>200</v>
      </c>
    </row>
    <row r="110" spans="1:3" customFormat="1" ht="15">
      <c r="B110" s="1" t="s">
        <v>2</v>
      </c>
      <c r="C110" s="95">
        <v>6</v>
      </c>
    </row>
    <row r="111" spans="1:3" customFormat="1" ht="15">
      <c r="B111" s="1" t="s">
        <v>3</v>
      </c>
      <c r="C111" s="95">
        <v>6</v>
      </c>
    </row>
    <row r="112" spans="1:3" customFormat="1" ht="15">
      <c r="B112" s="1" t="s">
        <v>6</v>
      </c>
      <c r="C112" s="114" t="s">
        <v>199</v>
      </c>
    </row>
    <row r="113" spans="2:11" customFormat="1" ht="15">
      <c r="B113" s="1" t="s">
        <v>15</v>
      </c>
      <c r="C113" s="95">
        <v>6</v>
      </c>
    </row>
    <row r="114" spans="2:11" customFormat="1" ht="15">
      <c r="B114" s="1" t="s">
        <v>5</v>
      </c>
      <c r="C114" s="95">
        <v>6</v>
      </c>
      <c r="J114" s="3"/>
    </row>
    <row r="115" spans="2:11" customFormat="1" ht="15">
      <c r="B115" s="54" t="s">
        <v>8</v>
      </c>
      <c r="C115" s="96">
        <v>7</v>
      </c>
      <c r="J115" s="3"/>
    </row>
    <row r="116" spans="2:11" customFormat="1" ht="15">
      <c r="B116" s="1" t="s">
        <v>26</v>
      </c>
      <c r="C116" s="95">
        <v>6</v>
      </c>
      <c r="J116" s="3"/>
    </row>
    <row r="117" spans="2:11" customFormat="1" ht="15">
      <c r="B117" s="1" t="s">
        <v>22</v>
      </c>
      <c r="C117" s="95">
        <v>7</v>
      </c>
      <c r="J117" s="3"/>
    </row>
    <row r="118" spans="2:11" customFormat="1" ht="15">
      <c r="B118" s="1" t="s">
        <v>17</v>
      </c>
      <c r="C118" s="95">
        <v>6</v>
      </c>
      <c r="J118" s="3"/>
    </row>
    <row r="119" spans="2:11" customFormat="1" ht="15">
      <c r="B119" s="1" t="s">
        <v>11</v>
      </c>
      <c r="C119" s="114" t="s">
        <v>199</v>
      </c>
      <c r="J119" s="3"/>
    </row>
    <row r="120" spans="2:11" customFormat="1" ht="15">
      <c r="B120" s="1" t="s">
        <v>10</v>
      </c>
      <c r="C120" s="95">
        <v>6</v>
      </c>
    </row>
    <row r="121" spans="2:11" customFormat="1" ht="15">
      <c r="B121" s="1" t="s">
        <v>9</v>
      </c>
      <c r="C121" s="95">
        <v>6</v>
      </c>
    </row>
    <row r="122" spans="2:11" customFormat="1" ht="15">
      <c r="B122" s="1" t="s">
        <v>0</v>
      </c>
      <c r="C122" s="95">
        <v>6</v>
      </c>
    </row>
    <row r="123" spans="2:11" customFormat="1" ht="15">
      <c r="B123" s="1" t="s">
        <v>4</v>
      </c>
      <c r="C123" s="114" t="s">
        <v>199</v>
      </c>
    </row>
    <row r="124" spans="2:11" customFormat="1" ht="15">
      <c r="B124" s="1" t="s">
        <v>18</v>
      </c>
      <c r="C124" s="95">
        <v>6</v>
      </c>
    </row>
    <row r="125" spans="2:11" customFormat="1" ht="15">
      <c r="B125" s="1" t="s">
        <v>1</v>
      </c>
      <c r="C125" s="114" t="s">
        <v>199</v>
      </c>
    </row>
    <row r="126" spans="2:11" customFormat="1" ht="15">
      <c r="B126" s="1" t="s">
        <v>23</v>
      </c>
      <c r="C126" s="95">
        <v>6</v>
      </c>
    </row>
    <row r="127" spans="2:11" customFormat="1" ht="15">
      <c r="B127" s="1" t="s">
        <v>19</v>
      </c>
      <c r="C127" s="95">
        <v>7</v>
      </c>
      <c r="D127" s="95"/>
      <c r="E127" s="95"/>
      <c r="F127" s="95"/>
      <c r="G127" s="95"/>
      <c r="H127" s="95"/>
      <c r="I127" s="95"/>
      <c r="J127" s="95"/>
      <c r="K127" s="95"/>
    </row>
    <row r="128" spans="2:11" customFormat="1" ht="15">
      <c r="B128" s="1" t="s">
        <v>13</v>
      </c>
      <c r="C128" s="114" t="s">
        <v>199</v>
      </c>
      <c r="D128" s="95"/>
      <c r="E128" s="95"/>
      <c r="F128" s="95"/>
      <c r="G128" s="95"/>
      <c r="H128" s="95"/>
      <c r="I128" s="95"/>
      <c r="J128" s="95"/>
      <c r="K128" s="95"/>
    </row>
    <row r="129" spans="2:11" customFormat="1" ht="15">
      <c r="B129" s="1" t="s">
        <v>14</v>
      </c>
      <c r="C129" s="95">
        <v>6</v>
      </c>
      <c r="D129" s="95"/>
      <c r="E129" s="95"/>
      <c r="F129" s="95"/>
      <c r="G129" s="95"/>
      <c r="H129" s="1" t="s">
        <v>59</v>
      </c>
      <c r="I129" s="95"/>
      <c r="J129" s="95"/>
      <c r="K129" s="95"/>
    </row>
    <row r="130" spans="2:11" customFormat="1" ht="15">
      <c r="B130" s="1" t="s">
        <v>25</v>
      </c>
      <c r="C130" s="114" t="s">
        <v>199</v>
      </c>
      <c r="D130" s="95"/>
      <c r="E130" s="95"/>
      <c r="F130" s="95"/>
      <c r="G130" s="95"/>
      <c r="H130" s="95"/>
      <c r="I130" s="95"/>
      <c r="J130" s="95"/>
      <c r="K130" s="95"/>
    </row>
    <row r="131" spans="2:11" customFormat="1" ht="15">
      <c r="B131" s="1" t="s">
        <v>12</v>
      </c>
      <c r="C131" s="95">
        <v>6</v>
      </c>
      <c r="D131" s="95"/>
      <c r="E131" s="95"/>
      <c r="F131" s="95"/>
      <c r="G131" s="95"/>
      <c r="H131" s="95"/>
      <c r="I131" s="95"/>
      <c r="J131" s="95"/>
      <c r="K131" s="95"/>
    </row>
    <row r="132" spans="2:11" customFormat="1" ht="15">
      <c r="B132" s="1" t="s">
        <v>16</v>
      </c>
      <c r="C132" s="95" t="s">
        <v>200</v>
      </c>
      <c r="D132" s="95"/>
      <c r="E132" s="95"/>
      <c r="F132" s="95"/>
      <c r="G132" s="95"/>
      <c r="H132" s="95"/>
      <c r="I132" s="95"/>
      <c r="J132" s="95"/>
      <c r="K132" s="95"/>
    </row>
    <row r="133" spans="2:11" customFormat="1" ht="15">
      <c r="B133" s="19"/>
      <c r="C133" s="95"/>
      <c r="D133" s="95"/>
      <c r="E133" s="95"/>
      <c r="F133" s="95"/>
      <c r="G133" s="95"/>
      <c r="H133" s="95"/>
      <c r="I133" s="95"/>
      <c r="J133" s="95"/>
      <c r="K133" s="95"/>
    </row>
    <row r="134" spans="2:11" customFormat="1" ht="15">
      <c r="C134" s="95"/>
      <c r="D134" s="95"/>
      <c r="E134" s="95"/>
      <c r="F134" s="95"/>
      <c r="G134" s="95"/>
      <c r="H134" s="95"/>
      <c r="I134" s="95"/>
      <c r="J134" s="95"/>
      <c r="K134" s="95"/>
    </row>
    <row r="135" spans="2:11">
      <c r="D135" s="95"/>
      <c r="E135" s="95"/>
      <c r="F135" s="95"/>
      <c r="G135" s="95"/>
      <c r="H135" s="95"/>
      <c r="I135" s="95"/>
      <c r="J135" s="95"/>
      <c r="K135" s="95"/>
    </row>
    <row r="136" spans="2:11">
      <c r="D136" s="95"/>
      <c r="E136" s="95"/>
      <c r="F136" s="95"/>
      <c r="G136" s="95"/>
      <c r="H136" s="95"/>
      <c r="I136" s="95"/>
      <c r="J136" s="95"/>
      <c r="K136" s="95"/>
    </row>
    <row r="137" spans="2:11">
      <c r="D137" s="95"/>
      <c r="E137" s="95"/>
      <c r="F137" s="95"/>
      <c r="G137" s="95"/>
      <c r="H137" s="95"/>
      <c r="I137" s="95"/>
      <c r="J137" s="95"/>
      <c r="K137" s="95"/>
    </row>
    <row r="138" spans="2:11">
      <c r="D138" s="95"/>
      <c r="E138" s="95"/>
      <c r="F138" s="95"/>
      <c r="G138" s="95"/>
      <c r="H138" s="95"/>
      <c r="I138" s="95"/>
      <c r="J138" s="95"/>
      <c r="K138" s="95"/>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zoomScale="85" zoomScaleNormal="85" workbookViewId="0">
      <selection activeCell="C46" sqref="C46"/>
    </sheetView>
  </sheetViews>
  <sheetFormatPr baseColWidth="10" defaultRowHeight="12.75"/>
  <cols>
    <col min="1" max="16384" width="11.42578125" style="1"/>
  </cols>
  <sheetData>
    <row r="1" spans="1:16">
      <c r="A1" s="41" t="s">
        <v>41</v>
      </c>
      <c r="B1" s="42"/>
      <c r="C1" s="42"/>
      <c r="D1" s="42"/>
      <c r="E1" s="42"/>
      <c r="F1" s="42"/>
      <c r="G1" s="42"/>
      <c r="H1" s="42"/>
      <c r="I1" s="42"/>
      <c r="J1" s="42"/>
      <c r="K1" s="42"/>
      <c r="L1" s="42"/>
      <c r="M1" s="42"/>
      <c r="N1" s="42"/>
      <c r="O1" s="42"/>
      <c r="P1" s="43"/>
    </row>
    <row r="2" spans="1:16">
      <c r="A2" s="347" t="s">
        <v>38</v>
      </c>
      <c r="B2" s="348"/>
      <c r="C2" s="348"/>
      <c r="D2" s="348"/>
      <c r="E2" s="348"/>
      <c r="F2" s="348"/>
      <c r="G2" s="348"/>
      <c r="H2" s="348"/>
      <c r="I2" s="348"/>
      <c r="J2" s="348"/>
      <c r="K2" s="348"/>
      <c r="L2" s="348"/>
      <c r="M2" s="348"/>
      <c r="N2" s="348"/>
      <c r="O2" s="348"/>
      <c r="P2" s="349"/>
    </row>
    <row r="3" spans="1:16">
      <c r="A3" s="347"/>
      <c r="B3" s="348"/>
      <c r="C3" s="348"/>
      <c r="D3" s="348"/>
      <c r="E3" s="348"/>
      <c r="F3" s="348"/>
      <c r="G3" s="348"/>
      <c r="H3" s="348"/>
      <c r="I3" s="348"/>
      <c r="J3" s="348"/>
      <c r="K3" s="348"/>
      <c r="L3" s="348"/>
      <c r="M3" s="348"/>
      <c r="N3" s="348"/>
      <c r="O3" s="348"/>
      <c r="P3" s="349"/>
    </row>
    <row r="4" spans="1:16">
      <c r="P4" s="45"/>
    </row>
    <row r="5" spans="1:16">
      <c r="A5" s="353" t="s">
        <v>40</v>
      </c>
      <c r="B5" s="354"/>
      <c r="C5" s="354"/>
      <c r="D5" s="354"/>
      <c r="E5" s="354"/>
      <c r="F5" s="354"/>
      <c r="G5" s="354"/>
      <c r="H5" s="354"/>
      <c r="I5" s="354"/>
      <c r="J5" s="354"/>
      <c r="K5" s="354"/>
      <c r="L5" s="354"/>
      <c r="M5" s="354"/>
      <c r="N5" s="354"/>
      <c r="O5" s="354"/>
      <c r="P5" s="355"/>
    </row>
    <row r="6" spans="1:16">
      <c r="A6" s="350" t="s">
        <v>208</v>
      </c>
      <c r="B6" s="351"/>
      <c r="C6" s="351"/>
      <c r="D6" s="351"/>
      <c r="E6" s="351"/>
      <c r="F6" s="351"/>
      <c r="G6" s="351"/>
      <c r="H6" s="351"/>
      <c r="I6" s="351"/>
      <c r="J6" s="351"/>
      <c r="K6" s="351"/>
      <c r="L6" s="351"/>
      <c r="M6" s="351"/>
      <c r="N6" s="351"/>
      <c r="O6" s="351"/>
      <c r="P6" s="352"/>
    </row>
    <row r="7" spans="1:16">
      <c r="A7" s="350"/>
      <c r="B7" s="351"/>
      <c r="C7" s="351"/>
      <c r="D7" s="351"/>
      <c r="E7" s="351"/>
      <c r="F7" s="351"/>
      <c r="G7" s="351"/>
      <c r="H7" s="351"/>
      <c r="I7" s="351"/>
      <c r="J7" s="351"/>
      <c r="K7" s="351"/>
      <c r="L7" s="351"/>
      <c r="M7" s="351"/>
      <c r="N7" s="351"/>
      <c r="O7" s="351"/>
      <c r="P7" s="352"/>
    </row>
    <row r="8" spans="1:16">
      <c r="A8" s="350"/>
      <c r="B8" s="351"/>
      <c r="C8" s="351"/>
      <c r="D8" s="351"/>
      <c r="E8" s="351"/>
      <c r="F8" s="351"/>
      <c r="G8" s="351"/>
      <c r="H8" s="351"/>
      <c r="I8" s="351"/>
      <c r="J8" s="351"/>
      <c r="K8" s="351"/>
      <c r="L8" s="351"/>
      <c r="M8" s="351"/>
      <c r="N8" s="351"/>
      <c r="O8" s="351"/>
      <c r="P8" s="352"/>
    </row>
    <row r="9" spans="1:16">
      <c r="A9" s="350"/>
      <c r="B9" s="351"/>
      <c r="C9" s="351"/>
      <c r="D9" s="351"/>
      <c r="E9" s="351"/>
      <c r="F9" s="351"/>
      <c r="G9" s="351"/>
      <c r="H9" s="351"/>
      <c r="I9" s="351"/>
      <c r="J9" s="351"/>
      <c r="K9" s="351"/>
      <c r="L9" s="351"/>
      <c r="M9" s="351"/>
      <c r="N9" s="351"/>
      <c r="O9" s="351"/>
      <c r="P9" s="352"/>
    </row>
    <row r="10" spans="1:16">
      <c r="A10" s="350"/>
      <c r="B10" s="351"/>
      <c r="C10" s="351"/>
      <c r="D10" s="351"/>
      <c r="E10" s="351"/>
      <c r="F10" s="351"/>
      <c r="G10" s="351"/>
      <c r="H10" s="351"/>
      <c r="I10" s="351"/>
      <c r="J10" s="351"/>
      <c r="K10" s="351"/>
      <c r="L10" s="351"/>
      <c r="M10" s="351"/>
      <c r="N10" s="351"/>
      <c r="O10" s="351"/>
      <c r="P10" s="352"/>
    </row>
    <row r="11" spans="1:16">
      <c r="A11" s="350"/>
      <c r="B11" s="351"/>
      <c r="C11" s="351"/>
      <c r="D11" s="351"/>
      <c r="E11" s="351"/>
      <c r="F11" s="351"/>
      <c r="G11" s="351"/>
      <c r="H11" s="351"/>
      <c r="I11" s="351"/>
      <c r="J11" s="351"/>
      <c r="K11" s="351"/>
      <c r="L11" s="351"/>
      <c r="M11" s="351"/>
      <c r="N11" s="351"/>
      <c r="O11" s="351"/>
      <c r="P11" s="352"/>
    </row>
    <row r="12" spans="1:16">
      <c r="A12" s="350"/>
      <c r="B12" s="351"/>
      <c r="C12" s="351"/>
      <c r="D12" s="351"/>
      <c r="E12" s="351"/>
      <c r="F12" s="351"/>
      <c r="G12" s="351"/>
      <c r="H12" s="351"/>
      <c r="I12" s="351"/>
      <c r="J12" s="351"/>
      <c r="K12" s="351"/>
      <c r="L12" s="351"/>
      <c r="M12" s="351"/>
      <c r="N12" s="351"/>
      <c r="O12" s="351"/>
      <c r="P12" s="352"/>
    </row>
    <row r="13" spans="1:16">
      <c r="A13" s="350"/>
      <c r="B13" s="351"/>
      <c r="C13" s="351"/>
      <c r="D13" s="351"/>
      <c r="E13" s="351"/>
      <c r="F13" s="351"/>
      <c r="G13" s="351"/>
      <c r="H13" s="351"/>
      <c r="I13" s="351"/>
      <c r="J13" s="351"/>
      <c r="K13" s="351"/>
      <c r="L13" s="351"/>
      <c r="M13" s="351"/>
      <c r="N13" s="351"/>
      <c r="O13" s="351"/>
      <c r="P13" s="352"/>
    </row>
    <row r="14" spans="1:16">
      <c r="A14" s="370" t="s">
        <v>209</v>
      </c>
      <c r="B14" s="371"/>
      <c r="C14" s="371"/>
      <c r="D14" s="371"/>
      <c r="E14" s="371"/>
      <c r="F14" s="371"/>
      <c r="G14" s="371"/>
      <c r="H14" s="371"/>
      <c r="I14" s="371"/>
      <c r="J14" s="371"/>
      <c r="K14" s="371"/>
      <c r="L14" s="371"/>
      <c r="M14" s="371"/>
      <c r="N14" s="371"/>
      <c r="O14" s="371"/>
      <c r="P14" s="372"/>
    </row>
    <row r="15" spans="1:16">
      <c r="A15" s="370"/>
      <c r="B15" s="371"/>
      <c r="C15" s="371"/>
      <c r="D15" s="371"/>
      <c r="E15" s="371"/>
      <c r="F15" s="371"/>
      <c r="G15" s="371"/>
      <c r="H15" s="371"/>
      <c r="I15" s="371"/>
      <c r="J15" s="371"/>
      <c r="K15" s="371"/>
      <c r="L15" s="371"/>
      <c r="M15" s="371"/>
      <c r="N15" s="371"/>
      <c r="O15" s="371"/>
      <c r="P15" s="372"/>
    </row>
    <row r="16" spans="1:16">
      <c r="A16" s="368" t="s">
        <v>210</v>
      </c>
      <c r="B16" s="369"/>
      <c r="C16" s="369"/>
      <c r="D16" s="369"/>
      <c r="E16" s="2"/>
      <c r="F16" s="2"/>
      <c r="G16" s="2"/>
      <c r="H16" s="2"/>
      <c r="I16" s="2"/>
      <c r="J16" s="2"/>
      <c r="K16" s="2"/>
      <c r="L16" s="2"/>
      <c r="M16" s="2"/>
      <c r="N16" s="2"/>
      <c r="O16" s="2"/>
      <c r="P16" s="45"/>
    </row>
    <row r="17" spans="1:16">
      <c r="A17" s="44"/>
      <c r="B17" s="2" t="s">
        <v>211</v>
      </c>
      <c r="C17" s="2"/>
      <c r="D17" s="2"/>
      <c r="E17" s="2"/>
      <c r="F17" s="2"/>
      <c r="G17" s="2"/>
      <c r="H17" s="2"/>
      <c r="I17" s="2"/>
      <c r="J17" s="2"/>
      <c r="K17" s="2"/>
      <c r="L17" s="2"/>
      <c r="M17" s="2"/>
      <c r="N17" s="2"/>
      <c r="O17" s="2"/>
      <c r="P17" s="45"/>
    </row>
    <row r="18" spans="1:16">
      <c r="A18" s="44"/>
      <c r="B18" s="2" t="s">
        <v>212</v>
      </c>
      <c r="C18" s="2"/>
      <c r="D18" s="2"/>
      <c r="E18" s="2"/>
      <c r="F18" s="2"/>
      <c r="G18" s="2"/>
      <c r="H18" s="2"/>
      <c r="I18" s="2"/>
      <c r="J18" s="2"/>
      <c r="K18" s="2"/>
      <c r="L18" s="2"/>
      <c r="M18" s="2"/>
      <c r="N18" s="2"/>
      <c r="O18" s="2"/>
      <c r="P18" s="45"/>
    </row>
    <row r="19" spans="1:16">
      <c r="A19" s="44"/>
      <c r="B19" s="2" t="s">
        <v>213</v>
      </c>
      <c r="C19" s="2"/>
      <c r="D19" s="2"/>
      <c r="E19" s="2"/>
      <c r="F19" s="2"/>
      <c r="G19" s="2"/>
      <c r="H19" s="2"/>
      <c r="I19" s="2"/>
      <c r="J19" s="2"/>
      <c r="K19" s="2"/>
      <c r="L19" s="2"/>
      <c r="M19" s="2"/>
      <c r="N19" s="2"/>
      <c r="O19" s="2"/>
      <c r="P19" s="45"/>
    </row>
    <row r="20" spans="1:16">
      <c r="A20" s="44"/>
      <c r="B20" s="2" t="s">
        <v>214</v>
      </c>
      <c r="C20" s="2"/>
      <c r="D20" s="2"/>
      <c r="E20" s="2"/>
      <c r="F20" s="2"/>
      <c r="G20" s="2"/>
      <c r="H20" s="2"/>
      <c r="I20" s="2"/>
      <c r="J20" s="2"/>
      <c r="K20" s="2"/>
      <c r="L20" s="2"/>
      <c r="M20" s="2"/>
      <c r="N20" s="2"/>
      <c r="O20" s="2"/>
      <c r="P20" s="45"/>
    </row>
    <row r="21" spans="1:16">
      <c r="A21" s="368" t="s">
        <v>215</v>
      </c>
      <c r="B21" s="369"/>
      <c r="C21" s="369"/>
      <c r="D21" s="369"/>
      <c r="E21" s="369"/>
      <c r="F21" s="2"/>
      <c r="G21" s="2"/>
      <c r="H21" s="2"/>
      <c r="I21" s="2"/>
      <c r="J21" s="2"/>
      <c r="K21" s="2"/>
      <c r="L21" s="2"/>
      <c r="M21" s="2"/>
      <c r="N21" s="2"/>
      <c r="O21" s="2"/>
      <c r="P21" s="45"/>
    </row>
    <row r="22" spans="1:16">
      <c r="A22" s="44"/>
      <c r="B22" s="2" t="s">
        <v>216</v>
      </c>
      <c r="C22" s="2"/>
      <c r="D22" s="2"/>
      <c r="E22" s="2"/>
      <c r="F22" s="2"/>
      <c r="G22" s="2"/>
      <c r="H22" s="2"/>
      <c r="I22" s="2"/>
      <c r="J22" s="2"/>
      <c r="K22" s="2"/>
      <c r="L22" s="2"/>
      <c r="M22" s="2"/>
      <c r="N22" s="2"/>
      <c r="O22" s="2"/>
      <c r="P22" s="45"/>
    </row>
    <row r="23" spans="1:16">
      <c r="A23" s="44"/>
      <c r="B23" s="2" t="s">
        <v>217</v>
      </c>
      <c r="C23" s="2"/>
      <c r="D23" s="2"/>
      <c r="E23" s="2"/>
      <c r="F23" s="2"/>
      <c r="G23" s="2"/>
      <c r="H23" s="2"/>
      <c r="I23" s="2"/>
      <c r="J23" s="2"/>
      <c r="K23" s="2"/>
      <c r="L23" s="2"/>
      <c r="M23" s="2"/>
      <c r="N23" s="2"/>
      <c r="O23" s="2"/>
      <c r="P23" s="45"/>
    </row>
    <row r="24" spans="1:16">
      <c r="A24" s="44"/>
      <c r="B24" s="2" t="s">
        <v>218</v>
      </c>
      <c r="C24" s="2"/>
      <c r="D24" s="2"/>
      <c r="E24" s="2"/>
      <c r="F24" s="2"/>
      <c r="G24" s="2"/>
      <c r="H24" s="2"/>
      <c r="I24" s="2"/>
      <c r="J24" s="2"/>
      <c r="K24" s="2"/>
      <c r="L24" s="2"/>
      <c r="M24" s="2"/>
      <c r="N24" s="2"/>
      <c r="O24" s="2"/>
      <c r="P24" s="45"/>
    </row>
    <row r="25" spans="1:16">
      <c r="A25" s="368" t="s">
        <v>219</v>
      </c>
      <c r="B25" s="369"/>
      <c r="C25" s="369"/>
      <c r="D25" s="369"/>
      <c r="E25" s="369"/>
      <c r="F25" s="369"/>
      <c r="G25" s="2"/>
      <c r="H25" s="2"/>
      <c r="I25" s="2"/>
      <c r="J25" s="2"/>
      <c r="K25" s="2"/>
      <c r="L25" s="2"/>
      <c r="M25" s="2"/>
      <c r="N25" s="2"/>
      <c r="O25" s="2"/>
      <c r="P25" s="45"/>
    </row>
    <row r="26" spans="1:16">
      <c r="A26" s="44"/>
      <c r="B26" s="2" t="s">
        <v>220</v>
      </c>
      <c r="C26" s="2"/>
      <c r="D26" s="2"/>
      <c r="E26" s="2"/>
      <c r="F26" s="2"/>
      <c r="G26" s="2"/>
      <c r="H26" s="2"/>
      <c r="I26" s="2"/>
      <c r="J26" s="2"/>
      <c r="K26" s="2"/>
      <c r="L26" s="2"/>
      <c r="M26" s="2"/>
      <c r="N26" s="2"/>
      <c r="O26" s="2"/>
      <c r="P26" s="45"/>
    </row>
    <row r="27" spans="1:16">
      <c r="A27" s="44"/>
      <c r="B27" s="2" t="s">
        <v>221</v>
      </c>
      <c r="C27" s="2"/>
      <c r="D27" s="2"/>
      <c r="E27" s="2"/>
      <c r="F27" s="2"/>
      <c r="G27" s="2"/>
      <c r="H27" s="2"/>
      <c r="I27" s="2"/>
      <c r="J27" s="2"/>
      <c r="K27" s="2"/>
      <c r="L27" s="2"/>
      <c r="M27" s="2"/>
      <c r="N27" s="2"/>
      <c r="O27" s="2"/>
      <c r="P27" s="45"/>
    </row>
    <row r="28" spans="1:16">
      <c r="A28" s="44"/>
      <c r="B28" s="2" t="s">
        <v>222</v>
      </c>
      <c r="C28" s="2"/>
      <c r="D28" s="2"/>
      <c r="E28" s="2"/>
      <c r="F28" s="2"/>
      <c r="G28" s="2"/>
      <c r="H28" s="2"/>
      <c r="I28" s="2"/>
      <c r="J28" s="2"/>
      <c r="K28" s="2"/>
      <c r="L28" s="2"/>
      <c r="M28" s="2"/>
      <c r="N28" s="2"/>
      <c r="O28" s="2"/>
      <c r="P28" s="45"/>
    </row>
    <row r="29" spans="1:16">
      <c r="A29" s="44"/>
      <c r="B29" s="2" t="s">
        <v>223</v>
      </c>
      <c r="C29" s="2"/>
      <c r="D29" s="2"/>
      <c r="E29" s="2"/>
      <c r="F29" s="2"/>
      <c r="G29" s="2"/>
      <c r="H29" s="2"/>
      <c r="I29" s="2"/>
      <c r="J29" s="2"/>
      <c r="K29" s="2"/>
      <c r="L29" s="2"/>
      <c r="M29" s="2"/>
      <c r="N29" s="2"/>
      <c r="O29" s="2"/>
      <c r="P29" s="45"/>
    </row>
    <row r="30" spans="1:16">
      <c r="A30" s="46"/>
      <c r="B30" s="47"/>
      <c r="C30" s="47"/>
      <c r="D30" s="47"/>
      <c r="E30" s="47"/>
      <c r="F30" s="47"/>
      <c r="G30" s="47"/>
      <c r="H30" s="47"/>
      <c r="I30" s="47"/>
      <c r="J30" s="47"/>
      <c r="K30" s="47"/>
      <c r="L30" s="47"/>
      <c r="M30" s="47"/>
      <c r="N30" s="47"/>
      <c r="O30" s="47"/>
      <c r="P30" s="48"/>
    </row>
  </sheetData>
  <mergeCells count="7">
    <mergeCell ref="A25:F25"/>
    <mergeCell ref="A2:P3"/>
    <mergeCell ref="A5:P5"/>
    <mergeCell ref="A6:P13"/>
    <mergeCell ref="A14:P15"/>
    <mergeCell ref="A16:D16"/>
    <mergeCell ref="A21:E21"/>
  </mergeCells>
  <hyperlinks>
    <hyperlink ref="A16" location="'3.1'!A1" display="2.1 : Le contexte démographique"/>
    <hyperlink ref="A21" location="'3.2'!A1" display="2.2 : La participation des jeunes à l'enseignement scolaire et supérieur"/>
    <hyperlink ref="A25" location="'3.3'!A1" display="2.3 : La mobilité des jeunes européens dans l'enseignement supérieur"/>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
  <sheetViews>
    <sheetView zoomScale="70" zoomScaleNormal="70" workbookViewId="0">
      <selection activeCell="C46" sqref="C46"/>
    </sheetView>
  </sheetViews>
  <sheetFormatPr baseColWidth="10" defaultRowHeight="12.75"/>
  <cols>
    <col min="1" max="16384" width="11.42578125" style="1"/>
  </cols>
  <sheetData>
    <row r="1" spans="1:16" ht="12.75" customHeight="1">
      <c r="A1" s="19" t="s">
        <v>211</v>
      </c>
      <c r="M1" s="14" t="s">
        <v>224</v>
      </c>
      <c r="N1" s="1" t="s">
        <v>225</v>
      </c>
    </row>
    <row r="2" spans="1:16">
      <c r="A2" s="1" t="s">
        <v>226</v>
      </c>
    </row>
    <row r="4" spans="1:16" ht="50.25" customHeight="1">
      <c r="C4" s="34" t="s">
        <v>227</v>
      </c>
      <c r="D4" s="34" t="s">
        <v>228</v>
      </c>
      <c r="E4" s="34" t="s">
        <v>229</v>
      </c>
      <c r="F4" s="34" t="s">
        <v>230</v>
      </c>
    </row>
    <row r="5" spans="1:16">
      <c r="B5" s="1" t="s">
        <v>12</v>
      </c>
      <c r="C5" s="26">
        <v>2.348993288590604</v>
      </c>
      <c r="D5" s="26">
        <v>13.998587071706112</v>
      </c>
      <c r="E5" s="26">
        <v>2.7587424938184384</v>
      </c>
      <c r="F5" s="26">
        <v>19.106322854115156</v>
      </c>
      <c r="P5" s="26"/>
    </row>
    <row r="6" spans="1:16">
      <c r="B6" s="1" t="s">
        <v>2</v>
      </c>
      <c r="C6" s="26">
        <v>2.9001327988888757</v>
      </c>
      <c r="D6" s="26">
        <v>13.829359519487323</v>
      </c>
      <c r="E6" s="26">
        <v>3.0443840690066888</v>
      </c>
      <c r="F6" s="26">
        <v>19.773876387382888</v>
      </c>
      <c r="P6" s="26"/>
    </row>
    <row r="7" spans="1:16">
      <c r="B7" s="1" t="s">
        <v>16</v>
      </c>
      <c r="C7" s="26">
        <v>3.8781922472690078</v>
      </c>
      <c r="D7" s="26">
        <v>15.368455664754668</v>
      </c>
      <c r="E7" s="26">
        <v>1.9948120273281942</v>
      </c>
      <c r="F7" s="26">
        <v>21.24145993935187</v>
      </c>
      <c r="P7" s="26"/>
    </row>
    <row r="8" spans="1:16">
      <c r="B8" s="1" t="s">
        <v>18</v>
      </c>
      <c r="C8" s="26">
        <v>2.8012077063164957</v>
      </c>
      <c r="D8" s="26">
        <v>15.598341800057511</v>
      </c>
      <c r="E8" s="26">
        <v>3.378702194958306</v>
      </c>
      <c r="F8" s="26">
        <v>21.777053579986578</v>
      </c>
      <c r="P8" s="26"/>
    </row>
    <row r="9" spans="1:16">
      <c r="B9" s="1" t="s">
        <v>1</v>
      </c>
      <c r="C9" s="26">
        <v>2.0842615971087679</v>
      </c>
      <c r="D9" s="26">
        <v>15.671567899400959</v>
      </c>
      <c r="E9" s="26">
        <v>4.7353829397494929</v>
      </c>
      <c r="F9" s="26">
        <v>22.491212436259218</v>
      </c>
      <c r="P9" s="26"/>
    </row>
    <row r="10" spans="1:16">
      <c r="B10" s="1" t="s">
        <v>10</v>
      </c>
      <c r="C10" s="26">
        <v>5.596560372626298</v>
      </c>
      <c r="D10" s="26">
        <v>12.074525259763526</v>
      </c>
      <c r="E10" s="26">
        <v>5.2096022930849157</v>
      </c>
      <c r="F10" s="26">
        <v>22.880687925474742</v>
      </c>
      <c r="P10" s="26"/>
    </row>
    <row r="11" spans="1:16">
      <c r="B11" s="1" t="s">
        <v>22</v>
      </c>
      <c r="C11" s="26">
        <v>2.1715610809720833</v>
      </c>
      <c r="D11" s="26">
        <v>15.517355038603375</v>
      </c>
      <c r="E11" s="26">
        <v>5.6766933329197027</v>
      </c>
      <c r="F11" s="26">
        <v>23.365221673730701</v>
      </c>
      <c r="P11" s="26"/>
    </row>
    <row r="12" spans="1:16">
      <c r="B12" s="1" t="s">
        <v>28</v>
      </c>
      <c r="C12" s="26">
        <v>2.0582021399850063</v>
      </c>
      <c r="D12" s="26">
        <v>11.211067947931577</v>
      </c>
      <c r="E12" s="26">
        <v>10.226265930620869</v>
      </c>
      <c r="F12" s="26">
        <v>23.49553601853745</v>
      </c>
      <c r="P12" s="26"/>
    </row>
    <row r="13" spans="1:16">
      <c r="B13" s="1" t="s">
        <v>3</v>
      </c>
      <c r="C13" s="26">
        <v>7.0159988257742558</v>
      </c>
      <c r="D13" s="26">
        <v>13.547629531777487</v>
      </c>
      <c r="E13" s="26">
        <v>3.3905768383971822</v>
      </c>
      <c r="F13" s="26">
        <v>23.954205195948923</v>
      </c>
      <c r="P13" s="26"/>
    </row>
    <row r="14" spans="1:16">
      <c r="B14" s="1" t="s">
        <v>7</v>
      </c>
      <c r="C14" s="26">
        <v>6.0958350181965226</v>
      </c>
      <c r="D14" s="26">
        <v>14.907669497236824</v>
      </c>
      <c r="E14" s="26">
        <v>3.1540638900121305</v>
      </c>
      <c r="F14" s="26">
        <v>24.157568405445478</v>
      </c>
      <c r="P14" s="26"/>
    </row>
    <row r="15" spans="1:16">
      <c r="B15" s="68" t="s">
        <v>95</v>
      </c>
      <c r="C15" s="70">
        <v>3.0691396576241941</v>
      </c>
      <c r="D15" s="70">
        <v>15.659033516141873</v>
      </c>
      <c r="E15" s="70">
        <v>5.7520375941264019</v>
      </c>
      <c r="F15" s="70">
        <v>24.480210767892469</v>
      </c>
      <c r="P15" s="26"/>
    </row>
    <row r="16" spans="1:16">
      <c r="B16" s="1" t="s">
        <v>0</v>
      </c>
      <c r="C16" s="26">
        <v>2.3595724952418138</v>
      </c>
      <c r="D16" s="26">
        <v>16.053389292860277</v>
      </c>
      <c r="E16" s="26">
        <v>6.722463520570007</v>
      </c>
      <c r="F16" s="26">
        <v>25.135425308672097</v>
      </c>
      <c r="P16" s="26"/>
    </row>
    <row r="17" spans="2:16">
      <c r="B17" s="54" t="s">
        <v>8</v>
      </c>
      <c r="C17" s="56">
        <v>4.9671177641367841</v>
      </c>
      <c r="D17" s="56">
        <v>15.761251135258386</v>
      </c>
      <c r="E17" s="56">
        <v>4.6434483513793792</v>
      </c>
      <c r="F17" s="56">
        <v>25.371817250774555</v>
      </c>
      <c r="P17" s="26"/>
    </row>
    <row r="18" spans="2:16">
      <c r="B18" s="1" t="s">
        <v>11</v>
      </c>
      <c r="C18" s="26">
        <v>6.1269146608315106</v>
      </c>
      <c r="D18" s="26">
        <v>11.390072555568354</v>
      </c>
      <c r="E18" s="26">
        <v>8.0847633306460907</v>
      </c>
      <c r="F18" s="26">
        <v>25.601750547045953</v>
      </c>
      <c r="P18" s="26"/>
    </row>
    <row r="19" spans="2:16">
      <c r="B19" s="1" t="s">
        <v>14</v>
      </c>
      <c r="C19" s="26">
        <v>0.84989226717739996</v>
      </c>
      <c r="D19" s="26">
        <v>17.991381374192006</v>
      </c>
      <c r="E19" s="26">
        <v>6.9068709600191527</v>
      </c>
      <c r="F19" s="26">
        <v>25.748144601388557</v>
      </c>
      <c r="P19" s="26"/>
    </row>
    <row r="20" spans="2:16">
      <c r="B20" s="1" t="s">
        <v>30</v>
      </c>
      <c r="C20" s="26">
        <v>3.8930210476341194</v>
      </c>
      <c r="D20" s="26">
        <v>16.323785409083715</v>
      </c>
      <c r="E20" s="26">
        <v>5.6357809780028481</v>
      </c>
      <c r="F20" s="26">
        <v>25.852587434720686</v>
      </c>
      <c r="P20" s="26"/>
    </row>
    <row r="21" spans="2:16">
      <c r="B21" s="1" t="s">
        <v>15</v>
      </c>
      <c r="C21" s="26">
        <v>0.86579036717272173</v>
      </c>
      <c r="D21" s="26">
        <v>18.399864189746328</v>
      </c>
      <c r="E21" s="26">
        <v>6.6450016976281709</v>
      </c>
      <c r="F21" s="26">
        <v>25.913081437648543</v>
      </c>
      <c r="P21" s="26"/>
    </row>
    <row r="22" spans="2:16">
      <c r="B22" s="1" t="s">
        <v>24</v>
      </c>
      <c r="C22" s="26">
        <v>3.6002060793405462</v>
      </c>
      <c r="D22" s="26">
        <v>17.770221535291086</v>
      </c>
      <c r="E22" s="26">
        <v>4.867594023699124</v>
      </c>
      <c r="F22" s="26">
        <v>26.238021638330761</v>
      </c>
      <c r="P22" s="26"/>
    </row>
    <row r="23" spans="2:16">
      <c r="B23" s="1" t="s">
        <v>26</v>
      </c>
      <c r="C23" s="26">
        <v>0.93777808200424384</v>
      </c>
      <c r="D23" s="26">
        <v>13.498528304469845</v>
      </c>
      <c r="E23" s="26">
        <v>12.163734684098841</v>
      </c>
      <c r="F23" s="26">
        <v>26.600041070572932</v>
      </c>
      <c r="M23" s="1" t="s">
        <v>59</v>
      </c>
      <c r="P23" s="26"/>
    </row>
    <row r="24" spans="2:16">
      <c r="B24" s="1" t="s">
        <v>9</v>
      </c>
      <c r="C24" s="26">
        <v>2.3299511461856444</v>
      </c>
      <c r="D24" s="26">
        <v>18.451709883502442</v>
      </c>
      <c r="E24" s="26">
        <v>6.0879368658399091</v>
      </c>
      <c r="F24" s="26">
        <v>26.869597895527995</v>
      </c>
      <c r="P24" s="26"/>
    </row>
    <row r="25" spans="2:16">
      <c r="B25" s="1" t="s">
        <v>4</v>
      </c>
      <c r="C25" s="26">
        <v>2.1611001964636545</v>
      </c>
      <c r="D25" s="26">
        <v>17.337917485265226</v>
      </c>
      <c r="E25" s="26">
        <v>7.6620825147347738</v>
      </c>
      <c r="F25" s="26">
        <v>27.161100196463657</v>
      </c>
      <c r="P25" s="26"/>
    </row>
    <row r="26" spans="2:16">
      <c r="B26" s="1" t="s">
        <v>5</v>
      </c>
      <c r="C26" s="26">
        <v>2.5400190819463582</v>
      </c>
      <c r="D26" s="26">
        <v>17.220396480441007</v>
      </c>
      <c r="E26" s="26">
        <v>7.7912647090003189</v>
      </c>
      <c r="F26" s="26">
        <v>27.551680271387681</v>
      </c>
      <c r="P26" s="26"/>
    </row>
    <row r="27" spans="2:16">
      <c r="B27" s="1" t="s">
        <v>23</v>
      </c>
      <c r="C27" s="26">
        <v>2.2951469786348091</v>
      </c>
      <c r="D27" s="26">
        <v>17.478808308134631</v>
      </c>
      <c r="E27" s="26">
        <v>9.8172238706616337</v>
      </c>
      <c r="F27" s="26">
        <v>29.59047099730191</v>
      </c>
      <c r="P27" s="26"/>
    </row>
    <row r="28" spans="2:16">
      <c r="B28" s="1" t="s">
        <v>13</v>
      </c>
      <c r="C28" s="26">
        <v>2.1259462071186985</v>
      </c>
      <c r="D28" s="26">
        <v>16.004992752456111</v>
      </c>
      <c r="E28" s="26">
        <v>12.264454823643097</v>
      </c>
      <c r="F28" s="26">
        <v>30.395393783217905</v>
      </c>
      <c r="P28" s="26"/>
    </row>
    <row r="29" spans="2:16">
      <c r="B29" s="1" t="s">
        <v>19</v>
      </c>
      <c r="C29" s="26">
        <v>2.5269426365576666</v>
      </c>
      <c r="D29" s="26">
        <v>17.404020974414376</v>
      </c>
      <c r="E29" s="26">
        <v>10.626860952280573</v>
      </c>
      <c r="F29" s="26">
        <v>30.557824563252616</v>
      </c>
      <c r="P29" s="26"/>
    </row>
    <row r="30" spans="2:16">
      <c r="B30" s="1" t="s">
        <v>17</v>
      </c>
      <c r="C30" s="26">
        <v>3.0549898167006111</v>
      </c>
      <c r="D30" s="26">
        <v>21.41402385801571</v>
      </c>
      <c r="E30" s="26">
        <v>6.7209775967413456</v>
      </c>
      <c r="F30" s="26">
        <v>31.189991271457668</v>
      </c>
      <c r="P30" s="26"/>
    </row>
    <row r="31" spans="2:16">
      <c r="B31" s="1" t="s">
        <v>25</v>
      </c>
      <c r="C31" s="26">
        <v>1.598185843097025</v>
      </c>
      <c r="D31" s="26">
        <v>18.7408887209114</v>
      </c>
      <c r="E31" s="26">
        <v>13.136439717077913</v>
      </c>
      <c r="F31" s="26">
        <v>33.470115004589388</v>
      </c>
      <c r="P31" s="26"/>
    </row>
    <row r="32" spans="2:16">
      <c r="B32" s="1" t="s">
        <v>6</v>
      </c>
      <c r="C32" s="26">
        <v>4.8366415345950662</v>
      </c>
      <c r="D32" s="26">
        <v>20.433912909678412</v>
      </c>
      <c r="E32" s="26">
        <v>8.2525516746166083</v>
      </c>
      <c r="F32" s="26">
        <v>33.523106118890084</v>
      </c>
      <c r="P32" s="26"/>
    </row>
    <row r="34" spans="1:10">
      <c r="A34" s="19" t="s">
        <v>212</v>
      </c>
      <c r="I34" s="14" t="s">
        <v>224</v>
      </c>
      <c r="J34" s="1" t="s">
        <v>225</v>
      </c>
    </row>
    <row r="35" spans="1:10">
      <c r="A35" s="1" t="s">
        <v>231</v>
      </c>
    </row>
    <row r="37" spans="1:10">
      <c r="C37" s="21" t="s">
        <v>27</v>
      </c>
    </row>
    <row r="38" spans="1:10">
      <c r="B38" s="68" t="s">
        <v>94</v>
      </c>
      <c r="C38" s="70">
        <v>25.5</v>
      </c>
    </row>
    <row r="39" spans="1:10">
      <c r="B39" s="1" t="s">
        <v>30</v>
      </c>
      <c r="C39" s="26">
        <v>8.4</v>
      </c>
    </row>
    <row r="40" spans="1:10">
      <c r="B40" s="1" t="s">
        <v>28</v>
      </c>
      <c r="C40" s="26">
        <v>59.1</v>
      </c>
    </row>
    <row r="41" spans="1:10">
      <c r="B41" s="1" t="s">
        <v>24</v>
      </c>
      <c r="C41" s="26">
        <v>22.3</v>
      </c>
    </row>
    <row r="42" spans="1:10">
      <c r="B42" s="1" t="s">
        <v>7</v>
      </c>
      <c r="C42" s="26">
        <v>11</v>
      </c>
    </row>
    <row r="43" spans="1:10">
      <c r="B43" s="1" t="s">
        <v>2</v>
      </c>
      <c r="C43" s="26">
        <v>15.3</v>
      </c>
    </row>
    <row r="44" spans="1:10">
      <c r="B44" s="1" t="s">
        <v>3</v>
      </c>
      <c r="C44" s="26">
        <v>19.899999999999999</v>
      </c>
    </row>
    <row r="45" spans="1:10">
      <c r="B45" s="1" t="s">
        <v>6</v>
      </c>
      <c r="C45" s="26">
        <v>4.7</v>
      </c>
    </row>
    <row r="46" spans="1:10">
      <c r="B46" s="1" t="s">
        <v>15</v>
      </c>
      <c r="C46" s="26">
        <v>44.3</v>
      </c>
    </row>
    <row r="47" spans="1:10">
      <c r="B47" s="1" t="s">
        <v>5</v>
      </c>
      <c r="C47" s="26">
        <v>12.7</v>
      </c>
    </row>
    <row r="48" spans="1:10">
      <c r="B48" s="54" t="s">
        <v>8</v>
      </c>
      <c r="C48" s="56">
        <v>13.8</v>
      </c>
    </row>
    <row r="49" spans="2:3">
      <c r="B49" s="1" t="s">
        <v>26</v>
      </c>
      <c r="C49" s="26">
        <v>48.4</v>
      </c>
    </row>
    <row r="50" spans="2:3">
      <c r="B50" s="1" t="s">
        <v>22</v>
      </c>
      <c r="C50" s="26">
        <v>39.200000000000003</v>
      </c>
    </row>
    <row r="51" spans="2:3">
      <c r="B51" s="1" t="s">
        <v>17</v>
      </c>
      <c r="C51" s="26">
        <v>3.5</v>
      </c>
    </row>
    <row r="52" spans="2:3">
      <c r="B52" s="1" t="s">
        <v>11</v>
      </c>
      <c r="C52" s="26">
        <v>57.3</v>
      </c>
    </row>
    <row r="53" spans="2:3">
      <c r="B53" s="1" t="s">
        <v>10</v>
      </c>
      <c r="C53" s="26">
        <v>31.5</v>
      </c>
    </row>
    <row r="54" spans="2:3">
      <c r="B54" s="1" t="s">
        <v>9</v>
      </c>
      <c r="C54" s="26">
        <v>11.1</v>
      </c>
    </row>
    <row r="55" spans="2:3">
      <c r="B55" s="1" t="s">
        <v>0</v>
      </c>
      <c r="C55" s="26">
        <v>31.5</v>
      </c>
    </row>
    <row r="56" spans="2:3">
      <c r="B56" s="1" t="s">
        <v>4</v>
      </c>
      <c r="C56" s="26">
        <v>7.3</v>
      </c>
    </row>
    <row r="57" spans="2:3">
      <c r="B57" s="1" t="s">
        <v>18</v>
      </c>
      <c r="C57" s="26">
        <v>5.6</v>
      </c>
    </row>
    <row r="58" spans="2:3">
      <c r="B58" s="1" t="s">
        <v>1</v>
      </c>
      <c r="C58" s="26">
        <v>22.1</v>
      </c>
    </row>
    <row r="59" spans="2:3">
      <c r="B59" s="1" t="s">
        <v>23</v>
      </c>
      <c r="C59" s="26">
        <v>47.1</v>
      </c>
    </row>
    <row r="60" spans="2:3">
      <c r="B60" s="1" t="s">
        <v>19</v>
      </c>
      <c r="C60" s="26">
        <v>15</v>
      </c>
    </row>
    <row r="61" spans="2:3">
      <c r="B61" s="1" t="s">
        <v>13</v>
      </c>
      <c r="C61" s="26">
        <v>64.7</v>
      </c>
    </row>
    <row r="62" spans="2:3">
      <c r="B62" s="1" t="s">
        <v>14</v>
      </c>
      <c r="C62" s="26">
        <v>15.3</v>
      </c>
    </row>
    <row r="63" spans="2:3">
      <c r="B63" s="1" t="s">
        <v>25</v>
      </c>
      <c r="C63" s="26">
        <v>39.200000000000003</v>
      </c>
    </row>
    <row r="64" spans="2:3">
      <c r="B64" s="1" t="s">
        <v>12</v>
      </c>
      <c r="C64" s="26">
        <v>7.9</v>
      </c>
    </row>
    <row r="65" spans="1:13">
      <c r="B65" s="1" t="s">
        <v>16</v>
      </c>
      <c r="C65" s="26">
        <v>20.9</v>
      </c>
      <c r="H65" s="1" t="s">
        <v>59</v>
      </c>
    </row>
    <row r="67" spans="1:13">
      <c r="A67" s="19" t="s">
        <v>213</v>
      </c>
      <c r="L67" s="14" t="s">
        <v>224</v>
      </c>
      <c r="M67" s="1" t="s">
        <v>225</v>
      </c>
    </row>
    <row r="68" spans="1:13">
      <c r="A68" s="1" t="s">
        <v>232</v>
      </c>
    </row>
    <row r="70" spans="1:13">
      <c r="C70" s="21" t="s">
        <v>27</v>
      </c>
    </row>
    <row r="71" spans="1:13">
      <c r="B71" s="68" t="s">
        <v>94</v>
      </c>
      <c r="C71" s="70">
        <v>1.8</v>
      </c>
    </row>
    <row r="72" spans="1:13">
      <c r="B72" s="1" t="s">
        <v>30</v>
      </c>
      <c r="C72" s="26">
        <v>0.1</v>
      </c>
    </row>
    <row r="73" spans="1:13">
      <c r="B73" s="1" t="s">
        <v>28</v>
      </c>
      <c r="C73" s="26">
        <v>10.199999999999999</v>
      </c>
    </row>
    <row r="74" spans="1:13">
      <c r="B74" s="1" t="s">
        <v>24</v>
      </c>
      <c r="C74" s="26">
        <v>0.2</v>
      </c>
    </row>
    <row r="75" spans="1:13">
      <c r="B75" s="1" t="s">
        <v>7</v>
      </c>
      <c r="C75" s="26">
        <v>1.8</v>
      </c>
    </row>
    <row r="76" spans="1:13">
      <c r="B76" s="1" t="s">
        <v>2</v>
      </c>
      <c r="C76" s="26">
        <v>0</v>
      </c>
    </row>
    <row r="77" spans="1:13">
      <c r="B77" s="1" t="s">
        <v>3</v>
      </c>
      <c r="C77" s="26">
        <v>1.9</v>
      </c>
    </row>
    <row r="78" spans="1:13">
      <c r="B78" s="1" t="s">
        <v>6</v>
      </c>
      <c r="C78" s="26">
        <v>0</v>
      </c>
    </row>
    <row r="79" spans="1:13">
      <c r="B79" s="1" t="s">
        <v>15</v>
      </c>
      <c r="C79" s="26">
        <v>0.3</v>
      </c>
    </row>
    <row r="80" spans="1:13">
      <c r="B80" s="1" t="s">
        <v>5</v>
      </c>
      <c r="C80" s="26">
        <v>0.2</v>
      </c>
    </row>
    <row r="81" spans="2:3">
      <c r="B81" s="54" t="s">
        <v>8</v>
      </c>
      <c r="C81" s="56">
        <v>0.5</v>
      </c>
    </row>
    <row r="82" spans="2:3">
      <c r="B82" s="1" t="s">
        <v>26</v>
      </c>
      <c r="C82" s="26">
        <v>0.3</v>
      </c>
    </row>
    <row r="83" spans="2:3">
      <c r="B83" s="1" t="s">
        <v>22</v>
      </c>
      <c r="C83" s="26">
        <v>0.7</v>
      </c>
    </row>
    <row r="84" spans="2:3">
      <c r="B84" s="1" t="s">
        <v>17</v>
      </c>
      <c r="C84" s="26">
        <v>0.1</v>
      </c>
    </row>
    <row r="85" spans="2:3">
      <c r="B85" s="1" t="s">
        <v>11</v>
      </c>
      <c r="C85" s="26">
        <v>6</v>
      </c>
    </row>
    <row r="86" spans="2:3">
      <c r="B86" s="1" t="s">
        <v>10</v>
      </c>
      <c r="C86" s="26">
        <v>5</v>
      </c>
    </row>
    <row r="87" spans="2:3">
      <c r="B87" s="1" t="s">
        <v>9</v>
      </c>
      <c r="C87" s="26">
        <v>0</v>
      </c>
    </row>
    <row r="88" spans="2:3">
      <c r="B88" s="1" t="s">
        <v>0</v>
      </c>
      <c r="C88" s="26">
        <v>2.9</v>
      </c>
    </row>
    <row r="89" spans="2:3">
      <c r="B89" s="1" t="s">
        <v>4</v>
      </c>
      <c r="C89" s="26">
        <v>0</v>
      </c>
    </row>
    <row r="90" spans="2:3">
      <c r="B90" s="1" t="s">
        <v>18</v>
      </c>
      <c r="C90" s="26">
        <v>0.1</v>
      </c>
    </row>
    <row r="91" spans="2:3">
      <c r="B91" s="1" t="s">
        <v>1</v>
      </c>
      <c r="C91" s="26">
        <v>0.8</v>
      </c>
    </row>
    <row r="92" spans="2:3">
      <c r="B92" s="1" t="s">
        <v>23</v>
      </c>
      <c r="C92" s="26">
        <v>1.1000000000000001</v>
      </c>
    </row>
    <row r="93" spans="2:3">
      <c r="B93" s="1" t="s">
        <v>19</v>
      </c>
      <c r="C93" s="26">
        <v>0.2</v>
      </c>
    </row>
    <row r="94" spans="2:3">
      <c r="B94" s="1" t="s">
        <v>13</v>
      </c>
      <c r="C94" s="26">
        <v>25.6</v>
      </c>
    </row>
    <row r="95" spans="2:3">
      <c r="B95" s="1" t="s">
        <v>14</v>
      </c>
      <c r="C95" s="26">
        <v>0.1</v>
      </c>
    </row>
    <row r="96" spans="2:3">
      <c r="B96" s="1" t="s">
        <v>25</v>
      </c>
      <c r="C96" s="26">
        <v>0.9</v>
      </c>
    </row>
    <row r="97" spans="1:15">
      <c r="B97" s="1" t="s">
        <v>12</v>
      </c>
      <c r="C97" s="26">
        <v>0.1</v>
      </c>
    </row>
    <row r="98" spans="1:15">
      <c r="B98" s="1" t="s">
        <v>16</v>
      </c>
      <c r="C98" s="26">
        <v>0</v>
      </c>
      <c r="H98" s="1" t="s">
        <v>59</v>
      </c>
    </row>
    <row r="100" spans="1:15">
      <c r="A100" s="19" t="s">
        <v>214</v>
      </c>
      <c r="J100" s="14" t="s">
        <v>224</v>
      </c>
      <c r="K100" s="1" t="s">
        <v>225</v>
      </c>
    </row>
    <row r="101" spans="1:15">
      <c r="A101" s="1" t="s">
        <v>233</v>
      </c>
    </row>
    <row r="103" spans="1:15" ht="38.25">
      <c r="C103" s="34" t="s">
        <v>234</v>
      </c>
      <c r="D103" s="34" t="s">
        <v>235</v>
      </c>
    </row>
    <row r="104" spans="1:15">
      <c r="B104" s="1" t="s">
        <v>13</v>
      </c>
      <c r="C104" s="26">
        <v>21.9</v>
      </c>
      <c r="D104" s="26">
        <v>23.3</v>
      </c>
      <c r="O104" s="26"/>
    </row>
    <row r="105" spans="1:15">
      <c r="B105" s="1" t="s">
        <v>22</v>
      </c>
      <c r="C105" s="26">
        <v>23.6</v>
      </c>
      <c r="D105" s="26">
        <v>31.9</v>
      </c>
      <c r="O105" s="26"/>
    </row>
    <row r="106" spans="1:15">
      <c r="B106" s="1" t="s">
        <v>26</v>
      </c>
      <c r="C106" s="26">
        <v>4</v>
      </c>
      <c r="D106" s="26">
        <v>32.799999999999997</v>
      </c>
      <c r="O106" s="26"/>
    </row>
    <row r="107" spans="1:15">
      <c r="B107" s="1" t="s">
        <v>4</v>
      </c>
      <c r="C107" s="26">
        <v>35.5</v>
      </c>
      <c r="D107" s="26">
        <v>32.9</v>
      </c>
      <c r="O107" s="26"/>
    </row>
    <row r="108" spans="1:15">
      <c r="B108" s="1" t="s">
        <v>0</v>
      </c>
      <c r="C108" s="26">
        <v>15.3</v>
      </c>
      <c r="D108" s="26">
        <v>35.1</v>
      </c>
      <c r="O108" s="26"/>
    </row>
    <row r="109" spans="1:15">
      <c r="B109" s="1" t="s">
        <v>28</v>
      </c>
      <c r="C109" s="26">
        <v>24.2</v>
      </c>
      <c r="D109" s="26">
        <v>38.5</v>
      </c>
      <c r="O109" s="26"/>
    </row>
    <row r="110" spans="1:15">
      <c r="B110" s="1" t="s">
        <v>25</v>
      </c>
      <c r="C110" s="26">
        <v>5.8</v>
      </c>
      <c r="D110" s="26">
        <v>40.4</v>
      </c>
      <c r="O110" s="26"/>
    </row>
    <row r="111" spans="1:15">
      <c r="B111" s="1" t="s">
        <v>24</v>
      </c>
      <c r="C111" s="26">
        <v>3.3</v>
      </c>
      <c r="D111" s="26">
        <v>41.3</v>
      </c>
      <c r="O111" s="26"/>
    </row>
    <row r="112" spans="1:15">
      <c r="B112" s="1" t="s">
        <v>19</v>
      </c>
      <c r="C112" s="26">
        <v>27.4</v>
      </c>
      <c r="D112" s="26">
        <v>44.7</v>
      </c>
      <c r="O112" s="26"/>
    </row>
    <row r="113" spans="2:15">
      <c r="B113" s="1" t="s">
        <v>15</v>
      </c>
      <c r="C113" s="26">
        <v>13</v>
      </c>
      <c r="D113" s="26">
        <v>44.7</v>
      </c>
      <c r="O113" s="26"/>
    </row>
    <row r="114" spans="2:15">
      <c r="B114" s="1" t="s">
        <v>2</v>
      </c>
      <c r="C114" s="26">
        <v>13.6</v>
      </c>
      <c r="D114" s="26">
        <v>45.1</v>
      </c>
      <c r="O114" s="26"/>
    </row>
    <row r="115" spans="2:15">
      <c r="B115" s="68" t="s">
        <v>94</v>
      </c>
      <c r="C115" s="70">
        <v>13.7</v>
      </c>
      <c r="D115" s="70">
        <v>46.8</v>
      </c>
      <c r="O115" s="26"/>
    </row>
    <row r="116" spans="2:15">
      <c r="B116" s="1" t="s">
        <v>23</v>
      </c>
      <c r="C116" s="26">
        <v>2.5</v>
      </c>
      <c r="D116" s="26">
        <v>48.2</v>
      </c>
      <c r="O116" s="26"/>
    </row>
    <row r="117" spans="2:15">
      <c r="B117" s="1" t="s">
        <v>9</v>
      </c>
      <c r="C117" s="26">
        <v>17.8</v>
      </c>
      <c r="D117" s="26">
        <v>49.4</v>
      </c>
      <c r="O117" s="26"/>
    </row>
    <row r="118" spans="2:15">
      <c r="B118" s="54" t="s">
        <v>8</v>
      </c>
      <c r="C118" s="56">
        <v>10.9</v>
      </c>
      <c r="D118" s="56">
        <v>49.9</v>
      </c>
      <c r="O118" s="26"/>
    </row>
    <row r="119" spans="2:15">
      <c r="B119" s="1" t="s">
        <v>1</v>
      </c>
      <c r="C119" s="26">
        <v>7.9</v>
      </c>
      <c r="D119" s="26">
        <v>51.9</v>
      </c>
      <c r="O119" s="26"/>
    </row>
    <row r="120" spans="2:15">
      <c r="B120" s="1" t="s">
        <v>16</v>
      </c>
      <c r="C120" s="26">
        <v>11.4</v>
      </c>
      <c r="D120" s="26">
        <v>52.7</v>
      </c>
      <c r="O120" s="26"/>
    </row>
    <row r="121" spans="2:15">
      <c r="B121" s="1" t="s">
        <v>11</v>
      </c>
      <c r="C121" s="26">
        <v>6.7</v>
      </c>
      <c r="D121" s="26">
        <v>55.4</v>
      </c>
      <c r="O121" s="26"/>
    </row>
    <row r="122" spans="2:15">
      <c r="B122" s="1" t="s">
        <v>17</v>
      </c>
      <c r="C122" s="26">
        <v>9.1</v>
      </c>
      <c r="D122" s="26">
        <v>56.4</v>
      </c>
      <c r="K122" s="1" t="s">
        <v>59</v>
      </c>
      <c r="O122" s="26"/>
    </row>
    <row r="123" spans="2:15">
      <c r="B123" s="1" t="s">
        <v>5</v>
      </c>
      <c r="C123" s="26">
        <v>22.2</v>
      </c>
      <c r="D123" s="26">
        <v>56.5</v>
      </c>
      <c r="O123" s="26"/>
    </row>
    <row r="124" spans="2:15">
      <c r="B124" s="1" t="s">
        <v>30</v>
      </c>
      <c r="C124" s="26">
        <v>11</v>
      </c>
      <c r="D124" s="26">
        <v>58.3</v>
      </c>
      <c r="O124" s="26"/>
    </row>
    <row r="125" spans="2:15">
      <c r="B125" s="1" t="s">
        <v>3</v>
      </c>
      <c r="C125" s="26">
        <v>7</v>
      </c>
      <c r="D125" s="26">
        <v>58.7</v>
      </c>
      <c r="O125" s="26"/>
    </row>
    <row r="126" spans="2:15">
      <c r="B126" s="1" t="s">
        <v>14</v>
      </c>
      <c r="C126" s="26">
        <v>2</v>
      </c>
      <c r="D126" s="26">
        <v>59.7</v>
      </c>
      <c r="O126" s="26"/>
    </row>
    <row r="127" spans="2:15">
      <c r="B127" s="1" t="s">
        <v>10</v>
      </c>
      <c r="C127" s="26">
        <v>3.9</v>
      </c>
      <c r="D127" s="26">
        <v>60.8</v>
      </c>
      <c r="O127" s="26"/>
    </row>
    <row r="128" spans="2:15">
      <c r="B128" s="1" t="s">
        <v>12</v>
      </c>
      <c r="C128" s="26">
        <v>3.6</v>
      </c>
      <c r="D128" s="26">
        <v>61.9</v>
      </c>
      <c r="O128" s="26"/>
    </row>
    <row r="129" spans="2:15">
      <c r="B129" s="1" t="s">
        <v>18</v>
      </c>
      <c r="C129" s="26">
        <v>7.3</v>
      </c>
      <c r="D129" s="26">
        <v>62.4</v>
      </c>
      <c r="O129" s="26"/>
    </row>
    <row r="130" spans="2:15">
      <c r="B130" s="1" t="s">
        <v>7</v>
      </c>
      <c r="C130" s="26">
        <v>6.2</v>
      </c>
      <c r="D130" s="26">
        <v>66.400000000000006</v>
      </c>
      <c r="O130" s="26"/>
    </row>
    <row r="131" spans="2:15">
      <c r="B131" s="1" t="s">
        <v>6</v>
      </c>
      <c r="C131" s="26">
        <v>6.8</v>
      </c>
      <c r="D131" s="26">
        <v>69.5</v>
      </c>
      <c r="O131" s="26"/>
    </row>
    <row r="132" spans="2:15">
      <c r="O132" s="26"/>
    </row>
    <row r="133" spans="2:15">
      <c r="O133" s="26"/>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8"/>
  <sheetViews>
    <sheetView zoomScale="70" zoomScaleNormal="70" workbookViewId="0">
      <selection activeCell="C46" sqref="C46"/>
    </sheetView>
  </sheetViews>
  <sheetFormatPr baseColWidth="10" defaultRowHeight="12.75"/>
  <cols>
    <col min="1" max="16384" width="11.42578125" style="1"/>
  </cols>
  <sheetData>
    <row r="1" spans="1:11" ht="12.75" customHeight="1">
      <c r="A1" s="19" t="s">
        <v>236</v>
      </c>
      <c r="J1" s="14" t="s">
        <v>224</v>
      </c>
      <c r="K1" s="1" t="s">
        <v>237</v>
      </c>
    </row>
    <row r="2" spans="1:11">
      <c r="A2" s="1" t="s">
        <v>238</v>
      </c>
    </row>
    <row r="4" spans="1:11" ht="25.5">
      <c r="C4" s="34" t="s">
        <v>239</v>
      </c>
    </row>
    <row r="5" spans="1:11">
      <c r="B5" s="68" t="s">
        <v>94</v>
      </c>
      <c r="C5" s="116">
        <v>17092</v>
      </c>
    </row>
    <row r="6" spans="1:11">
      <c r="B6" s="1" t="s">
        <v>30</v>
      </c>
      <c r="C6" s="91">
        <v>22726</v>
      </c>
    </row>
    <row r="7" spans="1:11">
      <c r="B7" s="1" t="s">
        <v>28</v>
      </c>
      <c r="C7" s="91">
        <v>8707</v>
      </c>
    </row>
    <row r="8" spans="1:11">
      <c r="B8" s="1" t="s">
        <v>24</v>
      </c>
      <c r="C8" s="91">
        <v>14222</v>
      </c>
    </row>
    <row r="9" spans="1:11">
      <c r="B9" s="1" t="s">
        <v>7</v>
      </c>
      <c r="C9" s="91">
        <v>22858</v>
      </c>
    </row>
    <row r="10" spans="1:11">
      <c r="B10" s="1" t="s">
        <v>2</v>
      </c>
      <c r="C10" s="91">
        <v>24171</v>
      </c>
    </row>
    <row r="11" spans="1:11">
      <c r="B11" s="1" t="s">
        <v>3</v>
      </c>
      <c r="C11" s="91">
        <v>15023</v>
      </c>
    </row>
    <row r="12" spans="1:11">
      <c r="B12" s="1" t="s">
        <v>6</v>
      </c>
      <c r="C12" s="91">
        <v>18821</v>
      </c>
    </row>
    <row r="13" spans="1:11">
      <c r="B13" s="1" t="s">
        <v>15</v>
      </c>
      <c r="C13" s="91">
        <v>9408</v>
      </c>
    </row>
    <row r="14" spans="1:11">
      <c r="B14" s="1" t="s">
        <v>5</v>
      </c>
      <c r="C14" s="91">
        <v>15262</v>
      </c>
    </row>
    <row r="15" spans="1:11">
      <c r="B15" s="54" t="s">
        <v>8</v>
      </c>
      <c r="C15" s="93">
        <v>18454</v>
      </c>
    </row>
    <row r="16" spans="1:11">
      <c r="B16" s="1" t="s">
        <v>26</v>
      </c>
      <c r="C16" s="91">
        <v>11329</v>
      </c>
    </row>
    <row r="17" spans="2:14">
      <c r="B17" s="1" t="s">
        <v>22</v>
      </c>
      <c r="C17" s="91">
        <v>16308</v>
      </c>
    </row>
    <row r="18" spans="2:14">
      <c r="B18" s="1" t="s">
        <v>17</v>
      </c>
      <c r="C18" s="91">
        <v>18422</v>
      </c>
    </row>
    <row r="19" spans="2:14">
      <c r="B19" s="1" t="s">
        <v>11</v>
      </c>
      <c r="C19" s="91">
        <v>12187</v>
      </c>
    </row>
    <row r="20" spans="2:14">
      <c r="B20" s="1" t="s">
        <v>10</v>
      </c>
      <c r="C20" s="91">
        <v>13042</v>
      </c>
    </row>
    <row r="21" spans="2:14">
      <c r="B21" s="1" t="s">
        <v>9</v>
      </c>
      <c r="C21" s="91">
        <v>25595</v>
      </c>
    </row>
    <row r="22" spans="2:14">
      <c r="B22" s="1" t="s">
        <v>0</v>
      </c>
      <c r="C22" s="91">
        <v>9495</v>
      </c>
    </row>
    <row r="23" spans="2:14">
      <c r="B23" s="1" t="s">
        <v>4</v>
      </c>
      <c r="C23" s="91">
        <v>18409</v>
      </c>
    </row>
    <row r="24" spans="2:14">
      <c r="B24" s="1" t="s">
        <v>18</v>
      </c>
      <c r="C24" s="91">
        <v>22613</v>
      </c>
    </row>
    <row r="25" spans="2:14">
      <c r="B25" s="1" t="s">
        <v>1</v>
      </c>
      <c r="C25" s="91">
        <v>22091</v>
      </c>
    </row>
    <row r="26" spans="2:14">
      <c r="B26" s="1" t="s">
        <v>23</v>
      </c>
      <c r="C26" s="91">
        <v>13379</v>
      </c>
    </row>
    <row r="27" spans="2:14">
      <c r="B27" s="1" t="s">
        <v>19</v>
      </c>
      <c r="C27" s="91">
        <v>12035</v>
      </c>
    </row>
    <row r="28" spans="2:14">
      <c r="B28" s="1" t="s">
        <v>13</v>
      </c>
      <c r="C28" s="91">
        <v>7324</v>
      </c>
    </row>
    <row r="29" spans="2:14">
      <c r="B29" s="1" t="s">
        <v>14</v>
      </c>
      <c r="C29" s="91">
        <v>17321</v>
      </c>
    </row>
    <row r="30" spans="2:14">
      <c r="B30" s="1" t="s">
        <v>25</v>
      </c>
      <c r="C30" s="91">
        <v>9559</v>
      </c>
    </row>
    <row r="31" spans="2:14">
      <c r="B31" s="1" t="s">
        <v>12</v>
      </c>
      <c r="C31" s="91">
        <v>20830</v>
      </c>
    </row>
    <row r="32" spans="2:14">
      <c r="B32" s="1" t="s">
        <v>16</v>
      </c>
      <c r="C32" s="91">
        <v>19876</v>
      </c>
      <c r="N32" s="1" t="s">
        <v>59</v>
      </c>
    </row>
    <row r="34" spans="1:12">
      <c r="A34" s="19" t="s">
        <v>217</v>
      </c>
      <c r="K34" s="14" t="s">
        <v>224</v>
      </c>
      <c r="L34" s="1" t="s">
        <v>237</v>
      </c>
    </row>
    <row r="35" spans="1:12">
      <c r="A35" s="1" t="s">
        <v>240</v>
      </c>
    </row>
    <row r="37" spans="1:12">
      <c r="C37" s="21" t="s">
        <v>27</v>
      </c>
    </row>
    <row r="38" spans="1:12">
      <c r="B38" s="68" t="s">
        <v>94</v>
      </c>
      <c r="C38" s="70">
        <v>8.6999999999999993</v>
      </c>
    </row>
    <row r="39" spans="1:12">
      <c r="B39" s="1" t="s">
        <v>30</v>
      </c>
      <c r="C39" s="26">
        <v>10.8</v>
      </c>
    </row>
    <row r="40" spans="1:12">
      <c r="B40" s="1" t="s">
        <v>28</v>
      </c>
      <c r="C40" s="26">
        <v>9.4</v>
      </c>
    </row>
    <row r="41" spans="1:12">
      <c r="B41" s="1" t="s">
        <v>24</v>
      </c>
      <c r="C41" s="26">
        <v>5.3</v>
      </c>
    </row>
    <row r="42" spans="1:12">
      <c r="B42" s="1" t="s">
        <v>7</v>
      </c>
      <c r="C42" s="26">
        <v>7.7</v>
      </c>
    </row>
    <row r="43" spans="1:12">
      <c r="B43" s="1" t="s">
        <v>2</v>
      </c>
      <c r="C43" s="26">
        <v>8.8000000000000007</v>
      </c>
    </row>
    <row r="44" spans="1:12">
      <c r="B44" s="1" t="s">
        <v>3</v>
      </c>
      <c r="C44" s="26">
        <v>7.8</v>
      </c>
    </row>
    <row r="45" spans="1:12">
      <c r="B45" s="1" t="s">
        <v>6</v>
      </c>
      <c r="C45" s="26">
        <v>9</v>
      </c>
    </row>
    <row r="46" spans="1:12">
      <c r="B46" s="1" t="s">
        <v>15</v>
      </c>
      <c r="C46" s="26">
        <v>7.6</v>
      </c>
    </row>
    <row r="47" spans="1:12">
      <c r="B47" s="1" t="s">
        <v>5</v>
      </c>
      <c r="C47" s="26">
        <v>8.8000000000000007</v>
      </c>
    </row>
    <row r="48" spans="1:12">
      <c r="B48" s="54" t="s">
        <v>8</v>
      </c>
      <c r="C48" s="56">
        <v>11</v>
      </c>
    </row>
    <row r="49" spans="2:3">
      <c r="B49" s="1" t="s">
        <v>26</v>
      </c>
      <c r="C49" s="26">
        <v>4.2</v>
      </c>
    </row>
    <row r="50" spans="2:3">
      <c r="B50" s="1" t="s">
        <v>22</v>
      </c>
      <c r="C50" s="26">
        <v>10.7</v>
      </c>
    </row>
    <row r="51" spans="2:3">
      <c r="B51" s="1" t="s">
        <v>17</v>
      </c>
      <c r="C51" s="26">
        <v>5.6</v>
      </c>
    </row>
    <row r="52" spans="2:3">
      <c r="B52" s="1" t="s">
        <v>11</v>
      </c>
      <c r="C52" s="26">
        <v>9</v>
      </c>
    </row>
    <row r="53" spans="2:3">
      <c r="B53" s="1" t="s">
        <v>10</v>
      </c>
      <c r="C53" s="26">
        <v>7.6</v>
      </c>
    </row>
    <row r="54" spans="2:3">
      <c r="B54" s="1" t="s">
        <v>9</v>
      </c>
      <c r="C54" s="26">
        <v>4.7</v>
      </c>
    </row>
    <row r="55" spans="2:3">
      <c r="B55" s="1" t="s">
        <v>0</v>
      </c>
      <c r="C55" s="26">
        <v>4.8</v>
      </c>
    </row>
    <row r="56" spans="2:3">
      <c r="B56" s="1" t="s">
        <v>4</v>
      </c>
      <c r="C56" s="26">
        <v>7</v>
      </c>
    </row>
    <row r="57" spans="2:3">
      <c r="B57" s="1" t="s">
        <v>18</v>
      </c>
      <c r="C57" s="26">
        <v>5.0999999999999996</v>
      </c>
    </row>
    <row r="58" spans="2:3">
      <c r="B58" s="1" t="s">
        <v>1</v>
      </c>
      <c r="C58" s="26">
        <v>6.8</v>
      </c>
    </row>
    <row r="59" spans="2:3">
      <c r="B59" s="1" t="s">
        <v>23</v>
      </c>
      <c r="C59" s="26">
        <v>5.7</v>
      </c>
    </row>
    <row r="60" spans="2:3">
      <c r="B60" s="1" t="s">
        <v>19</v>
      </c>
      <c r="C60" s="26">
        <v>3.5</v>
      </c>
    </row>
    <row r="61" spans="2:3">
      <c r="B61" s="1" t="s">
        <v>13</v>
      </c>
      <c r="C61" s="26">
        <v>12.3</v>
      </c>
    </row>
    <row r="62" spans="2:3">
      <c r="B62" s="1" t="s">
        <v>14</v>
      </c>
      <c r="C62" s="26">
        <v>1.9</v>
      </c>
    </row>
    <row r="63" spans="2:3">
      <c r="B63" s="1" t="s">
        <v>25</v>
      </c>
      <c r="C63" s="26">
        <v>7.5</v>
      </c>
    </row>
    <row r="64" spans="2:3">
      <c r="B64" s="1" t="s">
        <v>12</v>
      </c>
      <c r="C64" s="26">
        <v>6.1</v>
      </c>
    </row>
    <row r="65" spans="1:18">
      <c r="B65" s="1" t="s">
        <v>16</v>
      </c>
      <c r="C65" s="26">
        <v>8</v>
      </c>
      <c r="N65" s="1" t="s">
        <v>59</v>
      </c>
    </row>
    <row r="67" spans="1:18">
      <c r="A67" s="19" t="s">
        <v>218</v>
      </c>
      <c r="Q67" s="14" t="s">
        <v>224</v>
      </c>
      <c r="R67" s="1" t="s">
        <v>237</v>
      </c>
    </row>
    <row r="68" spans="1:18">
      <c r="A68" s="1" t="s">
        <v>241</v>
      </c>
    </row>
    <row r="70" spans="1:18" ht="114.75">
      <c r="B70"/>
      <c r="C70" s="34" t="s">
        <v>242</v>
      </c>
      <c r="D70" s="34" t="s">
        <v>243</v>
      </c>
      <c r="E70" s="34" t="s">
        <v>244</v>
      </c>
    </row>
    <row r="71" spans="1:18">
      <c r="B71" s="1" t="s">
        <v>13</v>
      </c>
      <c r="C71" s="26">
        <v>36.299999999999997</v>
      </c>
      <c r="D71" s="26">
        <v>83.9</v>
      </c>
      <c r="E71" s="26">
        <v>5.5</v>
      </c>
      <c r="Q71" s="26"/>
    </row>
    <row r="72" spans="1:18">
      <c r="B72" s="1" t="s">
        <v>28</v>
      </c>
      <c r="C72" s="26">
        <v>33.299999999999997</v>
      </c>
      <c r="D72" s="26">
        <v>83.8</v>
      </c>
      <c r="E72" s="26">
        <v>8</v>
      </c>
      <c r="Q72" s="26"/>
    </row>
    <row r="73" spans="1:18">
      <c r="B73" s="1" t="s">
        <v>1</v>
      </c>
      <c r="C73" s="26">
        <v>22.2</v>
      </c>
      <c r="D73" s="26">
        <v>83.1</v>
      </c>
      <c r="E73" s="26">
        <v>14.1</v>
      </c>
      <c r="Q73" s="26"/>
    </row>
    <row r="74" spans="1:18">
      <c r="B74" s="1" t="s">
        <v>25</v>
      </c>
      <c r="C74" s="26">
        <v>19.2</v>
      </c>
      <c r="D74" s="26">
        <v>77.8</v>
      </c>
      <c r="E74" s="26">
        <v>7.3</v>
      </c>
      <c r="Q74" s="26"/>
    </row>
    <row r="75" spans="1:18">
      <c r="B75" s="1" t="s">
        <v>17</v>
      </c>
      <c r="C75" s="26">
        <v>23.4</v>
      </c>
      <c r="D75" s="26">
        <v>76.5</v>
      </c>
      <c r="E75" s="26">
        <v>7.6</v>
      </c>
      <c r="Q75" s="26"/>
    </row>
    <row r="76" spans="1:18">
      <c r="B76" s="1" t="s">
        <v>24</v>
      </c>
      <c r="C76" s="26">
        <v>13</v>
      </c>
      <c r="D76" s="26">
        <v>72.5</v>
      </c>
      <c r="E76" s="26">
        <v>4.7</v>
      </c>
      <c r="Q76" s="26"/>
    </row>
    <row r="77" spans="1:18">
      <c r="B77" s="1" t="s">
        <v>6</v>
      </c>
      <c r="C77" s="26">
        <v>23.2</v>
      </c>
      <c r="D77" s="26">
        <v>72.2</v>
      </c>
      <c r="E77" s="26">
        <v>13.8</v>
      </c>
      <c r="Q77" s="26"/>
    </row>
    <row r="78" spans="1:18">
      <c r="B78" s="1" t="s">
        <v>12</v>
      </c>
      <c r="C78" s="26">
        <v>15</v>
      </c>
      <c r="D78" s="26">
        <v>72.099999999999994</v>
      </c>
      <c r="E78" s="26">
        <v>7.9</v>
      </c>
      <c r="Q78" s="26"/>
    </row>
    <row r="79" spans="1:18">
      <c r="B79" s="1" t="s">
        <v>30</v>
      </c>
      <c r="C79" s="26">
        <v>20.3</v>
      </c>
      <c r="D79" s="26">
        <v>67</v>
      </c>
      <c r="E79" s="26">
        <v>6.6</v>
      </c>
      <c r="Q79" s="26"/>
    </row>
    <row r="80" spans="1:18">
      <c r="B80" s="1" t="s">
        <v>15</v>
      </c>
      <c r="C80" s="26">
        <v>30.4</v>
      </c>
      <c r="D80" s="26">
        <v>66.8</v>
      </c>
      <c r="E80" s="26">
        <v>11.5</v>
      </c>
      <c r="Q80" s="26"/>
    </row>
    <row r="81" spans="2:17">
      <c r="B81" s="1" t="s">
        <v>10</v>
      </c>
      <c r="C81" s="26">
        <v>23.7</v>
      </c>
      <c r="D81" s="26">
        <v>63.7</v>
      </c>
      <c r="E81" s="26">
        <v>12.6</v>
      </c>
      <c r="Q81" s="26"/>
    </row>
    <row r="82" spans="2:17">
      <c r="B82" s="1" t="s">
        <v>5</v>
      </c>
      <c r="C82" s="26">
        <v>31.1</v>
      </c>
      <c r="D82" s="26">
        <v>63.4</v>
      </c>
      <c r="E82" s="26">
        <v>13.5</v>
      </c>
      <c r="Q82" s="26"/>
    </row>
    <row r="83" spans="2:17">
      <c r="B83" s="68" t="s">
        <v>95</v>
      </c>
      <c r="C83" s="70">
        <v>23.4</v>
      </c>
      <c r="D83" s="70">
        <v>60.3</v>
      </c>
      <c r="E83" s="70">
        <v>9</v>
      </c>
      <c r="Q83" s="26"/>
    </row>
    <row r="84" spans="2:17">
      <c r="B84" s="1" t="s">
        <v>26</v>
      </c>
      <c r="C84" s="26">
        <v>20.2</v>
      </c>
      <c r="D84" s="26">
        <v>59.9</v>
      </c>
      <c r="E84" s="26">
        <v>6.6</v>
      </c>
      <c r="Q84" s="26"/>
    </row>
    <row r="85" spans="2:17">
      <c r="B85" s="1" t="s">
        <v>14</v>
      </c>
      <c r="C85" s="26">
        <v>12.2</v>
      </c>
      <c r="D85" s="26">
        <v>59.3</v>
      </c>
      <c r="E85" s="26">
        <v>6.2</v>
      </c>
      <c r="Q85" s="26"/>
    </row>
    <row r="86" spans="2:17">
      <c r="B86" s="1" t="s">
        <v>2</v>
      </c>
      <c r="C86" s="26">
        <v>22.7</v>
      </c>
      <c r="D86" s="26">
        <v>58.8</v>
      </c>
      <c r="E86" s="26">
        <v>9.6</v>
      </c>
      <c r="Q86" s="26"/>
    </row>
    <row r="87" spans="2:17">
      <c r="B87" s="1" t="s">
        <v>16</v>
      </c>
      <c r="C87" s="26">
        <v>20</v>
      </c>
      <c r="D87" s="26">
        <v>58.6</v>
      </c>
      <c r="E87" s="26">
        <v>10</v>
      </c>
      <c r="Q87" s="26"/>
    </row>
    <row r="88" spans="2:17">
      <c r="B88" s="1" t="s">
        <v>9</v>
      </c>
      <c r="C88" s="26">
        <v>24.2</v>
      </c>
      <c r="D88" s="26">
        <v>56.7</v>
      </c>
      <c r="E88" s="26">
        <v>10</v>
      </c>
      <c r="Q88" s="26"/>
    </row>
    <row r="89" spans="2:17">
      <c r="B89" s="54" t="s">
        <v>8</v>
      </c>
      <c r="C89" s="56">
        <v>23</v>
      </c>
      <c r="D89" s="56">
        <v>56.1</v>
      </c>
      <c r="E89" s="56">
        <v>7.6</v>
      </c>
      <c r="L89" s="1" t="s">
        <v>59</v>
      </c>
      <c r="Q89" s="26"/>
    </row>
    <row r="90" spans="2:17">
      <c r="B90" s="1" t="s">
        <v>7</v>
      </c>
      <c r="C90" s="26">
        <v>12.4</v>
      </c>
      <c r="D90" s="26">
        <v>55.3</v>
      </c>
      <c r="E90" s="26">
        <v>5.9</v>
      </c>
      <c r="Q90" s="26"/>
    </row>
    <row r="91" spans="2:17">
      <c r="B91" s="1" t="s">
        <v>22</v>
      </c>
      <c r="C91" s="26">
        <v>28.2</v>
      </c>
      <c r="D91" s="26">
        <v>54</v>
      </c>
      <c r="E91" s="26">
        <v>9.3000000000000007</v>
      </c>
      <c r="Q91" s="26"/>
    </row>
    <row r="92" spans="2:17">
      <c r="B92" s="1" t="s">
        <v>18</v>
      </c>
      <c r="C92" s="26">
        <v>15.8</v>
      </c>
      <c r="D92" s="26">
        <v>53.1</v>
      </c>
      <c r="E92" s="26">
        <v>7.9</v>
      </c>
      <c r="Q92" s="26"/>
    </row>
    <row r="93" spans="2:17">
      <c r="B93" s="1" t="s">
        <v>0</v>
      </c>
      <c r="C93" s="26">
        <v>17.7</v>
      </c>
      <c r="D93" s="26">
        <v>52.1</v>
      </c>
      <c r="E93" s="26">
        <v>4.5999999999999996</v>
      </c>
      <c r="Q93" s="26"/>
    </row>
    <row r="94" spans="2:17">
      <c r="B94" s="1" t="s">
        <v>11</v>
      </c>
      <c r="C94" s="26">
        <v>20.100000000000001</v>
      </c>
      <c r="D94" s="26">
        <v>47.7</v>
      </c>
      <c r="E94" s="26">
        <v>7.4</v>
      </c>
      <c r="Q94" s="26"/>
    </row>
    <row r="95" spans="2:17">
      <c r="B95" s="1" t="s">
        <v>4</v>
      </c>
      <c r="C95" s="26">
        <v>21.8</v>
      </c>
      <c r="D95" s="26">
        <v>44.9</v>
      </c>
      <c r="E95" s="26">
        <v>3.2</v>
      </c>
      <c r="Q95" s="26"/>
    </row>
    <row r="96" spans="2:17">
      <c r="B96" s="1" t="s">
        <v>3</v>
      </c>
      <c r="C96" s="26">
        <v>17.7</v>
      </c>
      <c r="D96" s="26">
        <v>43.6</v>
      </c>
      <c r="E96" s="26">
        <v>11.7</v>
      </c>
      <c r="Q96" s="26"/>
    </row>
    <row r="97" spans="2:17">
      <c r="B97" s="1" t="s">
        <v>23</v>
      </c>
      <c r="C97" s="26">
        <v>15.8</v>
      </c>
      <c r="D97" s="26">
        <v>42.7</v>
      </c>
      <c r="E97" s="26">
        <v>6.4</v>
      </c>
      <c r="Q97" s="26"/>
    </row>
    <row r="98" spans="2:17">
      <c r="B98" s="1" t="s">
        <v>19</v>
      </c>
      <c r="C98" s="26">
        <v>21.6</v>
      </c>
      <c r="D98" s="26">
        <v>41.8</v>
      </c>
      <c r="E98" s="26">
        <v>8.1999999999999993</v>
      </c>
      <c r="Q98" s="26"/>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zoomScale="70" zoomScaleNormal="70" workbookViewId="0">
      <selection activeCell="C46" sqref="C46"/>
    </sheetView>
  </sheetViews>
  <sheetFormatPr baseColWidth="10" defaultRowHeight="14.25"/>
  <cols>
    <col min="1" max="2" width="11.42578125" style="28"/>
    <col min="3" max="3" width="14.140625" style="28" customWidth="1"/>
    <col min="4" max="4" width="14.28515625" style="28" customWidth="1"/>
    <col min="5" max="16384" width="11.42578125" style="28"/>
  </cols>
  <sheetData>
    <row r="1" spans="1:20" ht="12.75" customHeight="1">
      <c r="A1" s="19" t="s">
        <v>220</v>
      </c>
    </row>
    <row r="2" spans="1:20">
      <c r="A2" s="1" t="s">
        <v>245</v>
      </c>
    </row>
    <row r="3" spans="1:20">
      <c r="A3" s="1"/>
    </row>
    <row r="4" spans="1:20" ht="63.75">
      <c r="B4" s="31"/>
      <c r="C4" s="117" t="s">
        <v>246</v>
      </c>
      <c r="T4" s="1"/>
    </row>
    <row r="5" spans="1:20" ht="15" customHeight="1">
      <c r="B5" s="32" t="s">
        <v>28</v>
      </c>
      <c r="C5" s="118">
        <v>61.449043279999998</v>
      </c>
    </row>
    <row r="6" spans="1:20">
      <c r="B6" s="32" t="s">
        <v>17</v>
      </c>
      <c r="C6" s="118">
        <v>68.539414700000009</v>
      </c>
    </row>
    <row r="7" spans="1:20">
      <c r="B7" s="32" t="s">
        <v>22</v>
      </c>
      <c r="C7" s="118">
        <v>71.951732079999999</v>
      </c>
    </row>
    <row r="8" spans="1:20">
      <c r="B8" s="32" t="s">
        <v>25</v>
      </c>
      <c r="C8" s="118">
        <v>72.916536489999999</v>
      </c>
    </row>
    <row r="9" spans="1:20">
      <c r="B9" s="32" t="s">
        <v>2</v>
      </c>
      <c r="C9" s="118">
        <v>73.104804590000001</v>
      </c>
    </row>
    <row r="10" spans="1:20">
      <c r="B10" s="32" t="s">
        <v>23</v>
      </c>
      <c r="C10" s="118">
        <v>77.144302039999999</v>
      </c>
    </row>
    <row r="11" spans="1:20">
      <c r="B11" s="32" t="s">
        <v>18</v>
      </c>
      <c r="C11" s="118">
        <v>77.24554538000001</v>
      </c>
    </row>
    <row r="12" spans="1:20">
      <c r="B12" s="60" t="s">
        <v>8</v>
      </c>
      <c r="C12" s="119">
        <v>82.868862039999996</v>
      </c>
    </row>
    <row r="13" spans="1:20">
      <c r="B13" s="32" t="s">
        <v>16</v>
      </c>
      <c r="C13" s="118">
        <v>84.353769700000001</v>
      </c>
    </row>
    <row r="14" spans="1:20">
      <c r="B14" s="32" t="s">
        <v>3</v>
      </c>
      <c r="C14" s="118">
        <v>84.986676100000011</v>
      </c>
    </row>
    <row r="15" spans="1:20">
      <c r="B15" s="32" t="s">
        <v>7</v>
      </c>
      <c r="C15" s="118">
        <v>85.472398319999996</v>
      </c>
    </row>
    <row r="16" spans="1:20">
      <c r="B16" s="32" t="s">
        <v>12</v>
      </c>
      <c r="C16" s="118">
        <v>86.32172765</v>
      </c>
    </row>
    <row r="17" spans="1:11">
      <c r="B17" s="32" t="s">
        <v>19</v>
      </c>
      <c r="C17" s="118">
        <v>89.579505490000003</v>
      </c>
    </row>
    <row r="24" spans="1:11">
      <c r="J24" s="1" t="s">
        <v>59</v>
      </c>
    </row>
    <row r="25" spans="1:11">
      <c r="K25" s="1"/>
    </row>
    <row r="26" spans="1:11">
      <c r="A26" s="19" t="s">
        <v>221</v>
      </c>
    </row>
    <row r="27" spans="1:11">
      <c r="A27" s="1" t="s">
        <v>245</v>
      </c>
    </row>
    <row r="29" spans="1:11" ht="25.5">
      <c r="B29" s="31"/>
      <c r="C29" s="117" t="s">
        <v>247</v>
      </c>
      <c r="D29" s="117" t="s">
        <v>248</v>
      </c>
      <c r="E29" s="117" t="s">
        <v>249</v>
      </c>
      <c r="F29" s="117" t="s">
        <v>250</v>
      </c>
    </row>
    <row r="30" spans="1:11">
      <c r="B30" s="32" t="s">
        <v>28</v>
      </c>
      <c r="C30" s="118">
        <v>366.68812186000002</v>
      </c>
      <c r="D30" s="118">
        <v>394.64685966000002</v>
      </c>
      <c r="E30" s="118">
        <v>429.09959470000001</v>
      </c>
      <c r="F30" s="118">
        <v>457.40756348000002</v>
      </c>
    </row>
    <row r="31" spans="1:11">
      <c r="B31" s="32" t="s">
        <v>17</v>
      </c>
      <c r="C31" s="118">
        <v>358.40136218999999</v>
      </c>
      <c r="D31" s="118">
        <v>388.12984344</v>
      </c>
      <c r="E31" s="118">
        <v>425.46913845</v>
      </c>
      <c r="F31" s="118">
        <v>460.82579965000002</v>
      </c>
    </row>
    <row r="32" spans="1:11">
      <c r="B32" s="32" t="s">
        <v>25</v>
      </c>
      <c r="C32" s="118">
        <v>406.46739011</v>
      </c>
      <c r="D32" s="118">
        <v>406.56159991999999</v>
      </c>
      <c r="E32" s="118">
        <v>457.14752999000001</v>
      </c>
      <c r="F32" s="118">
        <v>494.69760872000001</v>
      </c>
    </row>
    <row r="33" spans="2:11">
      <c r="B33" s="32" t="s">
        <v>22</v>
      </c>
      <c r="C33" s="118">
        <v>421.35001664999999</v>
      </c>
      <c r="D33" s="118">
        <v>455.68540177</v>
      </c>
      <c r="E33" s="118">
        <v>478.73250393000001</v>
      </c>
      <c r="F33" s="118">
        <v>501.49955140999998</v>
      </c>
    </row>
    <row r="34" spans="2:11">
      <c r="B34" s="60" t="s">
        <v>8</v>
      </c>
      <c r="C34" s="119">
        <v>428.60962186</v>
      </c>
      <c r="D34" s="119">
        <v>473.34135276000001</v>
      </c>
      <c r="E34" s="119">
        <v>496.81757270000003</v>
      </c>
      <c r="F34" s="119">
        <v>509.32772947000001</v>
      </c>
    </row>
    <row r="35" spans="2:11">
      <c r="B35" s="32" t="s">
        <v>18</v>
      </c>
      <c r="C35" s="118">
        <v>460.18088684000003</v>
      </c>
      <c r="D35" s="118">
        <v>472.12066222999999</v>
      </c>
      <c r="E35" s="118">
        <v>499.36816200999999</v>
      </c>
      <c r="F35" s="118">
        <v>512.41590142999996</v>
      </c>
    </row>
    <row r="36" spans="2:11">
      <c r="B36" s="32" t="s">
        <v>19</v>
      </c>
      <c r="C36" s="118">
        <v>423.43081640999998</v>
      </c>
      <c r="D36" s="118">
        <v>463.96633939999998</v>
      </c>
      <c r="E36" s="118">
        <v>475.47874679</v>
      </c>
      <c r="F36" s="118">
        <v>512.62719279999999</v>
      </c>
    </row>
    <row r="37" spans="2:11">
      <c r="B37" s="32" t="s">
        <v>7</v>
      </c>
      <c r="C37" s="118">
        <v>442.62831831</v>
      </c>
      <c r="D37" s="118">
        <v>464.65555896000001</v>
      </c>
      <c r="E37" s="118">
        <v>496.84477648000001</v>
      </c>
      <c r="F37" s="118">
        <v>522.11224568</v>
      </c>
    </row>
    <row r="38" spans="2:11">
      <c r="B38" s="32" t="s">
        <v>2</v>
      </c>
      <c r="C38" s="118">
        <v>451.87064631999999</v>
      </c>
      <c r="D38" s="118">
        <v>491.59756623999999</v>
      </c>
      <c r="E38" s="118">
        <v>518.23795255000005</v>
      </c>
      <c r="F38" s="118">
        <v>524.57097836000003</v>
      </c>
    </row>
    <row r="39" spans="2:11">
      <c r="B39" s="32" t="s">
        <v>23</v>
      </c>
      <c r="C39" s="118">
        <v>478.00304337</v>
      </c>
      <c r="D39" s="118">
        <v>502.12867695</v>
      </c>
      <c r="E39" s="118">
        <v>516.41844767999999</v>
      </c>
      <c r="F39" s="118">
        <v>526.57075649000001</v>
      </c>
    </row>
    <row r="40" spans="2:11">
      <c r="B40" s="32" t="s">
        <v>16</v>
      </c>
      <c r="C40" s="118">
        <v>445.30749135999997</v>
      </c>
      <c r="D40" s="118">
        <v>487.06708927</v>
      </c>
      <c r="E40" s="118">
        <v>507.90272843999998</v>
      </c>
      <c r="F40" s="118">
        <v>528.31241727999998</v>
      </c>
    </row>
    <row r="41" spans="2:11">
      <c r="B41" s="32" t="s">
        <v>12</v>
      </c>
      <c r="C41" s="118">
        <v>469.38617534999997</v>
      </c>
      <c r="D41" s="118">
        <v>506.93152666999998</v>
      </c>
      <c r="E41" s="118">
        <v>515.72261087000004</v>
      </c>
      <c r="F41" s="118">
        <v>541.79061092999996</v>
      </c>
    </row>
    <row r="42" spans="2:11">
      <c r="B42" s="32" t="s">
        <v>3</v>
      </c>
      <c r="C42" s="118">
        <v>459.95732177000002</v>
      </c>
      <c r="D42" s="118">
        <v>496.11503075000002</v>
      </c>
      <c r="E42" s="118">
        <v>519.14267830999995</v>
      </c>
      <c r="F42" s="118">
        <v>546.85559697999997</v>
      </c>
    </row>
    <row r="47" spans="2:11">
      <c r="K47" s="1" t="s">
        <v>59</v>
      </c>
    </row>
    <row r="48" spans="2:11">
      <c r="K48" s="1"/>
    </row>
    <row r="49" spans="1:4">
      <c r="A49" s="19" t="s">
        <v>222</v>
      </c>
    </row>
    <row r="50" spans="1:4">
      <c r="A50" s="1" t="s">
        <v>251</v>
      </c>
    </row>
    <row r="52" spans="1:4" ht="63.75">
      <c r="B52" s="31"/>
      <c r="C52" s="117" t="s">
        <v>252</v>
      </c>
      <c r="D52" s="117" t="s">
        <v>253</v>
      </c>
    </row>
    <row r="53" spans="1:4">
      <c r="B53" s="32" t="s">
        <v>0</v>
      </c>
      <c r="C53" s="118">
        <v>31.47578435949978</v>
      </c>
      <c r="D53" s="118">
        <v>8.520365344304178</v>
      </c>
    </row>
    <row r="54" spans="1:4">
      <c r="B54" s="32" t="s">
        <v>6</v>
      </c>
      <c r="C54" s="118">
        <v>32.030529212736973</v>
      </c>
      <c r="D54" s="118">
        <v>8.2302380249925058</v>
      </c>
    </row>
    <row r="55" spans="1:4">
      <c r="B55" s="32" t="s">
        <v>2</v>
      </c>
      <c r="C55" s="118">
        <v>34.597567780428477</v>
      </c>
      <c r="D55" s="118">
        <v>10.113019605018771</v>
      </c>
    </row>
    <row r="56" spans="1:4">
      <c r="B56" s="32" t="s">
        <v>7</v>
      </c>
      <c r="C56" s="118">
        <v>34.836551731297163</v>
      </c>
      <c r="D56" s="118">
        <v>9.8845579345504024</v>
      </c>
    </row>
    <row r="57" spans="1:4">
      <c r="B57" s="32" t="s">
        <v>24</v>
      </c>
      <c r="C57" s="118">
        <v>35.569446512018651</v>
      </c>
      <c r="D57" s="118">
        <v>10.95130673749664</v>
      </c>
    </row>
    <row r="58" spans="1:4">
      <c r="B58" s="32" t="s">
        <v>13</v>
      </c>
      <c r="C58" s="118">
        <v>36.34230216752556</v>
      </c>
      <c r="D58" s="118">
        <v>27.696485687739688</v>
      </c>
    </row>
    <row r="59" spans="1:4">
      <c r="B59" s="32" t="s">
        <v>28</v>
      </c>
      <c r="C59" s="118">
        <v>37.725456518664707</v>
      </c>
      <c r="D59" s="118">
        <v>20.3223206728549</v>
      </c>
    </row>
    <row r="60" spans="1:4">
      <c r="B60" s="32" t="s">
        <v>9</v>
      </c>
      <c r="C60" s="118">
        <v>38.131709048524449</v>
      </c>
      <c r="D60" s="118">
        <v>5.8849065694019354</v>
      </c>
    </row>
    <row r="61" spans="1:4">
      <c r="B61" s="60" t="s">
        <v>8</v>
      </c>
      <c r="C61" s="119">
        <v>38.509194123121709</v>
      </c>
      <c r="D61" s="119">
        <v>10.544634342359849</v>
      </c>
    </row>
    <row r="62" spans="1:4">
      <c r="B62" s="32" t="s">
        <v>3</v>
      </c>
      <c r="C62" s="118">
        <v>39.102454501824717</v>
      </c>
      <c r="D62" s="118">
        <v>16.66608995590051</v>
      </c>
    </row>
    <row r="63" spans="1:4">
      <c r="B63" s="32" t="s">
        <v>25</v>
      </c>
      <c r="C63" s="118">
        <v>39.256193922285547</v>
      </c>
      <c r="D63" s="118">
        <v>33.883903630828897</v>
      </c>
    </row>
    <row r="64" spans="1:4">
      <c r="B64" s="32" t="s">
        <v>12</v>
      </c>
      <c r="C64" s="118">
        <v>40.671543356549677</v>
      </c>
      <c r="D64" s="118">
        <v>7.5092004310757874</v>
      </c>
    </row>
    <row r="65" spans="1:11">
      <c r="B65" s="32" t="s">
        <v>254</v>
      </c>
      <c r="C65" s="118">
        <v>41.012987502323121</v>
      </c>
      <c r="D65" s="118">
        <v>16.58970506211735</v>
      </c>
    </row>
    <row r="66" spans="1:11">
      <c r="B66" s="32" t="s">
        <v>16</v>
      </c>
      <c r="C66" s="118">
        <v>42.401598661960612</v>
      </c>
      <c r="D66" s="118">
        <v>10.33900553694016</v>
      </c>
    </row>
    <row r="67" spans="1:11">
      <c r="B67" s="32" t="s">
        <v>11</v>
      </c>
      <c r="C67" s="118">
        <v>43.118883968817528</v>
      </c>
      <c r="D67" s="118">
        <v>13.176416591840081</v>
      </c>
    </row>
    <row r="68" spans="1:11">
      <c r="B68" s="32" t="s">
        <v>10</v>
      </c>
      <c r="C68" s="118">
        <v>43.770075378289668</v>
      </c>
      <c r="D68" s="118">
        <v>13.98991958144147</v>
      </c>
      <c r="K68" s="1" t="s">
        <v>59</v>
      </c>
    </row>
    <row r="69" spans="1:11">
      <c r="B69" s="32" t="s">
        <v>23</v>
      </c>
      <c r="C69" s="118">
        <v>46.078927716204262</v>
      </c>
      <c r="D69" s="118">
        <v>22.101953921617469</v>
      </c>
    </row>
    <row r="70" spans="1:11">
      <c r="B70" s="32" t="s">
        <v>4</v>
      </c>
      <c r="C70" s="118">
        <v>47.146683139575643</v>
      </c>
      <c r="D70" s="118">
        <v>7.9359313155595048</v>
      </c>
    </row>
    <row r="71" spans="1:11">
      <c r="B71" s="32" t="s">
        <v>5</v>
      </c>
      <c r="C71" s="118">
        <v>50.02290073928188</v>
      </c>
      <c r="D71" s="118">
        <v>20.102921519725069</v>
      </c>
    </row>
    <row r="72" spans="1:11">
      <c r="B72" s="32" t="s">
        <v>26</v>
      </c>
      <c r="C72" s="118">
        <v>50.041524520195424</v>
      </c>
      <c r="D72" s="118">
        <v>21.175936689649792</v>
      </c>
    </row>
    <row r="73" spans="1:11">
      <c r="B73" s="32" t="s">
        <v>14</v>
      </c>
      <c r="C73" s="118">
        <v>51.054338029218357</v>
      </c>
      <c r="D73" s="118">
        <v>14.92183924004113</v>
      </c>
    </row>
    <row r="74" spans="1:11">
      <c r="B74" s="32" t="s">
        <v>17</v>
      </c>
      <c r="C74" s="118">
        <v>58.619896911762417</v>
      </c>
      <c r="D74" s="118">
        <v>17.926177205579211</v>
      </c>
    </row>
    <row r="75" spans="1:11">
      <c r="B75" s="32" t="s">
        <v>22</v>
      </c>
      <c r="C75" s="118">
        <v>58.932121852505922</v>
      </c>
      <c r="D75" s="118">
        <v>33.958362804358281</v>
      </c>
    </row>
    <row r="76" spans="1:11">
      <c r="B76" s="32" t="s">
        <v>15</v>
      </c>
      <c r="C76" s="118">
        <v>63.805172772635743</v>
      </c>
      <c r="D76" s="118">
        <v>23.341388453877801</v>
      </c>
    </row>
    <row r="79" spans="1:11">
      <c r="A79" s="120" t="s">
        <v>223</v>
      </c>
    </row>
    <row r="80" spans="1:11">
      <c r="A80" s="1" t="s">
        <v>255</v>
      </c>
    </row>
    <row r="82" spans="2:3" ht="25.5">
      <c r="C82" s="34" t="s">
        <v>256</v>
      </c>
    </row>
    <row r="83" spans="2:3">
      <c r="B83" s="1" t="s">
        <v>36</v>
      </c>
      <c r="C83" s="95" t="s">
        <v>257</v>
      </c>
    </row>
    <row r="84" spans="2:3">
      <c r="B84" s="1" t="s">
        <v>37</v>
      </c>
      <c r="C84" s="95" t="s">
        <v>258</v>
      </c>
    </row>
    <row r="85" spans="2:3">
      <c r="B85" s="1" t="s">
        <v>28</v>
      </c>
      <c r="C85" s="95" t="s">
        <v>258</v>
      </c>
    </row>
    <row r="86" spans="2:3" ht="15" customHeight="1">
      <c r="B86" s="1" t="s">
        <v>24</v>
      </c>
      <c r="C86" s="95" t="s">
        <v>258</v>
      </c>
    </row>
    <row r="87" spans="2:3">
      <c r="B87" s="1" t="s">
        <v>7</v>
      </c>
      <c r="C87" s="95" t="s">
        <v>258</v>
      </c>
    </row>
    <row r="88" spans="2:3">
      <c r="B88" s="1" t="s">
        <v>2</v>
      </c>
      <c r="C88" s="95" t="s">
        <v>258</v>
      </c>
    </row>
    <row r="89" spans="2:3">
      <c r="B89" s="1" t="s">
        <v>3</v>
      </c>
      <c r="C89" s="95" t="s">
        <v>258</v>
      </c>
    </row>
    <row r="90" spans="2:3">
      <c r="B90" s="1" t="s">
        <v>6</v>
      </c>
      <c r="C90" s="95" t="s">
        <v>258</v>
      </c>
    </row>
    <row r="91" spans="2:3">
      <c r="B91" s="1" t="s">
        <v>15</v>
      </c>
      <c r="C91" s="95" t="s">
        <v>258</v>
      </c>
    </row>
    <row r="92" spans="2:3">
      <c r="B92" s="1" t="s">
        <v>5</v>
      </c>
      <c r="C92" s="95" t="s">
        <v>258</v>
      </c>
    </row>
    <row r="93" spans="2:3">
      <c r="B93" s="1" t="s">
        <v>8</v>
      </c>
      <c r="C93" s="95" t="s">
        <v>258</v>
      </c>
    </row>
    <row r="94" spans="2:3">
      <c r="B94" s="1" t="s">
        <v>26</v>
      </c>
      <c r="C94" s="95" t="s">
        <v>258</v>
      </c>
    </row>
    <row r="95" spans="2:3">
      <c r="B95" s="1" t="s">
        <v>22</v>
      </c>
      <c r="C95" s="95" t="s">
        <v>258</v>
      </c>
    </row>
    <row r="96" spans="2:3">
      <c r="B96" s="1" t="s">
        <v>17</v>
      </c>
      <c r="C96" s="95" t="s">
        <v>258</v>
      </c>
    </row>
    <row r="97" spans="2:3">
      <c r="B97" s="1" t="s">
        <v>11</v>
      </c>
      <c r="C97" s="95" t="s">
        <v>258</v>
      </c>
    </row>
    <row r="98" spans="2:3">
      <c r="B98" s="1" t="s">
        <v>10</v>
      </c>
      <c r="C98" s="95" t="s">
        <v>258</v>
      </c>
    </row>
    <row r="99" spans="2:3">
      <c r="B99" s="1" t="s">
        <v>9</v>
      </c>
      <c r="C99" s="95" t="s">
        <v>258</v>
      </c>
    </row>
    <row r="100" spans="2:3">
      <c r="B100" s="1" t="s">
        <v>0</v>
      </c>
      <c r="C100" s="95" t="s">
        <v>258</v>
      </c>
    </row>
    <row r="101" spans="2:3">
      <c r="B101" s="1" t="s">
        <v>4</v>
      </c>
      <c r="C101" s="95" t="s">
        <v>259</v>
      </c>
    </row>
    <row r="102" spans="2:3">
      <c r="B102" s="1" t="s">
        <v>18</v>
      </c>
      <c r="C102" s="95" t="s">
        <v>259</v>
      </c>
    </row>
    <row r="103" spans="2:3">
      <c r="B103" s="1" t="s">
        <v>1</v>
      </c>
      <c r="C103" s="95" t="s">
        <v>258</v>
      </c>
    </row>
    <row r="104" spans="2:3">
      <c r="B104" s="1" t="s">
        <v>23</v>
      </c>
      <c r="C104" s="95" t="s">
        <v>258</v>
      </c>
    </row>
    <row r="105" spans="2:3">
      <c r="B105" s="1" t="s">
        <v>19</v>
      </c>
      <c r="C105" s="95" t="s">
        <v>258</v>
      </c>
    </row>
    <row r="106" spans="2:3">
      <c r="B106" s="1" t="s">
        <v>13</v>
      </c>
      <c r="C106" s="95" t="s">
        <v>258</v>
      </c>
    </row>
    <row r="107" spans="2:3">
      <c r="B107" s="1" t="s">
        <v>14</v>
      </c>
      <c r="C107" s="95" t="s">
        <v>258</v>
      </c>
    </row>
    <row r="108" spans="2:3">
      <c r="B108" s="1" t="s">
        <v>25</v>
      </c>
      <c r="C108" s="95" t="s">
        <v>258</v>
      </c>
    </row>
    <row r="109" spans="2:3">
      <c r="B109" s="1" t="s">
        <v>12</v>
      </c>
      <c r="C109" s="95" t="s">
        <v>258</v>
      </c>
    </row>
    <row r="110" spans="2:3">
      <c r="B110" s="1" t="s">
        <v>16</v>
      </c>
      <c r="C110" s="95" t="s">
        <v>258</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zoomScale="85" zoomScaleNormal="85" workbookViewId="0">
      <selection activeCell="O34" sqref="O34"/>
    </sheetView>
  </sheetViews>
  <sheetFormatPr baseColWidth="10" defaultRowHeight="12.75"/>
  <cols>
    <col min="1" max="16384" width="11.42578125" style="1"/>
  </cols>
  <sheetData>
    <row r="1" spans="1:17">
      <c r="A1" s="41" t="s">
        <v>41</v>
      </c>
      <c r="B1" s="42"/>
      <c r="C1" s="42"/>
      <c r="D1" s="42"/>
      <c r="E1" s="42"/>
      <c r="F1" s="42"/>
      <c r="G1" s="42"/>
      <c r="H1" s="42"/>
      <c r="I1" s="42"/>
      <c r="J1" s="42"/>
      <c r="K1" s="42"/>
      <c r="L1" s="42"/>
      <c r="M1" s="42"/>
      <c r="N1" s="42"/>
      <c r="O1" s="42"/>
      <c r="P1" s="42"/>
      <c r="Q1" s="43"/>
    </row>
    <row r="2" spans="1:17">
      <c r="A2" s="347" t="s">
        <v>38</v>
      </c>
      <c r="B2" s="348"/>
      <c r="C2" s="348"/>
      <c r="D2" s="348"/>
      <c r="E2" s="348"/>
      <c r="F2" s="348"/>
      <c r="G2" s="348"/>
      <c r="H2" s="348"/>
      <c r="I2" s="348"/>
      <c r="J2" s="348"/>
      <c r="K2" s="348"/>
      <c r="L2" s="348"/>
      <c r="M2" s="348"/>
      <c r="N2" s="348"/>
      <c r="O2" s="348"/>
      <c r="P2" s="348"/>
      <c r="Q2" s="349"/>
    </row>
    <row r="3" spans="1:17">
      <c r="A3" s="347"/>
      <c r="B3" s="348"/>
      <c r="C3" s="348"/>
      <c r="D3" s="348"/>
      <c r="E3" s="348"/>
      <c r="F3" s="348"/>
      <c r="G3" s="348"/>
      <c r="H3" s="348"/>
      <c r="I3" s="348"/>
      <c r="J3" s="348"/>
      <c r="K3" s="348"/>
      <c r="L3" s="348"/>
      <c r="M3" s="348"/>
      <c r="N3" s="348"/>
      <c r="O3" s="348"/>
      <c r="P3" s="348"/>
      <c r="Q3" s="349"/>
    </row>
    <row r="4" spans="1:17">
      <c r="Q4" s="45"/>
    </row>
    <row r="5" spans="1:17">
      <c r="A5" s="353" t="s">
        <v>40</v>
      </c>
      <c r="B5" s="354"/>
      <c r="C5" s="354"/>
      <c r="D5" s="354"/>
      <c r="E5" s="354"/>
      <c r="F5" s="354"/>
      <c r="G5" s="354"/>
      <c r="H5" s="354"/>
      <c r="I5" s="354"/>
      <c r="J5" s="354"/>
      <c r="K5" s="354"/>
      <c r="L5" s="354"/>
      <c r="M5" s="354"/>
      <c r="N5" s="354"/>
      <c r="O5" s="354"/>
      <c r="P5" s="354"/>
      <c r="Q5" s="355"/>
    </row>
    <row r="6" spans="1:17">
      <c r="A6" s="350" t="s">
        <v>260</v>
      </c>
      <c r="B6" s="351"/>
      <c r="C6" s="351"/>
      <c r="D6" s="351"/>
      <c r="E6" s="351"/>
      <c r="F6" s="351"/>
      <c r="G6" s="351"/>
      <c r="H6" s="351"/>
      <c r="I6" s="351"/>
      <c r="J6" s="351"/>
      <c r="K6" s="351"/>
      <c r="L6" s="351"/>
      <c r="M6" s="351"/>
      <c r="N6" s="351"/>
      <c r="O6" s="351"/>
      <c r="P6" s="351"/>
      <c r="Q6" s="352"/>
    </row>
    <row r="7" spans="1:17">
      <c r="A7" s="350"/>
      <c r="B7" s="351"/>
      <c r="C7" s="351"/>
      <c r="D7" s="351"/>
      <c r="E7" s="351"/>
      <c r="F7" s="351"/>
      <c r="G7" s="351"/>
      <c r="H7" s="351"/>
      <c r="I7" s="351"/>
      <c r="J7" s="351"/>
      <c r="K7" s="351"/>
      <c r="L7" s="351"/>
      <c r="M7" s="351"/>
      <c r="N7" s="351"/>
      <c r="O7" s="351"/>
      <c r="P7" s="351"/>
      <c r="Q7" s="352"/>
    </row>
    <row r="8" spans="1:17">
      <c r="A8" s="350"/>
      <c r="B8" s="351"/>
      <c r="C8" s="351"/>
      <c r="D8" s="351"/>
      <c r="E8" s="351"/>
      <c r="F8" s="351"/>
      <c r="G8" s="351"/>
      <c r="H8" s="351"/>
      <c r="I8" s="351"/>
      <c r="J8" s="351"/>
      <c r="K8" s="351"/>
      <c r="L8" s="351"/>
      <c r="M8" s="351"/>
      <c r="N8" s="351"/>
      <c r="O8" s="351"/>
      <c r="P8" s="351"/>
      <c r="Q8" s="352"/>
    </row>
    <row r="9" spans="1:17">
      <c r="A9" s="350"/>
      <c r="B9" s="351"/>
      <c r="C9" s="351"/>
      <c r="D9" s="351"/>
      <c r="E9" s="351"/>
      <c r="F9" s="351"/>
      <c r="G9" s="351"/>
      <c r="H9" s="351"/>
      <c r="I9" s="351"/>
      <c r="J9" s="351"/>
      <c r="K9" s="351"/>
      <c r="L9" s="351"/>
      <c r="M9" s="351"/>
      <c r="N9" s="351"/>
      <c r="O9" s="351"/>
      <c r="P9" s="351"/>
      <c r="Q9" s="352"/>
    </row>
    <row r="10" spans="1:17">
      <c r="A10" s="350"/>
      <c r="B10" s="351"/>
      <c r="C10" s="351"/>
      <c r="D10" s="351"/>
      <c r="E10" s="351"/>
      <c r="F10" s="351"/>
      <c r="G10" s="351"/>
      <c r="H10" s="351"/>
      <c r="I10" s="351"/>
      <c r="J10" s="351"/>
      <c r="K10" s="351"/>
      <c r="L10" s="351"/>
      <c r="M10" s="351"/>
      <c r="N10" s="351"/>
      <c r="O10" s="351"/>
      <c r="P10" s="351"/>
      <c r="Q10" s="352"/>
    </row>
    <row r="11" spans="1:17">
      <c r="A11" s="350"/>
      <c r="B11" s="351"/>
      <c r="C11" s="351"/>
      <c r="D11" s="351"/>
      <c r="E11" s="351"/>
      <c r="F11" s="351"/>
      <c r="G11" s="351"/>
      <c r="H11" s="351"/>
      <c r="I11" s="351"/>
      <c r="J11" s="351"/>
      <c r="K11" s="351"/>
      <c r="L11" s="351"/>
      <c r="M11" s="351"/>
      <c r="N11" s="351"/>
      <c r="O11" s="351"/>
      <c r="P11" s="351"/>
      <c r="Q11" s="352"/>
    </row>
    <row r="12" spans="1:17">
      <c r="A12" s="350"/>
      <c r="B12" s="351"/>
      <c r="C12" s="351"/>
      <c r="D12" s="351"/>
      <c r="E12" s="351"/>
      <c r="F12" s="351"/>
      <c r="G12" s="351"/>
      <c r="H12" s="351"/>
      <c r="I12" s="351"/>
      <c r="J12" s="351"/>
      <c r="K12" s="351"/>
      <c r="L12" s="351"/>
      <c r="M12" s="351"/>
      <c r="N12" s="351"/>
      <c r="O12" s="351"/>
      <c r="P12" s="351"/>
      <c r="Q12" s="352"/>
    </row>
    <row r="13" spans="1:17">
      <c r="A13" s="375" t="s">
        <v>261</v>
      </c>
      <c r="B13" s="376"/>
      <c r="C13" s="376"/>
      <c r="D13" s="376"/>
      <c r="E13" s="376"/>
      <c r="F13" s="376"/>
      <c r="G13" s="376"/>
      <c r="H13" s="376"/>
      <c r="I13" s="376"/>
      <c r="J13" s="376"/>
      <c r="K13" s="376"/>
      <c r="L13" s="376"/>
      <c r="M13" s="376"/>
      <c r="N13" s="376"/>
      <c r="O13" s="376"/>
      <c r="P13" s="376"/>
      <c r="Q13" s="377"/>
    </row>
    <row r="14" spans="1:17">
      <c r="A14" s="375"/>
      <c r="B14" s="376"/>
      <c r="C14" s="376"/>
      <c r="D14" s="376"/>
      <c r="E14" s="376"/>
      <c r="F14" s="376"/>
      <c r="G14" s="376"/>
      <c r="H14" s="376"/>
      <c r="I14" s="376"/>
      <c r="J14" s="376"/>
      <c r="K14" s="376"/>
      <c r="L14" s="376"/>
      <c r="M14" s="376"/>
      <c r="N14" s="376"/>
      <c r="O14" s="376"/>
      <c r="P14" s="376"/>
      <c r="Q14" s="377"/>
    </row>
    <row r="15" spans="1:17">
      <c r="A15" s="373" t="s">
        <v>262</v>
      </c>
      <c r="B15" s="374"/>
      <c r="C15" s="374"/>
      <c r="D15" s="374"/>
      <c r="E15" s="2"/>
      <c r="F15" s="2"/>
      <c r="G15" s="2"/>
      <c r="H15" s="2"/>
      <c r="I15" s="2"/>
      <c r="J15" s="2"/>
      <c r="K15" s="2"/>
      <c r="L15" s="2"/>
      <c r="M15" s="2"/>
      <c r="N15" s="2"/>
      <c r="O15" s="2"/>
      <c r="P15" s="2"/>
      <c r="Q15" s="45"/>
    </row>
    <row r="16" spans="1:17">
      <c r="A16" s="44"/>
      <c r="B16" s="2" t="s">
        <v>263</v>
      </c>
      <c r="C16" s="2"/>
      <c r="D16" s="2"/>
      <c r="E16" s="2"/>
      <c r="F16" s="2"/>
      <c r="G16" s="2"/>
      <c r="H16" s="2"/>
      <c r="I16" s="2"/>
      <c r="J16" s="2"/>
      <c r="K16" s="2"/>
      <c r="L16" s="2"/>
      <c r="M16" s="2"/>
      <c r="N16" s="2"/>
      <c r="O16" s="2"/>
      <c r="P16" s="2"/>
      <c r="Q16" s="45"/>
    </row>
    <row r="17" spans="1:17">
      <c r="A17" s="44"/>
      <c r="B17" s="2" t="s">
        <v>264</v>
      </c>
      <c r="C17" s="2"/>
      <c r="D17" s="2"/>
      <c r="E17" s="2"/>
      <c r="F17" s="2"/>
      <c r="G17" s="2"/>
      <c r="H17" s="2"/>
      <c r="I17" s="2"/>
      <c r="J17" s="2"/>
      <c r="K17" s="2"/>
      <c r="L17" s="2"/>
      <c r="M17" s="2"/>
      <c r="N17" s="2"/>
      <c r="O17" s="2"/>
      <c r="P17" s="2"/>
      <c r="Q17" s="45"/>
    </row>
    <row r="18" spans="1:17">
      <c r="A18" s="44"/>
      <c r="B18" s="2" t="s">
        <v>265</v>
      </c>
      <c r="C18" s="2"/>
      <c r="D18" s="2"/>
      <c r="E18" s="2"/>
      <c r="F18" s="2"/>
      <c r="G18" s="2"/>
      <c r="H18" s="2"/>
      <c r="I18" s="2"/>
      <c r="J18" s="2"/>
      <c r="K18" s="2"/>
      <c r="L18" s="2"/>
      <c r="M18" s="2"/>
      <c r="N18" s="2"/>
      <c r="O18" s="2"/>
      <c r="P18" s="2"/>
      <c r="Q18" s="45"/>
    </row>
    <row r="19" spans="1:17">
      <c r="A19" s="44"/>
      <c r="B19" s="2" t="s">
        <v>266</v>
      </c>
      <c r="C19" s="2"/>
      <c r="D19" s="2"/>
      <c r="E19" s="2"/>
      <c r="F19" s="2"/>
      <c r="G19" s="2"/>
      <c r="H19" s="2"/>
      <c r="I19" s="2"/>
      <c r="J19" s="2"/>
      <c r="K19" s="2"/>
      <c r="L19" s="2"/>
      <c r="M19" s="2"/>
      <c r="N19" s="2"/>
      <c r="O19" s="2"/>
      <c r="P19" s="2"/>
      <c r="Q19" s="45"/>
    </row>
    <row r="20" spans="1:17">
      <c r="A20" s="373" t="s">
        <v>267</v>
      </c>
      <c r="B20" s="374"/>
      <c r="C20" s="374"/>
      <c r="D20" s="374"/>
      <c r="E20" s="374"/>
      <c r="F20" s="2"/>
      <c r="G20" s="2"/>
      <c r="H20" s="2"/>
      <c r="I20" s="2"/>
      <c r="J20" s="2"/>
      <c r="K20" s="2"/>
      <c r="L20" s="2"/>
      <c r="M20" s="2"/>
      <c r="N20" s="2"/>
      <c r="O20" s="2"/>
      <c r="P20" s="2"/>
      <c r="Q20" s="45"/>
    </row>
    <row r="21" spans="1:17">
      <c r="A21" s="44"/>
      <c r="B21" s="2" t="s">
        <v>268</v>
      </c>
      <c r="C21" s="2"/>
      <c r="D21" s="2"/>
      <c r="E21" s="2"/>
      <c r="F21" s="2"/>
      <c r="G21" s="2"/>
      <c r="H21" s="2"/>
      <c r="I21" s="2"/>
      <c r="J21" s="2"/>
      <c r="K21" s="2"/>
      <c r="L21" s="2"/>
      <c r="M21" s="2"/>
      <c r="N21" s="2"/>
      <c r="O21" s="2"/>
      <c r="P21" s="2"/>
      <c r="Q21" s="45"/>
    </row>
    <row r="22" spans="1:17">
      <c r="A22" s="44"/>
      <c r="B22" s="2" t="s">
        <v>269</v>
      </c>
      <c r="C22" s="2"/>
      <c r="D22" s="2"/>
      <c r="E22" s="2"/>
      <c r="F22" s="2"/>
      <c r="G22" s="2"/>
      <c r="H22" s="2"/>
      <c r="I22" s="2"/>
      <c r="J22" s="2"/>
      <c r="K22" s="2"/>
      <c r="L22" s="2"/>
      <c r="M22" s="2"/>
      <c r="N22" s="2"/>
      <c r="O22" s="2"/>
      <c r="P22" s="2"/>
      <c r="Q22" s="45"/>
    </row>
    <row r="23" spans="1:17">
      <c r="A23" s="44"/>
      <c r="B23" s="2" t="s">
        <v>270</v>
      </c>
      <c r="C23" s="2"/>
      <c r="D23" s="2"/>
      <c r="E23" s="2"/>
      <c r="F23" s="2"/>
      <c r="G23" s="2"/>
      <c r="H23" s="2"/>
      <c r="I23" s="2"/>
      <c r="J23" s="2"/>
      <c r="K23" s="2"/>
      <c r="L23" s="2"/>
      <c r="M23" s="2"/>
      <c r="N23" s="2"/>
      <c r="O23" s="2"/>
      <c r="P23" s="2"/>
      <c r="Q23" s="45"/>
    </row>
    <row r="24" spans="1:17">
      <c r="A24" s="373" t="s">
        <v>271</v>
      </c>
      <c r="B24" s="374"/>
      <c r="C24" s="374"/>
      <c r="D24" s="374"/>
      <c r="E24" s="2"/>
      <c r="F24" s="2"/>
      <c r="G24" s="2"/>
      <c r="H24" s="2"/>
      <c r="I24" s="2"/>
      <c r="J24" s="2"/>
      <c r="K24" s="2"/>
      <c r="L24" s="2"/>
      <c r="M24" s="2"/>
      <c r="N24" s="2"/>
      <c r="O24" s="2"/>
      <c r="P24" s="2"/>
      <c r="Q24" s="45"/>
    </row>
    <row r="25" spans="1:17">
      <c r="A25" s="44"/>
      <c r="B25" s="2" t="s">
        <v>272</v>
      </c>
      <c r="C25" s="2"/>
      <c r="D25" s="2"/>
      <c r="E25" s="2"/>
      <c r="F25" s="2"/>
      <c r="G25" s="2"/>
      <c r="H25" s="2"/>
      <c r="I25" s="2"/>
      <c r="J25" s="2"/>
      <c r="K25" s="2"/>
      <c r="L25" s="2"/>
      <c r="M25" s="2"/>
      <c r="N25" s="2"/>
      <c r="O25" s="2"/>
      <c r="P25" s="2"/>
      <c r="Q25" s="45"/>
    </row>
    <row r="26" spans="1:17">
      <c r="A26" s="44"/>
      <c r="B26" s="2" t="s">
        <v>273</v>
      </c>
      <c r="C26" s="2"/>
      <c r="D26" s="2"/>
      <c r="E26" s="2"/>
      <c r="F26" s="2"/>
      <c r="G26" s="2"/>
      <c r="H26" s="2"/>
      <c r="I26" s="2"/>
      <c r="J26" s="2"/>
      <c r="K26" s="2"/>
      <c r="L26" s="2"/>
      <c r="M26" s="2"/>
      <c r="N26" s="2"/>
      <c r="O26" s="2"/>
      <c r="P26" s="2"/>
      <c r="Q26" s="45"/>
    </row>
    <row r="27" spans="1:17">
      <c r="A27" s="44"/>
      <c r="B27" s="2" t="s">
        <v>274</v>
      </c>
      <c r="C27" s="2"/>
      <c r="D27" s="2"/>
      <c r="E27" s="2"/>
      <c r="F27" s="2"/>
      <c r="G27" s="2"/>
      <c r="H27" s="2"/>
      <c r="I27" s="2"/>
      <c r="J27" s="2"/>
      <c r="K27" s="2"/>
      <c r="L27" s="2"/>
      <c r="M27" s="2"/>
      <c r="N27" s="2"/>
      <c r="O27" s="2"/>
      <c r="P27" s="2"/>
      <c r="Q27" s="45"/>
    </row>
    <row r="28" spans="1:17">
      <c r="A28" s="373" t="s">
        <v>275</v>
      </c>
      <c r="B28" s="374"/>
      <c r="C28" s="374"/>
      <c r="D28" s="374"/>
      <c r="E28" s="2"/>
      <c r="F28" s="2"/>
      <c r="G28" s="2"/>
      <c r="H28" s="2"/>
      <c r="I28" s="2"/>
      <c r="J28" s="2"/>
      <c r="K28" s="2"/>
      <c r="L28" s="2"/>
      <c r="M28" s="2"/>
      <c r="N28" s="2"/>
      <c r="O28" s="2"/>
      <c r="P28" s="2"/>
      <c r="Q28" s="45"/>
    </row>
    <row r="29" spans="1:17">
      <c r="A29" s="44"/>
      <c r="B29" s="2" t="s">
        <v>276</v>
      </c>
      <c r="C29" s="2"/>
      <c r="D29" s="2"/>
      <c r="E29" s="2"/>
      <c r="F29" s="2"/>
      <c r="G29" s="2"/>
      <c r="H29" s="2"/>
      <c r="I29" s="2"/>
      <c r="J29" s="2"/>
      <c r="K29" s="2"/>
      <c r="L29" s="2"/>
      <c r="M29" s="2"/>
      <c r="N29" s="2"/>
      <c r="O29" s="2"/>
      <c r="P29" s="2"/>
      <c r="Q29" s="45"/>
    </row>
    <row r="30" spans="1:17">
      <c r="A30" s="44"/>
      <c r="B30" s="2" t="s">
        <v>277</v>
      </c>
      <c r="C30" s="2"/>
      <c r="D30" s="2"/>
      <c r="E30" s="2"/>
      <c r="F30" s="2"/>
      <c r="G30" s="2"/>
      <c r="H30" s="2"/>
      <c r="I30" s="2"/>
      <c r="J30" s="2"/>
      <c r="K30" s="2"/>
      <c r="L30" s="2"/>
      <c r="M30" s="2"/>
      <c r="N30" s="2"/>
      <c r="O30" s="2"/>
      <c r="P30" s="2"/>
      <c r="Q30" s="45"/>
    </row>
    <row r="31" spans="1:17">
      <c r="A31" s="373" t="s">
        <v>278</v>
      </c>
      <c r="B31" s="374"/>
      <c r="C31" s="374"/>
      <c r="D31" s="374"/>
      <c r="E31" s="374"/>
      <c r="F31" s="2"/>
      <c r="G31" s="2"/>
      <c r="H31" s="2"/>
      <c r="I31" s="2"/>
      <c r="J31" s="2"/>
      <c r="K31" s="2"/>
      <c r="L31" s="2"/>
      <c r="M31" s="2"/>
      <c r="N31" s="2"/>
      <c r="O31" s="2"/>
      <c r="P31" s="2"/>
      <c r="Q31" s="45"/>
    </row>
    <row r="32" spans="1:17">
      <c r="A32" s="44"/>
      <c r="B32" s="2" t="s">
        <v>279</v>
      </c>
      <c r="C32" s="2"/>
      <c r="D32" s="2"/>
      <c r="E32" s="2"/>
      <c r="F32" s="2"/>
      <c r="G32" s="2"/>
      <c r="H32" s="2"/>
      <c r="I32" s="2"/>
      <c r="J32" s="2"/>
      <c r="K32" s="2"/>
      <c r="L32" s="2"/>
      <c r="M32" s="2"/>
      <c r="N32" s="2"/>
      <c r="O32" s="2"/>
      <c r="P32" s="2"/>
      <c r="Q32" s="45"/>
    </row>
    <row r="33" spans="1:17">
      <c r="A33" s="44"/>
      <c r="B33" s="2" t="s">
        <v>280</v>
      </c>
      <c r="C33" s="2"/>
      <c r="D33" s="2"/>
      <c r="E33" s="2"/>
      <c r="F33" s="2"/>
      <c r="G33" s="2"/>
      <c r="H33" s="2"/>
      <c r="I33" s="2"/>
      <c r="J33" s="2"/>
      <c r="K33" s="2"/>
      <c r="L33" s="2"/>
      <c r="M33" s="2"/>
      <c r="N33" s="2"/>
      <c r="O33" s="2"/>
      <c r="P33" s="2"/>
      <c r="Q33" s="45"/>
    </row>
    <row r="34" spans="1:17">
      <c r="A34" s="44"/>
      <c r="B34" s="2" t="s">
        <v>281</v>
      </c>
      <c r="C34" s="2"/>
      <c r="D34" s="2"/>
      <c r="E34" s="2"/>
      <c r="F34" s="2"/>
      <c r="G34" s="2"/>
      <c r="H34" s="2"/>
      <c r="I34" s="2"/>
      <c r="J34" s="2"/>
      <c r="K34" s="2"/>
      <c r="L34" s="2"/>
      <c r="M34" s="2"/>
      <c r="N34" s="2"/>
      <c r="O34" s="2"/>
      <c r="P34" s="2"/>
      <c r="Q34" s="45"/>
    </row>
    <row r="35" spans="1:17">
      <c r="A35" s="373" t="s">
        <v>282</v>
      </c>
      <c r="B35" s="374"/>
      <c r="C35" s="374"/>
      <c r="D35" s="374"/>
      <c r="Q35" s="45"/>
    </row>
    <row r="36" spans="1:17">
      <c r="A36" s="44"/>
      <c r="B36" s="1" t="s">
        <v>283</v>
      </c>
      <c r="Q36" s="45"/>
    </row>
    <row r="37" spans="1:17">
      <c r="A37" s="44"/>
      <c r="B37" s="1" t="s">
        <v>284</v>
      </c>
      <c r="Q37" s="45"/>
    </row>
    <row r="38" spans="1:17">
      <c r="A38" s="44"/>
      <c r="B38" s="1" t="s">
        <v>285</v>
      </c>
      <c r="Q38" s="45"/>
    </row>
    <row r="39" spans="1:17">
      <c r="A39" s="373" t="s">
        <v>286</v>
      </c>
      <c r="B39" s="374"/>
      <c r="C39" s="374"/>
      <c r="D39" s="374"/>
      <c r="E39" s="374"/>
      <c r="Q39" s="45"/>
    </row>
    <row r="40" spans="1:17">
      <c r="A40" s="44"/>
      <c r="B40" s="1" t="s">
        <v>287</v>
      </c>
      <c r="Q40" s="45"/>
    </row>
    <row r="41" spans="1:17">
      <c r="A41" s="44"/>
      <c r="B41" s="1" t="s">
        <v>288</v>
      </c>
      <c r="Q41" s="45"/>
    </row>
    <row r="42" spans="1:17">
      <c r="A42" s="44"/>
      <c r="B42" s="1" t="s">
        <v>289</v>
      </c>
      <c r="Q42" s="45"/>
    </row>
    <row r="43" spans="1:17">
      <c r="A43" s="44"/>
      <c r="B43" s="1" t="s">
        <v>290</v>
      </c>
      <c r="Q43" s="45"/>
    </row>
    <row r="44" spans="1:17">
      <c r="A44" s="373" t="s">
        <v>291</v>
      </c>
      <c r="B44" s="374"/>
      <c r="C44" s="374"/>
      <c r="D44" s="374"/>
      <c r="Q44" s="45"/>
    </row>
    <row r="45" spans="1:17">
      <c r="A45" s="44"/>
      <c r="B45" s="1" t="s">
        <v>292</v>
      </c>
      <c r="Q45" s="45"/>
    </row>
    <row r="46" spans="1:17">
      <c r="A46" s="44"/>
      <c r="B46" s="1" t="s">
        <v>293</v>
      </c>
      <c r="Q46" s="45"/>
    </row>
    <row r="47" spans="1:17">
      <c r="A47" s="44"/>
      <c r="B47" s="1" t="s">
        <v>294</v>
      </c>
      <c r="Q47" s="45"/>
    </row>
    <row r="48" spans="1:17">
      <c r="A48" s="44"/>
      <c r="B48" s="1" t="s">
        <v>295</v>
      </c>
      <c r="Q48" s="45"/>
    </row>
    <row r="49" spans="1:17">
      <c r="A49" s="44"/>
      <c r="B49" s="1" t="s">
        <v>296</v>
      </c>
      <c r="Q49" s="45"/>
    </row>
    <row r="50" spans="1:17">
      <c r="A50" s="373" t="s">
        <v>297</v>
      </c>
      <c r="B50" s="374"/>
      <c r="C50" s="374"/>
      <c r="D50" s="374"/>
      <c r="Q50" s="45"/>
    </row>
    <row r="51" spans="1:17">
      <c r="A51" s="44"/>
      <c r="B51" s="1" t="s">
        <v>298</v>
      </c>
      <c r="Q51" s="45"/>
    </row>
    <row r="52" spans="1:17">
      <c r="A52" s="44"/>
      <c r="B52" s="1" t="s">
        <v>299</v>
      </c>
      <c r="Q52" s="45"/>
    </row>
    <row r="53" spans="1:17">
      <c r="A53" s="44"/>
      <c r="B53" s="1" t="s">
        <v>300</v>
      </c>
      <c r="Q53" s="45"/>
    </row>
    <row r="54" spans="1:17">
      <c r="A54" s="44"/>
      <c r="B54" s="1" t="s">
        <v>301</v>
      </c>
      <c r="Q54" s="45"/>
    </row>
    <row r="55" spans="1:17">
      <c r="A55" s="47"/>
      <c r="B55" s="47"/>
      <c r="C55" s="47"/>
      <c r="D55" s="47"/>
      <c r="E55" s="47"/>
      <c r="F55" s="47"/>
      <c r="G55" s="47"/>
      <c r="H55" s="47"/>
      <c r="I55" s="47"/>
      <c r="J55" s="47"/>
      <c r="K55" s="47"/>
      <c r="L55" s="47"/>
      <c r="M55" s="47"/>
      <c r="N55" s="47"/>
      <c r="O55" s="47"/>
      <c r="P55" s="47"/>
      <c r="Q55" s="48"/>
    </row>
  </sheetData>
  <mergeCells count="13">
    <mergeCell ref="A20:E20"/>
    <mergeCell ref="A2:Q3"/>
    <mergeCell ref="A5:Q5"/>
    <mergeCell ref="A6:Q12"/>
    <mergeCell ref="A13:Q14"/>
    <mergeCell ref="A15:D15"/>
    <mergeCell ref="A50:D50"/>
    <mergeCell ref="A24:D24"/>
    <mergeCell ref="A28:D28"/>
    <mergeCell ref="A31:E31"/>
    <mergeCell ref="A35:D35"/>
    <mergeCell ref="A39:E39"/>
    <mergeCell ref="A44:D44"/>
  </mergeCells>
  <hyperlinks>
    <hyperlink ref="A15" location="'4.1'!A1" display="4.1 : Les enseignants européens : une vue d'ensemble"/>
    <hyperlink ref="A20" location="'4.2'!A1" display="4.2 : La formation initiale des enseignants et l'entrée dans le métier"/>
    <hyperlink ref="A24" location="'4.3'!A1" display="4.3 : La formation continue des enseignants"/>
    <hyperlink ref="A28" location="'4.4'!A1" display="4.1 : Les enseignants européens : une vue d'ensemble"/>
    <hyperlink ref="A31" location="'4.5'!A1" display="4.2 : La formation initiale des enseignants et l'entrée dans le métier"/>
    <hyperlink ref="A35" location="'4.6'!A1" display="4.3 : La formation continue des enseignants"/>
    <hyperlink ref="A39" location="'4.7'!A1" display="4.1 : Les enseignants européens : une vue d'ensemble"/>
    <hyperlink ref="A44" location="'4.8'!A1" display="4.2 : La formation initiale des enseignants et l'entrée dans le métier"/>
    <hyperlink ref="A50" location="'4.9'!A1" display="4.3 : La formation continue des enseigna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zoomScale="70" zoomScaleNormal="70" workbookViewId="0">
      <selection activeCell="O34" sqref="O34"/>
    </sheetView>
  </sheetViews>
  <sheetFormatPr baseColWidth="10" defaultRowHeight="12.75"/>
  <cols>
    <col min="1" max="2" width="13.28515625" style="1" customWidth="1"/>
    <col min="3" max="5" width="14.42578125" style="1" customWidth="1"/>
    <col min="6" max="17" width="13.28515625" style="1" customWidth="1"/>
    <col min="18" max="16384" width="11.42578125" style="1"/>
  </cols>
  <sheetData>
    <row r="1" spans="1:11" ht="12.75" customHeight="1">
      <c r="A1" s="19" t="s">
        <v>263</v>
      </c>
      <c r="J1" s="14" t="s">
        <v>224</v>
      </c>
      <c r="K1" s="1" t="s">
        <v>302</v>
      </c>
    </row>
    <row r="2" spans="1:11">
      <c r="A2" s="1" t="s">
        <v>303</v>
      </c>
    </row>
    <row r="4" spans="1:11">
      <c r="B4" s="2"/>
      <c r="C4" s="121" t="s">
        <v>50</v>
      </c>
      <c r="D4" s="121" t="s">
        <v>51</v>
      </c>
      <c r="E4" s="121" t="s">
        <v>52</v>
      </c>
    </row>
    <row r="5" spans="1:11">
      <c r="B5" s="122" t="s">
        <v>15</v>
      </c>
      <c r="C5" s="123">
        <v>45.144905490668116</v>
      </c>
      <c r="D5" s="123">
        <v>57.612233905529145</v>
      </c>
      <c r="E5" s="123">
        <v>60.53030101756157</v>
      </c>
    </row>
    <row r="6" spans="1:11">
      <c r="B6" s="122" t="s">
        <v>11</v>
      </c>
      <c r="C6" s="123">
        <v>46.762933919862292</v>
      </c>
      <c r="D6" s="123">
        <v>57.017915079700941</v>
      </c>
      <c r="E6" s="123">
        <v>56.979442970822284</v>
      </c>
    </row>
    <row r="7" spans="1:11">
      <c r="B7" s="122" t="s">
        <v>10</v>
      </c>
      <c r="C7" s="123">
        <v>52.299052299052292</v>
      </c>
      <c r="D7" s="123">
        <v>56.17535613218859</v>
      </c>
      <c r="E7" s="123">
        <v>58.998170817503869</v>
      </c>
    </row>
    <row r="8" spans="1:11">
      <c r="B8" s="122" t="s">
        <v>3</v>
      </c>
      <c r="C8" s="123">
        <v>46.890653634697614</v>
      </c>
      <c r="D8" s="123">
        <v>55.013493875856348</v>
      </c>
      <c r="E8" s="123">
        <v>52.06493196466937</v>
      </c>
    </row>
    <row r="9" spans="1:11">
      <c r="B9" s="122" t="s">
        <v>19</v>
      </c>
      <c r="C9" s="123">
        <v>46.633401819782797</v>
      </c>
      <c r="D9" s="123">
        <v>52.45123234696625</v>
      </c>
      <c r="E9" s="123">
        <v>46.762042824211605</v>
      </c>
    </row>
    <row r="10" spans="1:11">
      <c r="B10" s="122" t="s">
        <v>22</v>
      </c>
      <c r="C10" s="123">
        <v>53.993641963043913</v>
      </c>
      <c r="D10" s="123">
        <v>48.454542862844605</v>
      </c>
      <c r="E10" s="123">
        <v>54.871354305834132</v>
      </c>
    </row>
    <row r="11" spans="1:11">
      <c r="B11" s="122" t="s">
        <v>0</v>
      </c>
      <c r="C11" s="123">
        <v>45.63005965061781</v>
      </c>
      <c r="D11" s="123">
        <v>48.448111205432937</v>
      </c>
      <c r="E11" s="123">
        <v>44.571268065982331</v>
      </c>
    </row>
    <row r="12" spans="1:11">
      <c r="B12" s="122" t="s">
        <v>28</v>
      </c>
      <c r="C12" s="123">
        <v>49.767233661593551</v>
      </c>
      <c r="D12" s="123">
        <v>47.961814889998358</v>
      </c>
      <c r="E12" s="123">
        <v>50.128453598954351</v>
      </c>
    </row>
    <row r="13" spans="1:11">
      <c r="B13" s="122" t="s">
        <v>1</v>
      </c>
      <c r="C13" s="123">
        <v>35.402799377916018</v>
      </c>
      <c r="D13" s="123">
        <v>44.57724152088133</v>
      </c>
      <c r="E13" s="123">
        <v>47.516787447643111</v>
      </c>
    </row>
    <row r="14" spans="1:11">
      <c r="B14" s="122" t="s">
        <v>25</v>
      </c>
      <c r="C14" s="123">
        <v>34.818382500501706</v>
      </c>
      <c r="D14" s="123">
        <v>39.871627042776908</v>
      </c>
      <c r="E14" s="123">
        <v>45.900024624476728</v>
      </c>
    </row>
    <row r="15" spans="1:11">
      <c r="B15" s="122" t="s">
        <v>5</v>
      </c>
      <c r="C15" s="123">
        <v>31.429982459426782</v>
      </c>
      <c r="D15" s="123">
        <v>38.597883775838987</v>
      </c>
      <c r="E15" s="123">
        <v>38.68568536440845</v>
      </c>
    </row>
    <row r="16" spans="1:11">
      <c r="B16" s="124" t="s">
        <v>94</v>
      </c>
      <c r="C16" s="125">
        <v>36.621033380036152</v>
      </c>
      <c r="D16" s="125">
        <v>38.488374757926827</v>
      </c>
      <c r="E16" s="125">
        <v>43.099674990091167</v>
      </c>
    </row>
    <row r="17" spans="2:11">
      <c r="B17" s="122" t="s">
        <v>16</v>
      </c>
      <c r="C17" s="123">
        <v>35.892665877445182</v>
      </c>
      <c r="D17" s="123">
        <v>37.91903180893221</v>
      </c>
      <c r="E17" s="123">
        <v>44.573693956860801</v>
      </c>
    </row>
    <row r="18" spans="2:11">
      <c r="B18" s="122" t="s">
        <v>2</v>
      </c>
      <c r="C18" s="123">
        <v>37.177230275508059</v>
      </c>
      <c r="D18" s="123">
        <v>37.567943009795194</v>
      </c>
      <c r="E18" s="123">
        <v>43.93097614230026</v>
      </c>
    </row>
    <row r="19" spans="2:11">
      <c r="B19" s="122" t="s">
        <v>18</v>
      </c>
      <c r="C19" s="123">
        <v>32.588179780582756</v>
      </c>
      <c r="D19" s="123">
        <v>36.924758797806625</v>
      </c>
      <c r="E19" s="123">
        <v>43.512030101142599</v>
      </c>
    </row>
    <row r="20" spans="2:11">
      <c r="B20" s="122" t="s">
        <v>24</v>
      </c>
      <c r="C20" s="123">
        <v>43.778845545931595</v>
      </c>
      <c r="D20" s="123">
        <v>36.752088024856761</v>
      </c>
      <c r="E20" s="123">
        <v>52.932937419463279</v>
      </c>
    </row>
    <row r="21" spans="2:11">
      <c r="B21" s="126" t="s">
        <v>8</v>
      </c>
      <c r="C21" s="127">
        <v>24.006609838179877</v>
      </c>
      <c r="D21" s="127">
        <v>34.627393322650455</v>
      </c>
      <c r="E21" s="127">
        <v>34.611980907370622</v>
      </c>
    </row>
    <row r="22" spans="2:11">
      <c r="B22" s="122" t="s">
        <v>23</v>
      </c>
      <c r="C22" s="123">
        <v>41.969015270728519</v>
      </c>
      <c r="D22" s="123">
        <v>34.052207306019341</v>
      </c>
      <c r="E22" s="123">
        <v>36.771441762977183</v>
      </c>
    </row>
    <row r="23" spans="2:11">
      <c r="B23" s="122" t="s">
        <v>12</v>
      </c>
      <c r="C23" s="123">
        <v>34.469430780042167</v>
      </c>
      <c r="D23" s="123">
        <v>34.005776901563436</v>
      </c>
      <c r="E23" s="123">
        <v>50.452692328056337</v>
      </c>
      <c r="G23" s="1" t="s">
        <v>304</v>
      </c>
    </row>
    <row r="24" spans="2:11">
      <c r="B24" s="122" t="s">
        <v>7</v>
      </c>
      <c r="C24" s="123">
        <v>30.802225051940219</v>
      </c>
      <c r="D24" s="123">
        <v>29.673623040093567</v>
      </c>
      <c r="E24" s="123">
        <v>40.266708750887716</v>
      </c>
    </row>
    <row r="25" spans="2:11">
      <c r="B25" s="122" t="s">
        <v>17</v>
      </c>
      <c r="C25" s="123">
        <v>13.093609536837992</v>
      </c>
      <c r="D25" s="123">
        <v>29.42008486562942</v>
      </c>
      <c r="E25" s="123">
        <v>34.927846071619456</v>
      </c>
      <c r="K25" s="1" t="s">
        <v>59</v>
      </c>
    </row>
    <row r="26" spans="2:11">
      <c r="B26" s="122" t="s">
        <v>30</v>
      </c>
      <c r="C26" s="123">
        <v>24.021123303302506</v>
      </c>
      <c r="D26" s="123">
        <v>27.213653800986453</v>
      </c>
      <c r="E26" s="123">
        <v>32.76283033320567</v>
      </c>
    </row>
    <row r="27" spans="2:11">
      <c r="B27" s="122" t="s">
        <v>13</v>
      </c>
      <c r="C27" s="123">
        <v>29.923651242249129</v>
      </c>
      <c r="D27" s="123">
        <v>26.287913149077504</v>
      </c>
      <c r="E27" s="123">
        <v>36.086094281607629</v>
      </c>
    </row>
    <row r="28" spans="2:11">
      <c r="B28" s="122" t="s">
        <v>26</v>
      </c>
      <c r="C28" s="123">
        <v>35.877137428752377</v>
      </c>
      <c r="D28" s="123">
        <v>23.293076647136196</v>
      </c>
      <c r="E28" s="123">
        <v>33.794974300399772</v>
      </c>
    </row>
    <row r="29" spans="2:11">
      <c r="B29" s="122" t="s">
        <v>9</v>
      </c>
      <c r="C29" s="123">
        <v>14.07466560191655</v>
      </c>
      <c r="D29" s="123">
        <v>20.473970473970475</v>
      </c>
      <c r="E29" s="123">
        <v>25.06451612903226</v>
      </c>
    </row>
    <row r="30" spans="2:11">
      <c r="B30" s="122" t="s">
        <v>4</v>
      </c>
      <c r="C30" s="123">
        <v>12.686567164179104</v>
      </c>
      <c r="D30" s="123">
        <v>13.826530612244897</v>
      </c>
      <c r="E30" s="123">
        <v>19.564371839751068</v>
      </c>
    </row>
    <row r="33" spans="1:11">
      <c r="A33" s="19" t="s">
        <v>264</v>
      </c>
      <c r="J33" s="14" t="s">
        <v>224</v>
      </c>
      <c r="K33" s="1" t="s">
        <v>302</v>
      </c>
    </row>
    <row r="34" spans="1:11">
      <c r="A34" s="1" t="s">
        <v>303</v>
      </c>
    </row>
    <row r="36" spans="1:11">
      <c r="B36" s="2"/>
      <c r="C36" s="121" t="s">
        <v>50</v>
      </c>
      <c r="D36" s="121" t="s">
        <v>51</v>
      </c>
      <c r="E36" s="121" t="s">
        <v>52</v>
      </c>
    </row>
    <row r="37" spans="1:11">
      <c r="B37" s="122" t="s">
        <v>11</v>
      </c>
      <c r="C37" s="128">
        <v>92.206177680022947</v>
      </c>
      <c r="D37" s="128">
        <v>84.708703625335019</v>
      </c>
      <c r="E37" s="128">
        <v>80.387931034482762</v>
      </c>
    </row>
    <row r="38" spans="1:11">
      <c r="B38" s="122" t="s">
        <v>10</v>
      </c>
      <c r="C38" s="128">
        <v>96.548496548496544</v>
      </c>
      <c r="D38" s="128">
        <v>82.354069739555854</v>
      </c>
      <c r="E38" s="128">
        <v>78.401575911073579</v>
      </c>
    </row>
    <row r="39" spans="1:11">
      <c r="B39" s="122" t="s">
        <v>3</v>
      </c>
      <c r="C39" s="128">
        <v>90.177153329260847</v>
      </c>
      <c r="D39" s="128">
        <v>82.125804442599133</v>
      </c>
      <c r="E39" s="128">
        <v>70.255430890427306</v>
      </c>
    </row>
    <row r="40" spans="1:11">
      <c r="B40" s="122" t="s">
        <v>28</v>
      </c>
      <c r="C40" s="128">
        <v>93.142345568487016</v>
      </c>
      <c r="D40" s="128">
        <v>80.089976408624565</v>
      </c>
      <c r="E40" s="128">
        <v>76.864830756749441</v>
      </c>
    </row>
    <row r="41" spans="1:11">
      <c r="B41" s="122" t="s">
        <v>24</v>
      </c>
      <c r="C41" s="128">
        <v>94.309919706644749</v>
      </c>
      <c r="D41" s="128">
        <v>77.80850032781278</v>
      </c>
      <c r="E41" s="128">
        <v>59.120959157375765</v>
      </c>
    </row>
    <row r="42" spans="1:11">
      <c r="B42" s="122" t="s">
        <v>22</v>
      </c>
      <c r="C42" s="128">
        <v>95.57997218358831</v>
      </c>
      <c r="D42" s="128">
        <v>76.968954015451715</v>
      </c>
      <c r="E42" s="128">
        <v>63.639961171222062</v>
      </c>
    </row>
    <row r="43" spans="1:11">
      <c r="B43" s="122" t="s">
        <v>25</v>
      </c>
      <c r="C43" s="128">
        <v>90.648203893236996</v>
      </c>
      <c r="D43" s="128">
        <v>76.947764030235206</v>
      </c>
      <c r="E43" s="128">
        <v>70.900024624476728</v>
      </c>
    </row>
    <row r="44" spans="1:11">
      <c r="B44" s="122" t="s">
        <v>0</v>
      </c>
      <c r="C44" s="128">
        <v>95.619407754580308</v>
      </c>
      <c r="D44" s="128">
        <v>76.079690152801362</v>
      </c>
      <c r="E44" s="128">
        <v>63.589704305193806</v>
      </c>
    </row>
    <row r="45" spans="1:11">
      <c r="B45" s="122" t="s">
        <v>23</v>
      </c>
      <c r="C45" s="128">
        <v>87.105949452189392</v>
      </c>
      <c r="D45" s="128">
        <v>75.820733819972219</v>
      </c>
      <c r="E45" s="128">
        <v>65.674857641204525</v>
      </c>
    </row>
    <row r="46" spans="1:11">
      <c r="B46" s="122" t="s">
        <v>12</v>
      </c>
      <c r="C46" s="128">
        <v>79.1637385804638</v>
      </c>
      <c r="D46" s="128">
        <v>73.981018752005866</v>
      </c>
      <c r="E46" s="128">
        <v>60.411923545295707</v>
      </c>
    </row>
    <row r="47" spans="1:11">
      <c r="B47" s="122" t="s">
        <v>26</v>
      </c>
      <c r="C47" s="128">
        <v>93.556048131728943</v>
      </c>
      <c r="D47" s="128">
        <v>73.58204790944238</v>
      </c>
      <c r="E47" s="128">
        <v>67.425756710451168</v>
      </c>
    </row>
    <row r="48" spans="1:11">
      <c r="B48" s="122" t="s">
        <v>13</v>
      </c>
      <c r="C48" s="128">
        <v>91.101784283123138</v>
      </c>
      <c r="D48" s="128">
        <v>73.507249769558285</v>
      </c>
      <c r="E48" s="128">
        <v>71.839237305096162</v>
      </c>
    </row>
    <row r="49" spans="1:11">
      <c r="B49" s="122" t="s">
        <v>17</v>
      </c>
      <c r="C49" s="128">
        <v>89.837795583349617</v>
      </c>
      <c r="D49" s="128">
        <v>72.899575671852901</v>
      </c>
      <c r="E49" s="128">
        <v>61.89203634420096</v>
      </c>
    </row>
    <row r="50" spans="1:11">
      <c r="B50" s="122" t="s">
        <v>1</v>
      </c>
      <c r="C50" s="128">
        <v>91.931570762052871</v>
      </c>
      <c r="D50" s="128">
        <v>72.209930889765744</v>
      </c>
      <c r="E50" s="128">
        <v>55.684462469250718</v>
      </c>
    </row>
    <row r="51" spans="1:11">
      <c r="B51" s="122" t="s">
        <v>19</v>
      </c>
      <c r="C51" s="128">
        <v>81.174053419430578</v>
      </c>
      <c r="D51" s="128">
        <v>71.86773380326504</v>
      </c>
      <c r="E51" s="128">
        <v>68.82292830152808</v>
      </c>
    </row>
    <row r="52" spans="1:11">
      <c r="B52" s="122" t="s">
        <v>4</v>
      </c>
      <c r="C52" s="128">
        <v>86.147388059701484</v>
      </c>
      <c r="D52" s="128">
        <v>70.816326530612244</v>
      </c>
      <c r="E52" s="128">
        <v>58.265266433294435</v>
      </c>
    </row>
    <row r="53" spans="1:11">
      <c r="B53" s="124" t="s">
        <v>94</v>
      </c>
      <c r="C53" s="129">
        <v>85.613215114600166</v>
      </c>
      <c r="D53" s="129">
        <v>68.531460918789463</v>
      </c>
      <c r="E53" s="129">
        <v>61.467839873166866</v>
      </c>
    </row>
    <row r="54" spans="1:11">
      <c r="B54" s="122" t="s">
        <v>15</v>
      </c>
      <c r="C54" s="128">
        <v>73.092948505972146</v>
      </c>
      <c r="D54" s="128">
        <v>67.813400154563126</v>
      </c>
      <c r="E54" s="128">
        <v>56.181088764313614</v>
      </c>
      <c r="G54" s="1" t="s">
        <v>304</v>
      </c>
    </row>
    <row r="55" spans="1:11">
      <c r="B55" s="122" t="s">
        <v>2</v>
      </c>
      <c r="C55" s="128">
        <v>87.405846659552424</v>
      </c>
      <c r="D55" s="128">
        <v>66.432056990204813</v>
      </c>
      <c r="E55" s="128">
        <v>56.82007842061342</v>
      </c>
    </row>
    <row r="56" spans="1:11">
      <c r="B56" s="122" t="s">
        <v>30</v>
      </c>
      <c r="C56" s="128">
        <v>82.871813923865872</v>
      </c>
      <c r="D56" s="128">
        <v>66.233461207234015</v>
      </c>
      <c r="E56" s="128">
        <v>61.924310608962088</v>
      </c>
      <c r="K56" s="1" t="s">
        <v>59</v>
      </c>
    </row>
    <row r="57" spans="1:11">
      <c r="B57" s="122" t="s">
        <v>16</v>
      </c>
      <c r="C57" s="128">
        <v>81.566040926771521</v>
      </c>
      <c r="D57" s="128">
        <v>65.366284673878113</v>
      </c>
      <c r="E57" s="128">
        <v>54.002243029654942</v>
      </c>
    </row>
    <row r="58" spans="1:11">
      <c r="B58" s="122" t="s">
        <v>7</v>
      </c>
      <c r="C58" s="128">
        <v>68.40247525858409</v>
      </c>
      <c r="D58" s="128">
        <v>62.07740945140894</v>
      </c>
      <c r="E58" s="128">
        <v>50.291959283516142</v>
      </c>
    </row>
    <row r="59" spans="1:11">
      <c r="B59" s="122" t="s">
        <v>5</v>
      </c>
      <c r="C59" s="128">
        <v>77.429709984502992</v>
      </c>
      <c r="D59" s="128">
        <v>61.289107432346078</v>
      </c>
      <c r="E59" s="128">
        <v>56.330856211732169</v>
      </c>
    </row>
    <row r="60" spans="1:11">
      <c r="B60" s="122" t="s">
        <v>9</v>
      </c>
      <c r="C60" s="128">
        <v>75.424236374525861</v>
      </c>
      <c r="D60" s="128">
        <v>60.839160839160847</v>
      </c>
      <c r="E60" s="128">
        <v>56.41935483870968</v>
      </c>
    </row>
    <row r="61" spans="1:11">
      <c r="B61" s="126" t="s">
        <v>8</v>
      </c>
      <c r="C61" s="130">
        <v>83.797835681035011</v>
      </c>
      <c r="D61" s="130">
        <v>60.228718219813985</v>
      </c>
      <c r="E61" s="130">
        <v>59.939841271335638</v>
      </c>
    </row>
    <row r="62" spans="1:11">
      <c r="B62" s="122" t="s">
        <v>18</v>
      </c>
      <c r="C62" s="128">
        <v>87.409067673312109</v>
      </c>
      <c r="D62" s="128">
        <v>54.711251474977438</v>
      </c>
      <c r="E62" s="128">
        <v>55.524871414270429</v>
      </c>
    </row>
    <row r="63" spans="1:11">
      <c r="C63" s="131"/>
      <c r="D63" s="131"/>
      <c r="E63" s="131"/>
      <c r="G63" s="132"/>
      <c r="H63" s="132"/>
      <c r="I63" s="132"/>
    </row>
    <row r="64" spans="1:11">
      <c r="A64" s="19" t="s">
        <v>265</v>
      </c>
    </row>
    <row r="65" spans="1:11">
      <c r="A65" s="1" t="s">
        <v>305</v>
      </c>
    </row>
    <row r="67" spans="1:11" ht="76.5">
      <c r="C67" s="133" t="s">
        <v>306</v>
      </c>
      <c r="D67" s="133" t="s">
        <v>307</v>
      </c>
      <c r="E67" s="133" t="s">
        <v>308</v>
      </c>
    </row>
    <row r="68" spans="1:11">
      <c r="B68" s="122" t="s">
        <v>12</v>
      </c>
      <c r="C68" s="123">
        <v>65.572057673236486</v>
      </c>
      <c r="D68" s="123">
        <v>82.655589566306205</v>
      </c>
      <c r="E68" s="123">
        <v>59.455159233073353</v>
      </c>
    </row>
    <row r="69" spans="1:11">
      <c r="B69" s="122" t="s">
        <v>7</v>
      </c>
      <c r="C69" s="123">
        <v>75.748249242706478</v>
      </c>
      <c r="D69" s="123">
        <v>94.180981472404142</v>
      </c>
      <c r="E69" s="123">
        <v>64.099822308530946</v>
      </c>
    </row>
    <row r="70" spans="1:11">
      <c r="B70" s="122" t="s">
        <v>18</v>
      </c>
      <c r="C70" s="123">
        <v>80.139961517869835</v>
      </c>
      <c r="D70" s="123">
        <v>86.087815875400963</v>
      </c>
      <c r="E70" s="123">
        <v>41.572288090664912</v>
      </c>
    </row>
    <row r="71" spans="1:11">
      <c r="B71" s="122" t="s">
        <v>3</v>
      </c>
      <c r="C71" s="123">
        <v>81.808161934911467</v>
      </c>
      <c r="D71" s="123">
        <v>87.508916632676687</v>
      </c>
      <c r="E71" s="123">
        <v>62.289981340783193</v>
      </c>
    </row>
    <row r="72" spans="1:11">
      <c r="B72" s="126" t="s">
        <v>8</v>
      </c>
      <c r="C72" s="127">
        <v>83.07039434883599</v>
      </c>
      <c r="D72" s="127">
        <v>92.069552034968595</v>
      </c>
      <c r="E72" s="127">
        <v>70.281009063437978</v>
      </c>
    </row>
    <row r="73" spans="1:11">
      <c r="B73" s="122" t="s">
        <v>30</v>
      </c>
      <c r="C73" s="123">
        <v>86.255118342803641</v>
      </c>
      <c r="D73" s="123">
        <v>95.519989238490439</v>
      </c>
      <c r="E73" s="123">
        <v>70.335718353847895</v>
      </c>
    </row>
    <row r="74" spans="1:11">
      <c r="B74" s="122" t="s">
        <v>16</v>
      </c>
      <c r="C74" s="123">
        <v>86.795798964441218</v>
      </c>
      <c r="D74" s="123">
        <v>93.501021036433485</v>
      </c>
      <c r="E74" s="123">
        <v>77.744567006335643</v>
      </c>
    </row>
    <row r="75" spans="1:11">
      <c r="B75" s="122" t="s">
        <v>1</v>
      </c>
      <c r="C75" s="123">
        <v>87.067987246434868</v>
      </c>
      <c r="D75" s="123">
        <v>95.616425674903951</v>
      </c>
      <c r="E75" s="123">
        <v>75.341861470715045</v>
      </c>
    </row>
    <row r="76" spans="1:11">
      <c r="B76" s="124" t="s">
        <v>309</v>
      </c>
      <c r="C76" s="125">
        <v>88.74041748046875</v>
      </c>
      <c r="D76" s="125">
        <v>90.66064453125</v>
      </c>
      <c r="E76" s="125">
        <v>75.529685974121094</v>
      </c>
    </row>
    <row r="77" spans="1:11">
      <c r="B77" s="122" t="s">
        <v>24</v>
      </c>
      <c r="C77" s="123">
        <v>88.958364768607865</v>
      </c>
      <c r="D77" s="123">
        <v>92.569888959004899</v>
      </c>
      <c r="E77" s="123">
        <v>67.854684902098853</v>
      </c>
    </row>
    <row r="78" spans="1:11">
      <c r="B78" s="122" t="s">
        <v>5</v>
      </c>
      <c r="C78" s="123">
        <v>90.454171682531751</v>
      </c>
      <c r="D78" s="123">
        <v>88.579075760872684</v>
      </c>
      <c r="E78" s="123">
        <v>79.41835506838683</v>
      </c>
    </row>
    <row r="79" spans="1:11">
      <c r="B79" s="122" t="s">
        <v>19</v>
      </c>
      <c r="C79" s="123">
        <v>93.205742878661908</v>
      </c>
      <c r="D79" s="123">
        <v>93.961593147841654</v>
      </c>
      <c r="E79" s="123">
        <v>90.218539226507986</v>
      </c>
      <c r="K79" s="1" t="s">
        <v>59</v>
      </c>
    </row>
    <row r="80" spans="1:11">
      <c r="B80" s="122" t="s">
        <v>22</v>
      </c>
      <c r="C80" s="123">
        <v>93.834932582272273</v>
      </c>
      <c r="D80" s="123">
        <v>78.530637553403054</v>
      </c>
      <c r="E80" s="123">
        <v>85.755178902700692</v>
      </c>
    </row>
    <row r="81" spans="1:5">
      <c r="B81" s="122" t="s">
        <v>13</v>
      </c>
      <c r="C81" s="123">
        <v>96.024509906748051</v>
      </c>
      <c r="D81" s="123">
        <v>98.05514709189336</v>
      </c>
      <c r="E81" s="123">
        <v>89.020034145087592</v>
      </c>
    </row>
    <row r="83" spans="1:5">
      <c r="A83" s="19" t="s">
        <v>266</v>
      </c>
    </row>
    <row r="84" spans="1:5">
      <c r="A84" s="1" t="s">
        <v>305</v>
      </c>
    </row>
    <row r="86" spans="1:5" ht="63.75">
      <c r="C86" s="133" t="s">
        <v>310</v>
      </c>
      <c r="D86" s="133" t="s">
        <v>311</v>
      </c>
      <c r="E86" s="133" t="s">
        <v>312</v>
      </c>
    </row>
    <row r="87" spans="1:5">
      <c r="B87" s="122" t="s">
        <v>18</v>
      </c>
      <c r="C87" s="123">
        <v>43.37954765513102</v>
      </c>
      <c r="D87" s="123">
        <v>39.182247339977053</v>
      </c>
      <c r="E87" s="123">
        <v>40.62479900650397</v>
      </c>
    </row>
    <row r="88" spans="1:5">
      <c r="B88" s="122" t="s">
        <v>7</v>
      </c>
      <c r="C88" s="123">
        <v>44.697233037980112</v>
      </c>
      <c r="D88" s="123">
        <v>43.636036478882211</v>
      </c>
      <c r="E88" s="123">
        <v>61.069824932638369</v>
      </c>
    </row>
    <row r="89" spans="1:5">
      <c r="B89" s="122" t="s">
        <v>22</v>
      </c>
      <c r="C89" s="123">
        <v>55.24882733324845</v>
      </c>
      <c r="D89" s="123">
        <v>54.79696438589302</v>
      </c>
      <c r="E89" s="123">
        <v>54.453604920495948</v>
      </c>
    </row>
    <row r="90" spans="1:5">
      <c r="B90" s="122" t="s">
        <v>1</v>
      </c>
      <c r="C90" s="123">
        <v>57.059604815721357</v>
      </c>
      <c r="D90" s="123">
        <v>58.848783885985817</v>
      </c>
      <c r="E90" s="123">
        <v>49.0409360473896</v>
      </c>
    </row>
    <row r="91" spans="1:5">
      <c r="B91" s="122" t="s">
        <v>24</v>
      </c>
      <c r="C91" s="123">
        <v>60.435360881541882</v>
      </c>
      <c r="D91" s="123">
        <v>60.379056709718043</v>
      </c>
      <c r="E91" s="123">
        <v>71.292297479133552</v>
      </c>
    </row>
    <row r="92" spans="1:5">
      <c r="B92" s="122" t="s">
        <v>5</v>
      </c>
      <c r="C92" s="123">
        <v>64.488185374765578</v>
      </c>
      <c r="D92" s="123">
        <v>58.129149676724523</v>
      </c>
      <c r="E92" s="123">
        <v>62.722761802125802</v>
      </c>
    </row>
    <row r="93" spans="1:5">
      <c r="B93" s="122" t="s">
        <v>16</v>
      </c>
      <c r="C93" s="123">
        <v>65.488713282101983</v>
      </c>
      <c r="D93" s="123">
        <v>70.173764520453361</v>
      </c>
      <c r="E93" s="123">
        <v>59.654386528596959</v>
      </c>
    </row>
    <row r="94" spans="1:5">
      <c r="B94" s="124" t="s">
        <v>309</v>
      </c>
      <c r="C94" s="125">
        <v>65.760948181152344</v>
      </c>
      <c r="D94" s="125">
        <v>65.489410400390625</v>
      </c>
      <c r="E94" s="125">
        <v>61.927139282226563</v>
      </c>
    </row>
    <row r="95" spans="1:5">
      <c r="B95" s="122" t="s">
        <v>19</v>
      </c>
      <c r="C95" s="123">
        <v>68.536912407239797</v>
      </c>
      <c r="D95" s="123">
        <v>69.829596401081915</v>
      </c>
      <c r="E95" s="123">
        <v>60.627580344197973</v>
      </c>
    </row>
    <row r="96" spans="1:5">
      <c r="B96" s="122" t="s">
        <v>30</v>
      </c>
      <c r="C96" s="123">
        <v>69.872667611990352</v>
      </c>
      <c r="D96" s="123">
        <v>65.114043107410225</v>
      </c>
      <c r="E96" s="123">
        <v>61.943933926805151</v>
      </c>
    </row>
    <row r="97" spans="2:11">
      <c r="B97" s="126" t="s">
        <v>8</v>
      </c>
      <c r="C97" s="127">
        <v>70.435186179227486</v>
      </c>
      <c r="D97" s="127">
        <v>65.165995973326048</v>
      </c>
      <c r="E97" s="127">
        <v>62.086863254973103</v>
      </c>
    </row>
    <row r="98" spans="2:11">
      <c r="B98" s="122" t="s">
        <v>12</v>
      </c>
      <c r="C98" s="123">
        <v>74.809391678607327</v>
      </c>
      <c r="D98" s="123">
        <v>71.539873700427975</v>
      </c>
      <c r="E98" s="123">
        <v>70.116600525792762</v>
      </c>
    </row>
    <row r="99" spans="2:11">
      <c r="B99" s="122" t="s">
        <v>13</v>
      </c>
      <c r="C99" s="123">
        <v>75.835360015608359</v>
      </c>
      <c r="D99" s="123">
        <v>75.472357632595177</v>
      </c>
      <c r="E99" s="123">
        <v>82.900585767489119</v>
      </c>
      <c r="K99" s="1" t="s">
        <v>59</v>
      </c>
    </row>
    <row r="100" spans="2:11">
      <c r="B100" s="122" t="s">
        <v>3</v>
      </c>
      <c r="C100" s="123">
        <v>79.807879822242782</v>
      </c>
      <c r="D100" s="123">
        <v>81.796710854833236</v>
      </c>
      <c r="E100" s="123">
        <v>81.747056079828823</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zoomScale="70" zoomScaleNormal="70" workbookViewId="0">
      <selection activeCell="O34" sqref="O34"/>
    </sheetView>
  </sheetViews>
  <sheetFormatPr baseColWidth="10" defaultRowHeight="12.75"/>
  <cols>
    <col min="1" max="1" width="11.42578125" style="1"/>
    <col min="2" max="2" width="13.28515625" style="1" customWidth="1"/>
    <col min="3" max="3" width="19.7109375" style="1" customWidth="1"/>
    <col min="4" max="16384" width="11.42578125" style="1"/>
  </cols>
  <sheetData>
    <row r="1" spans="1:5" ht="12.75" customHeight="1">
      <c r="A1" s="19" t="s">
        <v>268</v>
      </c>
    </row>
    <row r="2" spans="1:5">
      <c r="A2" s="1" t="s">
        <v>313</v>
      </c>
    </row>
    <row r="5" spans="1:5">
      <c r="C5" s="90" t="s">
        <v>54</v>
      </c>
      <c r="D5" s="90" t="s">
        <v>50</v>
      </c>
      <c r="E5" s="9"/>
    </row>
    <row r="6" spans="1:5" ht="15" customHeight="1">
      <c r="B6" s="1" t="s">
        <v>24</v>
      </c>
      <c r="C6" s="9">
        <v>3</v>
      </c>
      <c r="D6" s="9">
        <v>7</v>
      </c>
      <c r="E6" s="9"/>
    </row>
    <row r="7" spans="1:5">
      <c r="B7" s="1" t="s">
        <v>25</v>
      </c>
      <c r="C7" s="9">
        <v>3</v>
      </c>
      <c r="D7" s="9">
        <v>7</v>
      </c>
      <c r="E7" s="9"/>
    </row>
    <row r="8" spans="1:5">
      <c r="B8" s="1" t="s">
        <v>6</v>
      </c>
      <c r="C8" s="9">
        <v>4</v>
      </c>
      <c r="D8" s="9">
        <v>6</v>
      </c>
      <c r="E8" s="9"/>
    </row>
    <row r="9" spans="1:5">
      <c r="B9" s="1" t="s">
        <v>23</v>
      </c>
      <c r="C9" s="9">
        <v>5</v>
      </c>
      <c r="D9" s="9">
        <v>5</v>
      </c>
      <c r="E9" s="9"/>
    </row>
    <row r="10" spans="1:5">
      <c r="B10" s="1" t="s">
        <v>16</v>
      </c>
      <c r="C10" s="9">
        <v>6</v>
      </c>
      <c r="D10" s="9">
        <v>7</v>
      </c>
      <c r="E10" s="9"/>
    </row>
    <row r="11" spans="1:5">
      <c r="B11" s="1" t="s">
        <v>7</v>
      </c>
      <c r="C11" s="9">
        <v>6</v>
      </c>
      <c r="D11" s="9">
        <v>6</v>
      </c>
      <c r="E11" s="9"/>
    </row>
    <row r="12" spans="1:5">
      <c r="B12" s="1" t="s">
        <v>9</v>
      </c>
      <c r="C12" s="9">
        <v>6</v>
      </c>
      <c r="D12" s="9">
        <v>6</v>
      </c>
      <c r="E12" s="9"/>
    </row>
    <row r="13" spans="1:5">
      <c r="B13" s="1" t="s">
        <v>18</v>
      </c>
      <c r="C13" s="9">
        <v>6</v>
      </c>
      <c r="D13" s="9">
        <v>6</v>
      </c>
      <c r="E13" s="9"/>
    </row>
    <row r="14" spans="1:5">
      <c r="B14" s="1" t="s">
        <v>5</v>
      </c>
      <c r="C14" s="9">
        <v>6</v>
      </c>
      <c r="D14" s="9">
        <v>6</v>
      </c>
      <c r="E14" s="9"/>
    </row>
    <row r="15" spans="1:5">
      <c r="B15" s="1" t="s">
        <v>2</v>
      </c>
      <c r="C15" s="9">
        <v>6</v>
      </c>
      <c r="D15" s="9">
        <v>7</v>
      </c>
      <c r="E15" s="9"/>
    </row>
    <row r="16" spans="1:5">
      <c r="B16" s="54" t="s">
        <v>8</v>
      </c>
      <c r="C16" s="65">
        <v>7</v>
      </c>
      <c r="D16" s="65">
        <v>7</v>
      </c>
      <c r="E16" s="9"/>
    </row>
    <row r="17" spans="2:11">
      <c r="B17" s="1" t="s">
        <v>22</v>
      </c>
      <c r="C17" s="9">
        <v>7</v>
      </c>
      <c r="D17" s="9">
        <v>7</v>
      </c>
      <c r="E17" s="9"/>
    </row>
    <row r="18" spans="2:11">
      <c r="B18" s="1" t="s">
        <v>19</v>
      </c>
      <c r="C18" s="9">
        <v>7</v>
      </c>
      <c r="D18" s="9">
        <v>7</v>
      </c>
      <c r="E18" s="9"/>
    </row>
    <row r="21" spans="2:11">
      <c r="C21" s="90" t="s">
        <v>51</v>
      </c>
      <c r="D21" s="90" t="s">
        <v>52</v>
      </c>
    </row>
    <row r="22" spans="2:11">
      <c r="B22" s="1" t="s">
        <v>24</v>
      </c>
      <c r="C22" s="9">
        <v>7</v>
      </c>
      <c r="D22" s="9">
        <v>7</v>
      </c>
      <c r="F22" s="1" t="s">
        <v>314</v>
      </c>
    </row>
    <row r="23" spans="2:11">
      <c r="B23" s="1" t="s">
        <v>25</v>
      </c>
      <c r="C23" s="9">
        <v>7</v>
      </c>
      <c r="D23" s="9">
        <v>7</v>
      </c>
    </row>
    <row r="24" spans="2:11">
      <c r="B24" s="1" t="s">
        <v>6</v>
      </c>
      <c r="C24" s="9">
        <v>6</v>
      </c>
      <c r="D24" s="9">
        <v>6</v>
      </c>
      <c r="K24" s="1" t="s">
        <v>59</v>
      </c>
    </row>
    <row r="25" spans="2:11">
      <c r="B25" s="1" t="s">
        <v>23</v>
      </c>
      <c r="C25" s="9">
        <v>5</v>
      </c>
      <c r="D25" s="9">
        <v>7</v>
      </c>
    </row>
    <row r="26" spans="2:11">
      <c r="B26" s="1" t="s">
        <v>16</v>
      </c>
      <c r="C26" s="9">
        <v>7</v>
      </c>
      <c r="D26" s="9">
        <v>7</v>
      </c>
    </row>
    <row r="27" spans="2:11">
      <c r="B27" s="1" t="s">
        <v>7</v>
      </c>
      <c r="C27" s="9">
        <v>6</v>
      </c>
      <c r="D27" s="9">
        <v>7</v>
      </c>
    </row>
    <row r="28" spans="2:11">
      <c r="B28" s="1" t="s">
        <v>9</v>
      </c>
      <c r="C28" s="9">
        <v>7</v>
      </c>
      <c r="D28" s="9">
        <v>7</v>
      </c>
    </row>
    <row r="29" spans="2:11">
      <c r="B29" s="1" t="s">
        <v>18</v>
      </c>
      <c r="C29" s="9">
        <v>6</v>
      </c>
      <c r="D29" s="9">
        <v>7</v>
      </c>
    </row>
    <row r="30" spans="2:11">
      <c r="B30" s="1" t="s">
        <v>5</v>
      </c>
      <c r="C30" s="9">
        <v>7</v>
      </c>
      <c r="D30" s="9">
        <v>7</v>
      </c>
    </row>
    <row r="31" spans="2:11">
      <c r="B31" s="1" t="s">
        <v>2</v>
      </c>
      <c r="C31" s="9">
        <v>7</v>
      </c>
      <c r="D31" s="9">
        <v>7</v>
      </c>
    </row>
    <row r="32" spans="2:11">
      <c r="B32" s="54" t="s">
        <v>8</v>
      </c>
      <c r="C32" s="65">
        <v>7</v>
      </c>
      <c r="D32" s="65">
        <v>7</v>
      </c>
    </row>
    <row r="33" spans="1:5">
      <c r="B33" s="1" t="s">
        <v>22</v>
      </c>
      <c r="C33" s="9">
        <v>7</v>
      </c>
      <c r="D33" s="9">
        <v>7</v>
      </c>
    </row>
    <row r="34" spans="1:5">
      <c r="B34" s="1" t="s">
        <v>19</v>
      </c>
      <c r="C34" s="9">
        <v>7</v>
      </c>
      <c r="D34" s="9">
        <v>7</v>
      </c>
    </row>
    <row r="35" spans="1:5">
      <c r="B35" s="9"/>
      <c r="C35" s="9"/>
    </row>
    <row r="36" spans="1:5">
      <c r="A36" s="134" t="s">
        <v>315</v>
      </c>
    </row>
    <row r="37" spans="1:5">
      <c r="A37" s="1" t="s">
        <v>316</v>
      </c>
    </row>
    <row r="39" spans="1:5" ht="63.75">
      <c r="C39" s="34" t="s">
        <v>317</v>
      </c>
      <c r="D39" s="34" t="s">
        <v>318</v>
      </c>
      <c r="E39" s="34" t="s">
        <v>319</v>
      </c>
    </row>
    <row r="40" spans="1:5">
      <c r="B40" s="54" t="s">
        <v>8</v>
      </c>
      <c r="C40" s="135">
        <v>72.440593588864701</v>
      </c>
      <c r="D40" s="135">
        <v>79.927765110632194</v>
      </c>
      <c r="E40" s="135">
        <v>80.193487301736809</v>
      </c>
    </row>
    <row r="41" spans="1:5">
      <c r="B41" s="1" t="s">
        <v>5</v>
      </c>
      <c r="C41" s="136">
        <v>85.005217313896523</v>
      </c>
      <c r="D41" s="136">
        <v>86.379720289507205</v>
      </c>
      <c r="E41" s="136">
        <v>85.768940020845832</v>
      </c>
    </row>
    <row r="42" spans="1:5">
      <c r="B42" s="1" t="s">
        <v>17</v>
      </c>
      <c r="C42" s="136">
        <v>87.733656293326078</v>
      </c>
      <c r="D42" s="136">
        <v>83.93754922175998</v>
      </c>
      <c r="E42" s="136">
        <v>81.813926233683148</v>
      </c>
    </row>
    <row r="43" spans="1:5">
      <c r="B43" s="1" t="s">
        <v>3</v>
      </c>
      <c r="C43" s="136">
        <v>90.27369726235132</v>
      </c>
      <c r="D43" s="136">
        <v>82.389796955355209</v>
      </c>
      <c r="E43" s="136">
        <v>83.421226279261646</v>
      </c>
    </row>
    <row r="44" spans="1:5">
      <c r="B44" s="1" t="s">
        <v>26</v>
      </c>
      <c r="C44" s="136">
        <v>91.568401941719983</v>
      </c>
      <c r="D44" s="136">
        <v>90.864614590028708</v>
      </c>
      <c r="E44" s="136">
        <v>79.081421230300492</v>
      </c>
    </row>
    <row r="45" spans="1:5">
      <c r="B45" s="1" t="s">
        <v>13</v>
      </c>
      <c r="C45" s="136">
        <v>94.318671436208362</v>
      </c>
      <c r="D45" s="136">
        <v>92.831349722587177</v>
      </c>
      <c r="E45" s="136">
        <v>84.942972754762451</v>
      </c>
    </row>
    <row r="46" spans="1:5">
      <c r="B46" s="1" t="s">
        <v>4</v>
      </c>
      <c r="C46" s="136">
        <v>94.715758887561947</v>
      </c>
      <c r="D46" s="136">
        <v>92.204450132482364</v>
      </c>
      <c r="E46" s="136">
        <v>90.826504307423477</v>
      </c>
    </row>
    <row r="47" spans="1:5">
      <c r="B47" s="1" t="s">
        <v>1</v>
      </c>
      <c r="C47" s="136">
        <v>95.201663375964102</v>
      </c>
      <c r="D47" s="136">
        <v>95.731538183137872</v>
      </c>
      <c r="E47" s="136">
        <v>68.268596361285219</v>
      </c>
    </row>
    <row r="48" spans="1:5">
      <c r="B48" s="1" t="s">
        <v>25</v>
      </c>
      <c r="C48" s="136">
        <v>95.721780139663096</v>
      </c>
      <c r="D48" s="136">
        <v>87.923248453548297</v>
      </c>
      <c r="E48" s="136">
        <v>85.925553515013021</v>
      </c>
    </row>
    <row r="49" spans="1:14">
      <c r="B49" s="1" t="s">
        <v>19</v>
      </c>
      <c r="C49" s="136">
        <v>95.815805002166258</v>
      </c>
      <c r="D49" s="136">
        <v>87.47155126391219</v>
      </c>
      <c r="E49" s="136">
        <v>71.825084502652047</v>
      </c>
    </row>
    <row r="50" spans="1:14">
      <c r="B50" s="1" t="s">
        <v>0</v>
      </c>
      <c r="C50" s="136">
        <v>96.798384726266718</v>
      </c>
      <c r="D50" s="136">
        <v>94.906318270699018</v>
      </c>
      <c r="E50" s="136">
        <v>78.737327316602062</v>
      </c>
    </row>
    <row r="51" spans="1:14">
      <c r="B51" s="1" t="s">
        <v>24</v>
      </c>
      <c r="C51" s="136">
        <v>96.922661673529149</v>
      </c>
      <c r="D51" s="136">
        <v>60.107289688059652</v>
      </c>
      <c r="E51" s="136">
        <v>74.819895468110019</v>
      </c>
    </row>
    <row r="52" spans="1:14">
      <c r="B52" s="1" t="s">
        <v>11</v>
      </c>
      <c r="C52" s="136">
        <v>97.170141090949699</v>
      </c>
      <c r="D52" s="136">
        <v>84.729009308057414</v>
      </c>
      <c r="E52" s="136">
        <v>79.279395977195549</v>
      </c>
    </row>
    <row r="53" spans="1:14">
      <c r="B53" s="1" t="s">
        <v>30</v>
      </c>
      <c r="C53" s="136">
        <v>97.415334675047475</v>
      </c>
      <c r="D53" s="136">
        <v>90.804045124383748</v>
      </c>
      <c r="E53" s="136">
        <v>83.451778599527572</v>
      </c>
    </row>
    <row r="54" spans="1:14">
      <c r="B54" s="1" t="s">
        <v>12</v>
      </c>
      <c r="C54" s="136">
        <v>97.537576478978522</v>
      </c>
      <c r="D54" s="136">
        <v>97.722157929097946</v>
      </c>
      <c r="E54" s="136">
        <v>88.849588402512893</v>
      </c>
    </row>
    <row r="55" spans="1:14">
      <c r="B55" s="1" t="s">
        <v>7</v>
      </c>
      <c r="C55" s="136">
        <v>97.881776415093157</v>
      </c>
      <c r="D55" s="136">
        <v>91.2245836868113</v>
      </c>
      <c r="E55" s="136">
        <v>74.021359592171294</v>
      </c>
    </row>
    <row r="56" spans="1:14">
      <c r="B56" s="1" t="s">
        <v>10</v>
      </c>
      <c r="C56" s="136">
        <v>98.722235976172186</v>
      </c>
      <c r="D56" s="136">
        <v>84.276310156437546</v>
      </c>
      <c r="E56" s="136">
        <v>80.87762657861434</v>
      </c>
      <c r="G56" s="378" t="s">
        <v>320</v>
      </c>
      <c r="H56" s="378"/>
      <c r="I56" s="378"/>
      <c r="J56" s="378"/>
      <c r="K56" s="378"/>
      <c r="L56" s="378"/>
      <c r="M56" s="378"/>
      <c r="N56" s="378"/>
    </row>
    <row r="57" spans="1:14">
      <c r="B57" s="1" t="s">
        <v>14</v>
      </c>
      <c r="C57" s="136">
        <v>99.393429807071072</v>
      </c>
      <c r="D57" s="136">
        <v>92.966368378736348</v>
      </c>
      <c r="E57" s="136">
        <v>75.921932114011454</v>
      </c>
      <c r="G57" s="378"/>
      <c r="H57" s="378"/>
      <c r="I57" s="378"/>
      <c r="J57" s="378"/>
      <c r="K57" s="378"/>
      <c r="L57" s="378"/>
      <c r="M57" s="378"/>
      <c r="N57" s="378"/>
    </row>
    <row r="59" spans="1:14">
      <c r="L59" s="1" t="s">
        <v>59</v>
      </c>
    </row>
    <row r="61" spans="1:14">
      <c r="A61" s="19" t="s">
        <v>321</v>
      </c>
    </row>
    <row r="62" spans="1:14">
      <c r="A62" s="1" t="s">
        <v>322</v>
      </c>
    </row>
    <row r="64" spans="1:14" ht="25.5">
      <c r="C64" s="90" t="s">
        <v>27</v>
      </c>
      <c r="D64" s="34" t="s">
        <v>323</v>
      </c>
    </row>
    <row r="65" spans="2:4">
      <c r="B65" s="1" t="s">
        <v>36</v>
      </c>
      <c r="C65" s="136">
        <v>19.631709030096921</v>
      </c>
      <c r="D65" s="136">
        <v>26.097902021957427</v>
      </c>
    </row>
    <row r="66" spans="2:4">
      <c r="B66" s="1" t="s">
        <v>3</v>
      </c>
      <c r="C66" s="136">
        <v>21.724692639471904</v>
      </c>
      <c r="D66" s="136">
        <v>20.83875166021253</v>
      </c>
    </row>
    <row r="67" spans="2:4">
      <c r="B67" s="1" t="s">
        <v>0</v>
      </c>
      <c r="C67" s="136">
        <v>22.33932831913668</v>
      </c>
      <c r="D67" s="136">
        <v>17.153605901087264</v>
      </c>
    </row>
    <row r="68" spans="2:4">
      <c r="B68" s="1" t="s">
        <v>19</v>
      </c>
      <c r="C68" s="136">
        <v>23.436543098504877</v>
      </c>
      <c r="D68" s="136"/>
    </row>
    <row r="69" spans="2:4">
      <c r="B69" s="1" t="s">
        <v>11</v>
      </c>
      <c r="C69" s="136">
        <v>24.071463695364102</v>
      </c>
      <c r="D69" s="136">
        <v>22.725123333603975</v>
      </c>
    </row>
    <row r="70" spans="2:4">
      <c r="B70" s="1" t="s">
        <v>10</v>
      </c>
      <c r="C70" s="136">
        <v>25.876077952161786</v>
      </c>
      <c r="D70" s="136">
        <v>20.870926791498857</v>
      </c>
    </row>
    <row r="71" spans="2:4">
      <c r="B71" s="1" t="s">
        <v>5</v>
      </c>
      <c r="C71" s="136">
        <v>28.987504056590865</v>
      </c>
      <c r="D71" s="136">
        <v>21.996328512420288</v>
      </c>
    </row>
    <row r="72" spans="2:4">
      <c r="B72" s="1" t="s">
        <v>7</v>
      </c>
      <c r="C72" s="136">
        <v>29.342084594410867</v>
      </c>
      <c r="D72" s="136">
        <v>32.157376703529899</v>
      </c>
    </row>
    <row r="73" spans="2:4">
      <c r="B73" s="1" t="s">
        <v>16</v>
      </c>
      <c r="C73" s="136">
        <v>30.050563388978688</v>
      </c>
      <c r="D73" s="136">
        <v>34.451226408918046</v>
      </c>
    </row>
    <row r="74" spans="2:4">
      <c r="B74" s="1" t="s">
        <v>12</v>
      </c>
      <c r="C74" s="136">
        <v>30.993100780726241</v>
      </c>
      <c r="D74" s="136">
        <v>30.943420817991981</v>
      </c>
    </row>
    <row r="75" spans="2:4">
      <c r="B75" s="1" t="s">
        <v>18</v>
      </c>
      <c r="C75" s="136">
        <v>31.345308205968916</v>
      </c>
      <c r="D75" s="136">
        <v>32.711322871033026</v>
      </c>
    </row>
    <row r="76" spans="2:4">
      <c r="B76" s="1" t="s">
        <v>14</v>
      </c>
      <c r="C76" s="136">
        <v>31.668575801789189</v>
      </c>
      <c r="D76" s="136">
        <v>31.754664479817098</v>
      </c>
    </row>
    <row r="77" spans="2:4">
      <c r="B77" s="1" t="s">
        <v>28</v>
      </c>
      <c r="C77" s="136">
        <v>31.779885940372075</v>
      </c>
      <c r="D77" s="136">
        <v>33.922135506146859</v>
      </c>
    </row>
    <row r="78" spans="2:4">
      <c r="B78" s="1" t="s">
        <v>37</v>
      </c>
      <c r="C78" s="136">
        <v>33.89625382198399</v>
      </c>
      <c r="D78" s="136">
        <v>49.101620341471154</v>
      </c>
    </row>
    <row r="79" spans="2:4">
      <c r="B79" s="1" t="s">
        <v>1</v>
      </c>
      <c r="C79" s="136">
        <v>36.150327358674922</v>
      </c>
      <c r="D79" s="136">
        <v>42.312263471019385</v>
      </c>
    </row>
    <row r="80" spans="2:4">
      <c r="B80" s="1" t="s">
        <v>26</v>
      </c>
      <c r="C80" s="136">
        <v>37.55478284968833</v>
      </c>
      <c r="D80" s="136">
        <v>37.691732596819151</v>
      </c>
    </row>
    <row r="81" spans="2:11">
      <c r="B81" s="1" t="s">
        <v>24</v>
      </c>
      <c r="C81" s="136">
        <v>40.396104672131379</v>
      </c>
      <c r="D81" s="136">
        <v>28.675945089842472</v>
      </c>
      <c r="F81" s="1" t="s">
        <v>324</v>
      </c>
    </row>
    <row r="82" spans="2:11">
      <c r="B82" s="1" t="s">
        <v>25</v>
      </c>
      <c r="C82" s="136">
        <v>40.632958623233179</v>
      </c>
      <c r="D82" s="136">
        <v>31.811292382482364</v>
      </c>
    </row>
    <row r="83" spans="2:11">
      <c r="B83" s="68" t="s">
        <v>309</v>
      </c>
      <c r="C83" s="137">
        <v>43.575654073105397</v>
      </c>
      <c r="D83" s="137">
        <v>45.74262763018563</v>
      </c>
      <c r="K83" s="1" t="s">
        <v>59</v>
      </c>
    </row>
    <row r="84" spans="2:11">
      <c r="B84" s="1" t="s">
        <v>4</v>
      </c>
      <c r="C84" s="136">
        <v>45.640979997653062</v>
      </c>
      <c r="D84" s="136">
        <v>57.227036483714073</v>
      </c>
    </row>
    <row r="85" spans="2:11">
      <c r="B85" s="1" t="s">
        <v>22</v>
      </c>
      <c r="C85" s="136">
        <v>47.673738310371206</v>
      </c>
      <c r="D85" s="136">
        <v>19.527666333905945</v>
      </c>
    </row>
    <row r="86" spans="2:11">
      <c r="B86" s="1" t="s">
        <v>13</v>
      </c>
      <c r="C86" s="136">
        <v>50.750518559391338</v>
      </c>
      <c r="D86" s="136">
        <v>44.565016786709393</v>
      </c>
    </row>
    <row r="87" spans="2:11">
      <c r="B87" s="54" t="s">
        <v>8</v>
      </c>
      <c r="C87" s="135">
        <v>53.267206567164273</v>
      </c>
      <c r="D87" s="135">
        <v>58.141407904523284</v>
      </c>
    </row>
    <row r="88" spans="2:11">
      <c r="B88" s="1" t="s">
        <v>17</v>
      </c>
      <c r="C88" s="136">
        <v>59.643167654627518</v>
      </c>
      <c r="D88" s="136">
        <v>47.253611387538868</v>
      </c>
    </row>
  </sheetData>
  <mergeCells count="1">
    <mergeCell ref="G56:N5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7"/>
  <sheetViews>
    <sheetView showGridLines="0" zoomScale="70" zoomScaleNormal="70" workbookViewId="0">
      <selection activeCell="O34" sqref="O34"/>
    </sheetView>
  </sheetViews>
  <sheetFormatPr baseColWidth="10" defaultRowHeight="12.75"/>
  <cols>
    <col min="1" max="2" width="11.42578125" style="138"/>
    <col min="3" max="3" width="15.85546875" style="138" customWidth="1"/>
    <col min="4" max="4" width="15.42578125" style="138" customWidth="1"/>
    <col min="5" max="16384" width="11.42578125" style="138"/>
  </cols>
  <sheetData>
    <row r="1" spans="1:1" s="1" customFormat="1" ht="12.75" customHeight="1">
      <c r="A1" s="19" t="s">
        <v>325</v>
      </c>
    </row>
    <row r="2" spans="1:1">
      <c r="A2" s="1" t="s">
        <v>326</v>
      </c>
    </row>
    <row r="3" spans="1:1" s="1" customFormat="1"/>
    <row r="4" spans="1:1" s="1" customFormat="1"/>
    <row r="5" spans="1:1" s="1" customFormat="1" ht="12.75" customHeight="1"/>
    <row r="6" spans="1:1" s="1" customFormat="1" ht="12.75" customHeight="1"/>
    <row r="7" spans="1:1" s="1" customFormat="1" ht="12.75" customHeight="1"/>
    <row r="8" spans="1:1" s="1" customFormat="1" ht="12.75" customHeight="1"/>
    <row r="9" spans="1:1" s="1" customFormat="1" ht="12.75" customHeight="1"/>
    <row r="10" spans="1:1" s="1" customFormat="1" ht="12.75" customHeight="1"/>
    <row r="11" spans="1:1" s="1" customFormat="1" ht="12.75" customHeight="1"/>
    <row r="12" spans="1:1" s="1" customFormat="1" ht="12.75" customHeight="1"/>
    <row r="13" spans="1:1" s="1" customFormat="1" ht="12.75" customHeight="1"/>
    <row r="14" spans="1:1" s="1" customFormat="1"/>
    <row r="15" spans="1:1" s="1" customFormat="1"/>
    <row r="16" spans="1:1" s="1" customFormat="1"/>
    <row r="17" spans="1:12" s="1" customFormat="1"/>
    <row r="18" spans="1:12" s="139" customFormat="1">
      <c r="A18" s="379"/>
      <c r="B18" s="379"/>
      <c r="C18" s="379"/>
      <c r="D18" s="379"/>
      <c r="E18" s="379"/>
    </row>
    <row r="19" spans="1:12" s="139" customFormat="1"/>
    <row r="20" spans="1:12" s="139" customFormat="1"/>
    <row r="21" spans="1:12" s="139" customFormat="1">
      <c r="A21" s="140"/>
      <c r="B21" s="140"/>
      <c r="C21" s="140"/>
      <c r="D21" s="140"/>
    </row>
    <row r="22" spans="1:12" s="139" customFormat="1">
      <c r="A22" s="140"/>
      <c r="B22" s="141" t="s">
        <v>327</v>
      </c>
      <c r="C22" s="140"/>
      <c r="D22" s="140"/>
    </row>
    <row r="23" spans="1:12" s="139" customFormat="1">
      <c r="A23" s="140"/>
      <c r="B23" s="141" t="s">
        <v>328</v>
      </c>
      <c r="C23" s="140"/>
      <c r="D23" s="140"/>
      <c r="L23" s="1" t="s">
        <v>59</v>
      </c>
    </row>
    <row r="24" spans="1:12" s="139" customFormat="1">
      <c r="A24" s="140"/>
      <c r="B24" s="141" t="s">
        <v>329</v>
      </c>
      <c r="C24" s="140"/>
      <c r="D24" s="140"/>
    </row>
    <row r="25" spans="1:12" s="139" customFormat="1">
      <c r="A25" s="140"/>
      <c r="B25" s="141" t="s">
        <v>330</v>
      </c>
      <c r="C25" s="140"/>
      <c r="D25" s="140"/>
    </row>
    <row r="26" spans="1:12" s="139" customFormat="1">
      <c r="A26" s="142"/>
      <c r="B26" s="140"/>
      <c r="C26" s="140"/>
      <c r="D26" s="140"/>
    </row>
    <row r="27" spans="1:12" s="139" customFormat="1">
      <c r="A27" s="143" t="s">
        <v>331</v>
      </c>
      <c r="B27" s="140"/>
      <c r="C27" s="140"/>
      <c r="D27" s="140"/>
    </row>
    <row r="28" spans="1:12" s="139" customFormat="1">
      <c r="A28" s="140"/>
      <c r="B28" s="140"/>
      <c r="C28" s="140"/>
      <c r="D28" s="140"/>
    </row>
    <row r="29" spans="1:12" s="1" customFormat="1">
      <c r="A29" s="144" t="s">
        <v>273</v>
      </c>
      <c r="B29" s="145"/>
      <c r="C29" s="145"/>
      <c r="D29" s="145"/>
    </row>
    <row r="30" spans="1:12" s="1" customFormat="1">
      <c r="A30" s="145" t="s">
        <v>332</v>
      </c>
      <c r="B30" s="145"/>
      <c r="C30" s="145"/>
      <c r="D30" s="145"/>
    </row>
    <row r="31" spans="1:12" s="1" customFormat="1">
      <c r="A31" s="146"/>
    </row>
    <row r="32" spans="1:12" s="1" customFormat="1" ht="25.5">
      <c r="B32" s="147"/>
      <c r="C32" s="148" t="s">
        <v>333</v>
      </c>
      <c r="D32" s="148" t="s">
        <v>334</v>
      </c>
    </row>
    <row r="33" spans="2:4" s="1" customFormat="1">
      <c r="B33" s="149" t="s">
        <v>8</v>
      </c>
      <c r="C33" s="150">
        <v>2.4183039720975592</v>
      </c>
      <c r="D33" s="150">
        <v>82.577076845319667</v>
      </c>
    </row>
    <row r="34" spans="2:4" s="1" customFormat="1">
      <c r="B34" s="151" t="s">
        <v>19</v>
      </c>
      <c r="C34" s="152">
        <v>2.9368500192831992</v>
      </c>
      <c r="D34" s="152">
        <v>87.974451474627045</v>
      </c>
    </row>
    <row r="35" spans="2:4" s="1" customFormat="1">
      <c r="B35" s="151" t="s">
        <v>4</v>
      </c>
      <c r="C35" s="152">
        <v>3.0886379585053638</v>
      </c>
      <c r="D35" s="152">
        <v>91.296934458694849</v>
      </c>
    </row>
    <row r="36" spans="2:4" s="1" customFormat="1">
      <c r="B36" s="151" t="s">
        <v>30</v>
      </c>
      <c r="C36" s="152">
        <v>3.1033827044062501</v>
      </c>
      <c r="D36" s="152">
        <v>94.180738959672496</v>
      </c>
    </row>
    <row r="37" spans="2:4" s="1" customFormat="1">
      <c r="B37" s="151" t="s">
        <v>7</v>
      </c>
      <c r="C37" s="152">
        <v>3.2023051531633002</v>
      </c>
      <c r="D37" s="152">
        <v>92.362791611135819</v>
      </c>
    </row>
    <row r="38" spans="2:4" s="1" customFormat="1">
      <c r="B38" s="151" t="s">
        <v>22</v>
      </c>
      <c r="C38" s="152">
        <v>3.3052280857373</v>
      </c>
      <c r="D38" s="152">
        <v>93.219572196620391</v>
      </c>
    </row>
    <row r="39" spans="2:4" s="1" customFormat="1">
      <c r="B39" s="151" t="s">
        <v>5</v>
      </c>
      <c r="C39" s="152">
        <v>3.324113368930274</v>
      </c>
      <c r="D39" s="152">
        <v>91.754277596711546</v>
      </c>
    </row>
    <row r="40" spans="2:4" s="1" customFormat="1">
      <c r="B40" s="151" t="s">
        <v>25</v>
      </c>
      <c r="C40" s="152">
        <v>3.3895703210325161</v>
      </c>
      <c r="D40" s="152">
        <v>92.166099313131525</v>
      </c>
    </row>
    <row r="41" spans="2:4" s="1" customFormat="1">
      <c r="B41" s="151" t="s">
        <v>12</v>
      </c>
      <c r="C41" s="152">
        <v>3.4185279715521024</v>
      </c>
      <c r="D41" s="152">
        <v>92.663485360256402</v>
      </c>
    </row>
    <row r="42" spans="2:4" s="1" customFormat="1">
      <c r="B42" s="151" t="s">
        <v>17</v>
      </c>
      <c r="C42" s="152">
        <v>3.4472774073717409</v>
      </c>
      <c r="D42" s="152">
        <v>92.205730187785392</v>
      </c>
    </row>
    <row r="43" spans="2:4" s="1" customFormat="1">
      <c r="B43" s="153" t="s">
        <v>309</v>
      </c>
      <c r="C43" s="154">
        <v>3.5352637958239352</v>
      </c>
      <c r="D43" s="154">
        <v>92.451792095300846</v>
      </c>
    </row>
    <row r="44" spans="2:4" s="1" customFormat="1">
      <c r="B44" s="151" t="s">
        <v>24</v>
      </c>
      <c r="C44" s="152">
        <v>3.8276447443531936</v>
      </c>
      <c r="D44" s="152">
        <v>97.315690411044741</v>
      </c>
    </row>
    <row r="45" spans="2:4" s="1" customFormat="1">
      <c r="B45" s="151" t="s">
        <v>1</v>
      </c>
      <c r="C45" s="152">
        <v>3.8698712380567111</v>
      </c>
      <c r="D45" s="152">
        <v>98.736570985103072</v>
      </c>
    </row>
    <row r="46" spans="2:4" s="1" customFormat="1">
      <c r="B46" s="151" t="s">
        <v>16</v>
      </c>
      <c r="C46" s="152">
        <v>3.8807514396298441</v>
      </c>
      <c r="D46" s="152">
        <v>95.387499269845293</v>
      </c>
    </row>
    <row r="47" spans="2:4" s="1" customFormat="1">
      <c r="B47" s="151" t="s">
        <v>28</v>
      </c>
      <c r="C47" s="152">
        <v>3.9115160247874408</v>
      </c>
      <c r="D47" s="152">
        <v>95.880459762124119</v>
      </c>
    </row>
    <row r="48" spans="2:4" s="1" customFormat="1">
      <c r="B48" s="151" t="s">
        <v>0</v>
      </c>
      <c r="C48" s="152">
        <v>3.9747573795138305</v>
      </c>
      <c r="D48" s="152">
        <v>94.513625189182235</v>
      </c>
    </row>
    <row r="49" spans="1:22" s="1" customFormat="1">
      <c r="B49" s="151" t="s">
        <v>13</v>
      </c>
      <c r="C49" s="152">
        <v>4.2178121737427778</v>
      </c>
      <c r="D49" s="152">
        <v>89.023249438155048</v>
      </c>
    </row>
    <row r="50" spans="1:22" s="1" customFormat="1">
      <c r="B50" s="151" t="s">
        <v>18</v>
      </c>
      <c r="C50" s="152">
        <v>4.2596326613333044</v>
      </c>
      <c r="D50" s="152">
        <v>98.212368737770092</v>
      </c>
    </row>
    <row r="51" spans="1:22" s="1" customFormat="1">
      <c r="B51" s="151" t="s">
        <v>26</v>
      </c>
      <c r="C51" s="152">
        <v>4.6505674406256956</v>
      </c>
      <c r="D51" s="152">
        <v>98.14474917902956</v>
      </c>
      <c r="F51" s="380" t="s">
        <v>335</v>
      </c>
      <c r="G51" s="380"/>
      <c r="H51" s="380"/>
      <c r="I51" s="380"/>
      <c r="J51" s="380"/>
      <c r="K51" s="380"/>
      <c r="L51" s="380"/>
      <c r="M51" s="380"/>
      <c r="N51" s="380"/>
      <c r="O51" s="380"/>
      <c r="P51" s="380"/>
      <c r="Q51" s="380"/>
      <c r="R51" s="380"/>
      <c r="S51" s="380"/>
      <c r="T51" s="380"/>
      <c r="U51" s="380"/>
      <c r="V51" s="380"/>
    </row>
    <row r="52" spans="1:22" s="1" customFormat="1" ht="12.75" customHeight="1">
      <c r="B52" s="151" t="s">
        <v>14</v>
      </c>
      <c r="C52" s="152">
        <v>4.7484639835092626</v>
      </c>
      <c r="D52" s="152">
        <v>98.314544123250855</v>
      </c>
      <c r="F52" s="380"/>
      <c r="G52" s="380"/>
      <c r="H52" s="380"/>
      <c r="I52" s="380"/>
      <c r="J52" s="380"/>
      <c r="K52" s="380"/>
      <c r="L52" s="380"/>
      <c r="M52" s="380"/>
      <c r="N52" s="380"/>
      <c r="O52" s="380"/>
      <c r="P52" s="380"/>
      <c r="Q52" s="380"/>
      <c r="R52" s="380"/>
      <c r="S52" s="380"/>
      <c r="T52" s="380"/>
      <c r="U52" s="380"/>
      <c r="V52" s="380"/>
    </row>
    <row r="53" spans="1:22" s="1" customFormat="1">
      <c r="B53" s="151" t="s">
        <v>3</v>
      </c>
      <c r="C53" s="152">
        <v>4.9547179157573211</v>
      </c>
      <c r="D53" s="152">
        <v>97.737704511170733</v>
      </c>
      <c r="F53" s="380"/>
      <c r="G53" s="380"/>
      <c r="H53" s="380"/>
      <c r="I53" s="380"/>
      <c r="J53" s="380"/>
      <c r="K53" s="380"/>
      <c r="L53" s="380"/>
      <c r="M53" s="380"/>
      <c r="N53" s="380"/>
      <c r="O53" s="380"/>
      <c r="P53" s="380"/>
      <c r="Q53" s="380"/>
      <c r="R53" s="380"/>
      <c r="S53" s="380"/>
      <c r="T53" s="380"/>
      <c r="U53" s="380"/>
      <c r="V53" s="380"/>
    </row>
    <row r="54" spans="1:22" s="1" customFormat="1">
      <c r="B54" s="151" t="s">
        <v>11</v>
      </c>
      <c r="C54" s="152">
        <v>5.1528082918339777</v>
      </c>
      <c r="D54" s="152">
        <v>98.567998786866156</v>
      </c>
      <c r="F54" s="380"/>
      <c r="G54" s="380"/>
      <c r="H54" s="380"/>
      <c r="I54" s="380"/>
      <c r="J54" s="380"/>
      <c r="K54" s="380"/>
      <c r="L54" s="380"/>
      <c r="M54" s="380"/>
      <c r="N54" s="380"/>
      <c r="O54" s="380"/>
      <c r="P54" s="380"/>
      <c r="Q54" s="380"/>
      <c r="R54" s="380"/>
      <c r="S54" s="380"/>
      <c r="T54" s="380"/>
      <c r="U54" s="380"/>
      <c r="V54" s="380"/>
    </row>
    <row r="55" spans="1:22" s="1" customFormat="1">
      <c r="B55" s="151" t="s">
        <v>10</v>
      </c>
      <c r="C55" s="152">
        <v>6.0751280698143821</v>
      </c>
      <c r="D55" s="152">
        <v>99.410920605826277</v>
      </c>
    </row>
    <row r="56" spans="1:22" s="1" customFormat="1">
      <c r="B56" s="151"/>
      <c r="C56" s="37"/>
      <c r="D56" s="37"/>
      <c r="E56" s="37"/>
      <c r="K56" s="1" t="s">
        <v>59</v>
      </c>
    </row>
    <row r="57" spans="1:22" s="1" customFormat="1">
      <c r="B57" s="151"/>
      <c r="C57" s="37"/>
      <c r="D57" s="37"/>
      <c r="E57" s="37"/>
    </row>
    <row r="58" spans="1:22">
      <c r="A58" s="155" t="s">
        <v>274</v>
      </c>
    </row>
    <row r="59" spans="1:22">
      <c r="A59" s="138" t="s">
        <v>336</v>
      </c>
    </row>
    <row r="61" spans="1:22" ht="78.75" customHeight="1">
      <c r="B61" s="156"/>
      <c r="C61" s="157" t="s">
        <v>337</v>
      </c>
      <c r="D61" s="157" t="s">
        <v>338</v>
      </c>
    </row>
    <row r="62" spans="1:22">
      <c r="B62" s="156" t="s">
        <v>1</v>
      </c>
      <c r="C62" s="158">
        <v>98.736570985103057</v>
      </c>
      <c r="D62" s="158">
        <v>79.596016191951549</v>
      </c>
    </row>
    <row r="63" spans="1:22">
      <c r="B63" s="156" t="s">
        <v>30</v>
      </c>
      <c r="C63" s="158">
        <v>94.180738959672453</v>
      </c>
      <c r="D63" s="158">
        <v>69.215084867762329</v>
      </c>
    </row>
    <row r="64" spans="1:22">
      <c r="B64" s="156" t="s">
        <v>28</v>
      </c>
      <c r="C64" s="158">
        <v>95.880459762124133</v>
      </c>
      <c r="D64" s="158">
        <v>70.52246541717949</v>
      </c>
    </row>
    <row r="65" spans="2:17">
      <c r="B65" s="156" t="s">
        <v>26</v>
      </c>
      <c r="C65" s="158">
        <v>98.14474917902956</v>
      </c>
      <c r="D65" s="158">
        <v>85.613409525579982</v>
      </c>
    </row>
    <row r="66" spans="2:17">
      <c r="B66" s="156" t="s">
        <v>17</v>
      </c>
      <c r="C66" s="158">
        <v>92.205730187785392</v>
      </c>
      <c r="D66" s="158">
        <v>81.035111108149181</v>
      </c>
    </row>
    <row r="67" spans="2:17">
      <c r="B67" s="156" t="s">
        <v>24</v>
      </c>
      <c r="C67" s="158">
        <v>97.315690411044699</v>
      </c>
      <c r="D67" s="158">
        <v>78.404348441402007</v>
      </c>
    </row>
    <row r="68" spans="2:17">
      <c r="B68" s="156" t="s">
        <v>7</v>
      </c>
      <c r="C68" s="158">
        <v>92.362791611135819</v>
      </c>
      <c r="D68" s="158">
        <v>70.936797456714856</v>
      </c>
    </row>
    <row r="69" spans="2:17">
      <c r="B69" s="156" t="s">
        <v>3</v>
      </c>
      <c r="C69" s="158">
        <v>97.737704511170747</v>
      </c>
      <c r="D69" s="158">
        <v>76.457293869610908</v>
      </c>
    </row>
    <row r="70" spans="2:17">
      <c r="B70" s="156" t="s">
        <v>12</v>
      </c>
      <c r="C70" s="158">
        <v>92.663485360256431</v>
      </c>
      <c r="D70" s="158">
        <v>78.61524025619417</v>
      </c>
    </row>
    <row r="71" spans="2:17">
      <c r="B71" s="149" t="s">
        <v>8</v>
      </c>
      <c r="C71" s="150">
        <v>82.577076845319681</v>
      </c>
      <c r="D71" s="150">
        <v>70.570832173321563</v>
      </c>
    </row>
    <row r="72" spans="2:17">
      <c r="B72" s="156" t="s">
        <v>22</v>
      </c>
      <c r="C72" s="158">
        <v>93.219572196620291</v>
      </c>
      <c r="D72" s="158">
        <v>84.327566438841089</v>
      </c>
    </row>
    <row r="73" spans="2:17">
      <c r="B73" s="156" t="s">
        <v>11</v>
      </c>
      <c r="C73" s="158">
        <v>98.567998786866156</v>
      </c>
      <c r="D73" s="158">
        <v>88.584734593475005</v>
      </c>
    </row>
    <row r="74" spans="2:17">
      <c r="B74" s="156" t="s">
        <v>10</v>
      </c>
      <c r="C74" s="158">
        <v>99.410920605826277</v>
      </c>
      <c r="D74" s="158">
        <v>89.01642488584524</v>
      </c>
    </row>
    <row r="75" spans="2:17">
      <c r="B75" s="156" t="s">
        <v>4</v>
      </c>
      <c r="C75" s="158">
        <v>91.296934458694807</v>
      </c>
      <c r="D75" s="158">
        <v>70.880504473156677</v>
      </c>
    </row>
    <row r="76" spans="2:17">
      <c r="B76" s="156" t="s">
        <v>18</v>
      </c>
      <c r="C76" s="158">
        <v>98.212368737770092</v>
      </c>
      <c r="D76" s="158">
        <v>82.30921176949559</v>
      </c>
    </row>
    <row r="77" spans="2:17">
      <c r="B77" s="156" t="s">
        <v>19</v>
      </c>
      <c r="C77" s="158">
        <v>87.974451474626974</v>
      </c>
      <c r="D77" s="158">
        <v>81.932446916010932</v>
      </c>
    </row>
    <row r="78" spans="2:17">
      <c r="B78" s="156" t="s">
        <v>13</v>
      </c>
      <c r="C78" s="158">
        <v>89.02324943815502</v>
      </c>
      <c r="D78" s="158">
        <v>81.167968286061353</v>
      </c>
    </row>
    <row r="79" spans="2:17">
      <c r="B79" s="156" t="s">
        <v>25</v>
      </c>
      <c r="C79" s="158">
        <v>92.166099313131468</v>
      </c>
      <c r="D79" s="158">
        <v>80.428905968195778</v>
      </c>
    </row>
    <row r="80" spans="2:17" ht="12.75" customHeight="1">
      <c r="B80" s="156" t="s">
        <v>14</v>
      </c>
      <c r="C80" s="158">
        <v>98.314544123250812</v>
      </c>
      <c r="D80" s="158">
        <v>87.177912522455031</v>
      </c>
      <c r="G80" s="381" t="s">
        <v>339</v>
      </c>
      <c r="H80" s="381"/>
      <c r="I80" s="381"/>
      <c r="J80" s="381"/>
      <c r="K80" s="381"/>
      <c r="L80" s="381"/>
      <c r="M80" s="381"/>
      <c r="N80" s="381"/>
      <c r="O80" s="381"/>
      <c r="P80" s="381"/>
      <c r="Q80" s="381"/>
    </row>
    <row r="81" spans="2:17">
      <c r="B81" s="156" t="s">
        <v>5</v>
      </c>
      <c r="C81" s="158">
        <v>91.754277596711447</v>
      </c>
      <c r="D81" s="158">
        <v>78.813620694542109</v>
      </c>
      <c r="G81" s="381"/>
      <c r="H81" s="381"/>
      <c r="I81" s="381"/>
      <c r="J81" s="381"/>
      <c r="K81" s="381"/>
      <c r="L81" s="381"/>
      <c r="M81" s="381"/>
      <c r="N81" s="381"/>
      <c r="O81" s="381"/>
      <c r="P81" s="381"/>
      <c r="Q81" s="381"/>
    </row>
    <row r="82" spans="2:17" ht="15" customHeight="1">
      <c r="B82" s="156" t="s">
        <v>16</v>
      </c>
      <c r="C82" s="158">
        <v>95.387499269845264</v>
      </c>
      <c r="D82" s="158">
        <v>72.508200844889245</v>
      </c>
      <c r="F82" s="159"/>
      <c r="G82" s="160"/>
      <c r="H82" s="160"/>
      <c r="I82" s="160"/>
      <c r="J82" s="160"/>
      <c r="K82" s="160"/>
      <c r="L82" s="160"/>
      <c r="M82" s="160"/>
      <c r="N82" s="160"/>
      <c r="O82" s="160"/>
      <c r="P82" s="160"/>
      <c r="Q82" s="160"/>
    </row>
    <row r="83" spans="2:17">
      <c r="B83" s="153" t="s">
        <v>309</v>
      </c>
      <c r="C83" s="154">
        <v>92.4658203125</v>
      </c>
      <c r="D83" s="154">
        <v>78.965415954589801</v>
      </c>
      <c r="F83" s="159"/>
      <c r="G83" s="159"/>
      <c r="H83" s="159"/>
      <c r="I83" s="159"/>
      <c r="J83" s="159"/>
      <c r="K83" s="159"/>
      <c r="L83" s="1" t="s">
        <v>59</v>
      </c>
      <c r="M83" s="159"/>
    </row>
    <row r="84" spans="2:17" ht="15" customHeight="1">
      <c r="F84" s="159"/>
      <c r="G84" s="159"/>
      <c r="H84" s="159"/>
      <c r="I84" s="159"/>
      <c r="J84" s="159"/>
      <c r="K84" s="159"/>
      <c r="L84" s="159"/>
      <c r="M84" s="159"/>
    </row>
    <row r="85" spans="2:17" ht="15" customHeight="1">
      <c r="B85" s="156"/>
      <c r="C85" s="37"/>
      <c r="D85" s="161"/>
      <c r="H85" s="162"/>
      <c r="I85" s="162"/>
      <c r="J85" s="162"/>
      <c r="K85" s="162"/>
      <c r="L85" s="162"/>
      <c r="M85" s="162"/>
    </row>
    <row r="86" spans="2:17" ht="15" customHeight="1">
      <c r="C86" s="161"/>
      <c r="D86" s="161"/>
      <c r="H86" s="162"/>
      <c r="I86" s="162"/>
      <c r="J86" s="162"/>
      <c r="K86" s="162"/>
      <c r="L86" s="162"/>
      <c r="M86" s="162"/>
    </row>
    <row r="87" spans="2:17" ht="15" customHeight="1">
      <c r="C87" s="161"/>
      <c r="D87" s="161"/>
      <c r="F87" s="162"/>
      <c r="G87" s="162"/>
      <c r="H87" s="162"/>
      <c r="I87" s="162"/>
      <c r="J87" s="162"/>
      <c r="K87" s="162"/>
      <c r="L87" s="162"/>
      <c r="M87" s="162"/>
    </row>
    <row r="96" spans="2:17">
      <c r="G96" s="156"/>
    </row>
    <row r="97" spans="7:7">
      <c r="G97" s="156"/>
    </row>
  </sheetData>
  <mergeCells count="3">
    <mergeCell ref="A18:E18"/>
    <mergeCell ref="F51:V54"/>
    <mergeCell ref="G80:Q81"/>
  </mergeCells>
  <conditionalFormatting sqref="C33:C55 D34:D55">
    <cfRule type="expression" dxfId="69" priority="1">
      <formula>"$G3=1"</formula>
    </cfRule>
  </conditionalFormatting>
  <conditionalFormatting sqref="D33">
    <cfRule type="expression" dxfId="68" priority="2">
      <formula>"$G3=1"</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8"/>
  <sheetViews>
    <sheetView zoomScale="70" zoomScaleNormal="70" workbookViewId="0"/>
  </sheetViews>
  <sheetFormatPr baseColWidth="10" defaultRowHeight="12.75"/>
  <cols>
    <col min="1" max="2" width="11.42578125" style="1"/>
    <col min="3" max="4" width="15.42578125" style="1" bestFit="1" customWidth="1"/>
    <col min="5" max="16384" width="11.42578125" style="1"/>
  </cols>
  <sheetData>
    <row r="1" spans="1:23" ht="12.75" customHeight="1">
      <c r="A1" s="19" t="s">
        <v>82</v>
      </c>
    </row>
    <row r="2" spans="1:23">
      <c r="A2" s="25" t="s">
        <v>127</v>
      </c>
    </row>
    <row r="3" spans="1:23">
      <c r="G3" s="2"/>
      <c r="H3" s="2"/>
      <c r="I3" s="2"/>
    </row>
    <row r="4" spans="1:23" ht="15">
      <c r="B4" s="22"/>
      <c r="C4" s="50" t="s">
        <v>91</v>
      </c>
      <c r="D4" s="49"/>
      <c r="E4" s="49"/>
      <c r="F4" s="49"/>
      <c r="G4" s="49"/>
      <c r="H4" s="49"/>
      <c r="I4" s="22"/>
      <c r="J4" s="18"/>
      <c r="K4" s="18"/>
      <c r="L4" s="18"/>
      <c r="M4" s="18"/>
      <c r="N4" s="18"/>
      <c r="O4" s="18"/>
      <c r="P4" s="18"/>
      <c r="Q4" s="18"/>
      <c r="R4" s="18"/>
      <c r="S4" s="18"/>
      <c r="T4" s="18"/>
      <c r="U4" s="18"/>
      <c r="V4" s="18"/>
      <c r="W4" s="18"/>
    </row>
    <row r="5" spans="1:23" ht="15">
      <c r="B5" s="3" t="s">
        <v>36</v>
      </c>
      <c r="C5" s="23" t="s">
        <v>87</v>
      </c>
      <c r="D5" s="23"/>
      <c r="E5" s="23"/>
      <c r="F5" s="23"/>
      <c r="G5" s="23"/>
      <c r="H5" s="23"/>
      <c r="I5" s="22"/>
      <c r="J5" s="18"/>
      <c r="K5" s="18"/>
      <c r="L5" s="18"/>
      <c r="M5" s="18"/>
      <c r="N5" s="18"/>
      <c r="O5" s="18"/>
      <c r="P5" s="18"/>
      <c r="Q5" s="18"/>
      <c r="R5" s="18"/>
      <c r="S5" s="18"/>
      <c r="T5" s="18"/>
      <c r="U5" s="18"/>
      <c r="V5" s="18"/>
      <c r="W5" s="18"/>
    </row>
    <row r="6" spans="1:23" ht="15">
      <c r="B6" s="3" t="s">
        <v>37</v>
      </c>
      <c r="C6" s="23" t="s">
        <v>87</v>
      </c>
      <c r="D6" s="23"/>
      <c r="E6" s="23"/>
      <c r="F6" s="23"/>
      <c r="G6" s="23"/>
      <c r="H6" s="23"/>
      <c r="I6" s="22"/>
      <c r="J6" s="18"/>
      <c r="K6" s="18"/>
      <c r="L6" s="18"/>
      <c r="M6" s="18"/>
      <c r="N6" s="18"/>
      <c r="O6" s="18"/>
      <c r="P6" s="18"/>
      <c r="Q6" s="18"/>
      <c r="R6" s="18"/>
      <c r="S6" s="18"/>
      <c r="T6" s="18"/>
      <c r="U6" s="18"/>
      <c r="V6" s="18"/>
      <c r="W6" s="18"/>
    </row>
    <row r="7" spans="1:23" ht="15">
      <c r="B7" s="3" t="s">
        <v>28</v>
      </c>
      <c r="C7" s="23" t="s">
        <v>88</v>
      </c>
      <c r="D7" s="23"/>
      <c r="E7" s="23"/>
      <c r="F7" s="23"/>
      <c r="G7" s="23"/>
      <c r="H7" s="23"/>
      <c r="I7" s="22"/>
      <c r="J7" s="18"/>
      <c r="K7" s="18"/>
      <c r="L7" s="18"/>
      <c r="M7" s="18"/>
      <c r="N7" s="18"/>
      <c r="O7" s="18"/>
      <c r="P7" s="18"/>
      <c r="Q7" s="18"/>
      <c r="R7" s="18"/>
      <c r="S7" s="18"/>
      <c r="T7" s="18"/>
      <c r="U7" s="18"/>
      <c r="V7" s="18"/>
      <c r="W7" s="18"/>
    </row>
    <row r="8" spans="1:23" ht="15">
      <c r="B8" s="3" t="s">
        <v>24</v>
      </c>
      <c r="C8" s="23" t="s">
        <v>90</v>
      </c>
      <c r="D8" s="23"/>
      <c r="E8" s="23"/>
      <c r="F8" s="23"/>
      <c r="G8" s="23"/>
      <c r="H8" s="23"/>
      <c r="I8" s="22"/>
      <c r="J8" s="18"/>
      <c r="K8" s="18"/>
      <c r="L8" s="18"/>
      <c r="M8" s="18"/>
      <c r="N8" s="18"/>
      <c r="O8" s="18"/>
      <c r="P8" s="18"/>
      <c r="Q8" s="18"/>
      <c r="R8" s="18"/>
      <c r="S8" s="18"/>
      <c r="T8" s="18"/>
      <c r="U8" s="18"/>
      <c r="V8" s="18"/>
      <c r="W8" s="18"/>
    </row>
    <row r="9" spans="1:23" ht="15">
      <c r="B9" s="3" t="s">
        <v>7</v>
      </c>
      <c r="C9" s="23" t="s">
        <v>88</v>
      </c>
      <c r="D9" s="23"/>
      <c r="E9" s="23"/>
      <c r="F9" s="23"/>
      <c r="G9" s="23"/>
      <c r="H9" s="23"/>
      <c r="I9" s="22"/>
      <c r="J9" s="18"/>
      <c r="K9" s="18"/>
      <c r="L9" s="18"/>
      <c r="M9" s="18"/>
      <c r="N9" s="18"/>
      <c r="O9" s="18"/>
      <c r="P9" s="18"/>
      <c r="Q9" s="18"/>
      <c r="R9" s="18"/>
      <c r="S9" s="18"/>
      <c r="T9" s="18"/>
      <c r="U9" s="18"/>
      <c r="V9" s="18"/>
      <c r="W9" s="18"/>
    </row>
    <row r="10" spans="1:23" ht="15">
      <c r="B10" s="3" t="s">
        <v>2</v>
      </c>
      <c r="C10" s="23" t="s">
        <v>89</v>
      </c>
      <c r="D10" s="23"/>
      <c r="E10" s="23"/>
      <c r="F10" s="23"/>
      <c r="G10" s="23"/>
      <c r="H10" s="23"/>
      <c r="I10" s="18"/>
      <c r="J10" s="18"/>
      <c r="K10" s="18"/>
      <c r="L10" s="18"/>
      <c r="M10" s="18"/>
      <c r="N10" s="18"/>
      <c r="O10" s="18"/>
      <c r="P10" s="18"/>
      <c r="Q10" s="18"/>
      <c r="R10" s="18"/>
      <c r="S10" s="18"/>
      <c r="T10" s="18"/>
      <c r="U10" s="18"/>
      <c r="V10" s="18"/>
      <c r="W10" s="18"/>
    </row>
    <row r="11" spans="1:23" ht="15">
      <c r="B11" s="3" t="s">
        <v>3</v>
      </c>
      <c r="C11" s="23" t="s">
        <v>88</v>
      </c>
      <c r="D11" s="23"/>
      <c r="E11" s="23"/>
      <c r="F11" s="23"/>
      <c r="G11" s="23"/>
      <c r="H11" s="23"/>
      <c r="I11" s="18"/>
      <c r="J11" s="18"/>
      <c r="K11" s="18"/>
      <c r="L11" s="18"/>
      <c r="M11" s="18"/>
      <c r="N11" s="18"/>
      <c r="O11" s="18"/>
      <c r="P11" s="18"/>
      <c r="Q11" s="18"/>
      <c r="R11" s="18"/>
      <c r="S11" s="18"/>
      <c r="T11" s="18"/>
      <c r="U11" s="18"/>
      <c r="V11" s="18"/>
      <c r="W11" s="18"/>
    </row>
    <row r="12" spans="1:23" ht="15">
      <c r="B12" s="3" t="s">
        <v>6</v>
      </c>
      <c r="C12" s="23" t="s">
        <v>87</v>
      </c>
      <c r="D12" s="23"/>
      <c r="E12" s="23"/>
      <c r="F12" s="23"/>
      <c r="G12" s="23"/>
      <c r="H12" s="23"/>
      <c r="I12" s="18"/>
      <c r="J12" s="18"/>
      <c r="K12" s="18"/>
      <c r="L12" s="18"/>
      <c r="M12" s="18"/>
      <c r="N12" s="18"/>
      <c r="O12" s="18"/>
      <c r="P12" s="18"/>
      <c r="Q12" s="18"/>
      <c r="R12" s="18"/>
      <c r="S12" s="18"/>
      <c r="T12" s="18"/>
      <c r="U12" s="18"/>
      <c r="V12" s="18"/>
      <c r="W12" s="18"/>
    </row>
    <row r="13" spans="1:23" ht="15">
      <c r="B13" s="3" t="s">
        <v>15</v>
      </c>
      <c r="C13" s="23" t="s">
        <v>87</v>
      </c>
      <c r="D13" s="23"/>
      <c r="E13" s="23"/>
      <c r="F13" s="23"/>
      <c r="G13" s="23"/>
      <c r="H13" s="23"/>
      <c r="I13" s="18"/>
      <c r="J13" s="18"/>
      <c r="K13" s="18"/>
      <c r="L13" s="18"/>
      <c r="M13" s="18"/>
      <c r="N13" s="18"/>
      <c r="O13" s="18"/>
      <c r="P13" s="18"/>
      <c r="Q13" s="18"/>
      <c r="R13" s="18"/>
      <c r="S13" s="18"/>
      <c r="T13" s="18"/>
      <c r="U13" s="18"/>
      <c r="V13" s="18"/>
      <c r="W13" s="18"/>
    </row>
    <row r="14" spans="1:23" ht="15">
      <c r="B14" s="3" t="s">
        <v>5</v>
      </c>
      <c r="C14" s="23" t="s">
        <v>87</v>
      </c>
      <c r="D14" s="23"/>
      <c r="E14" s="23"/>
      <c r="F14" s="23"/>
      <c r="G14" s="23"/>
      <c r="H14" s="23"/>
      <c r="I14" s="18"/>
      <c r="J14" s="18"/>
      <c r="K14" s="18"/>
      <c r="L14" s="18"/>
      <c r="M14" s="18"/>
      <c r="N14" s="18"/>
      <c r="O14" s="18"/>
      <c r="P14" s="18"/>
      <c r="Q14" s="18"/>
      <c r="R14" s="18"/>
      <c r="S14" s="18"/>
      <c r="T14" s="18"/>
      <c r="U14" s="18"/>
      <c r="V14" s="18"/>
      <c r="W14" s="18"/>
    </row>
    <row r="15" spans="1:23" ht="15">
      <c r="B15" s="52" t="s">
        <v>8</v>
      </c>
      <c r="C15" s="53" t="s">
        <v>87</v>
      </c>
      <c r="D15" s="23"/>
      <c r="E15" s="23"/>
      <c r="F15" s="23"/>
      <c r="G15" s="23"/>
      <c r="H15" s="23"/>
      <c r="I15" s="18"/>
      <c r="J15" s="18"/>
      <c r="K15" s="18"/>
      <c r="L15" s="18"/>
      <c r="M15" s="18"/>
      <c r="N15" s="18"/>
      <c r="O15" s="18"/>
      <c r="P15" s="18"/>
      <c r="Q15" s="18"/>
      <c r="R15" s="18"/>
      <c r="S15" s="18"/>
      <c r="T15" s="18"/>
      <c r="U15" s="18"/>
      <c r="V15" s="18"/>
      <c r="W15" s="18"/>
    </row>
    <row r="16" spans="1:23" ht="15">
      <c r="B16" s="3" t="s">
        <v>26</v>
      </c>
      <c r="C16" s="23" t="s">
        <v>88</v>
      </c>
      <c r="D16" s="23"/>
      <c r="E16" s="23"/>
      <c r="F16" s="23"/>
      <c r="G16" s="23"/>
      <c r="H16" s="23"/>
      <c r="I16" s="18"/>
      <c r="J16" s="18"/>
      <c r="K16" s="18"/>
      <c r="L16" s="18"/>
      <c r="M16" s="18"/>
      <c r="N16" s="18"/>
      <c r="O16" s="18"/>
      <c r="P16" s="18"/>
      <c r="Q16" s="18"/>
      <c r="R16" s="18"/>
      <c r="S16" s="18"/>
      <c r="T16" s="18"/>
      <c r="U16" s="18"/>
      <c r="V16" s="18"/>
      <c r="W16" s="18"/>
    </row>
    <row r="17" spans="2:23" ht="15">
      <c r="B17" s="3" t="s">
        <v>22</v>
      </c>
      <c r="C17" s="23" t="s">
        <v>87</v>
      </c>
      <c r="D17" s="23"/>
      <c r="E17" s="23"/>
      <c r="F17" s="23"/>
      <c r="G17" s="23"/>
      <c r="H17" s="23"/>
      <c r="I17" s="18"/>
      <c r="J17" s="18"/>
      <c r="K17" s="18"/>
      <c r="L17" s="18"/>
      <c r="M17" s="18"/>
      <c r="N17" s="18"/>
      <c r="O17" s="18"/>
      <c r="P17" s="18"/>
      <c r="Q17" s="18"/>
      <c r="R17" s="18"/>
      <c r="S17" s="18"/>
      <c r="T17" s="18"/>
      <c r="U17" s="18"/>
      <c r="V17" s="18"/>
      <c r="W17" s="18"/>
    </row>
    <row r="18" spans="2:23" ht="15">
      <c r="B18" s="3" t="s">
        <v>17</v>
      </c>
      <c r="C18" s="23" t="s">
        <v>87</v>
      </c>
      <c r="D18" s="23"/>
      <c r="E18" s="23"/>
      <c r="F18" s="23"/>
      <c r="G18" s="23"/>
      <c r="H18" s="23"/>
      <c r="I18" s="18"/>
      <c r="J18" s="18"/>
      <c r="K18" s="18"/>
      <c r="L18" s="18"/>
      <c r="M18" s="18"/>
      <c r="N18" s="18"/>
      <c r="O18" s="18"/>
      <c r="P18" s="18"/>
      <c r="Q18" s="18"/>
      <c r="R18" s="18"/>
      <c r="S18" s="18"/>
      <c r="T18" s="18"/>
      <c r="U18" s="18"/>
      <c r="V18" s="18"/>
      <c r="W18" s="18"/>
    </row>
    <row r="19" spans="2:23" ht="15">
      <c r="B19" s="3" t="s">
        <v>11</v>
      </c>
      <c r="C19" s="23" t="s">
        <v>90</v>
      </c>
      <c r="D19" s="23"/>
      <c r="E19" s="23"/>
      <c r="F19" s="23"/>
      <c r="G19" s="23"/>
      <c r="H19" s="23"/>
      <c r="I19" s="18"/>
      <c r="J19" s="18"/>
      <c r="K19" s="18"/>
      <c r="L19" s="18"/>
      <c r="M19" s="18"/>
      <c r="N19" s="18"/>
      <c r="O19" s="18"/>
      <c r="P19" s="18"/>
      <c r="Q19" s="18"/>
      <c r="R19" s="18"/>
      <c r="S19" s="18"/>
      <c r="T19" s="18"/>
      <c r="U19" s="18"/>
      <c r="V19" s="18"/>
      <c r="W19" s="18"/>
    </row>
    <row r="20" spans="2:23" ht="15">
      <c r="B20" s="3" t="s">
        <v>10</v>
      </c>
      <c r="C20" s="23" t="s">
        <v>89</v>
      </c>
      <c r="D20" s="23"/>
      <c r="E20" s="23"/>
      <c r="F20" s="23"/>
      <c r="G20" s="23"/>
      <c r="H20" s="23"/>
      <c r="I20" s="18"/>
      <c r="J20" s="18"/>
      <c r="K20" s="18"/>
      <c r="L20" s="18"/>
      <c r="M20" s="18"/>
      <c r="N20" s="18"/>
      <c r="O20" s="18"/>
      <c r="P20" s="18"/>
      <c r="Q20" s="18"/>
      <c r="R20" s="18"/>
      <c r="S20" s="18"/>
      <c r="T20" s="18"/>
      <c r="U20" s="18"/>
      <c r="V20" s="18"/>
      <c r="W20" s="18"/>
    </row>
    <row r="21" spans="2:23" ht="15">
      <c r="B21" s="3" t="s">
        <v>9</v>
      </c>
      <c r="C21" s="23" t="s">
        <v>89</v>
      </c>
      <c r="D21" s="23"/>
      <c r="E21" s="23"/>
      <c r="F21" s="23"/>
      <c r="G21" s="23"/>
      <c r="H21" s="23"/>
      <c r="I21" s="18"/>
      <c r="J21" s="18"/>
      <c r="K21" s="18"/>
      <c r="L21" s="18"/>
      <c r="M21" s="18"/>
      <c r="N21" s="18"/>
      <c r="O21" s="18"/>
      <c r="P21" s="18"/>
      <c r="Q21" s="18"/>
      <c r="R21" s="18"/>
      <c r="S21" s="18"/>
      <c r="T21" s="18"/>
      <c r="U21" s="18"/>
      <c r="V21" s="18"/>
      <c r="W21" s="18"/>
    </row>
    <row r="22" spans="2:23" ht="15">
      <c r="B22" s="3" t="s">
        <v>0</v>
      </c>
      <c r="C22" s="23" t="s">
        <v>90</v>
      </c>
      <c r="D22" s="23"/>
      <c r="E22" s="23"/>
      <c r="F22" s="23"/>
      <c r="G22" s="23"/>
      <c r="H22" s="23"/>
      <c r="I22" s="18"/>
      <c r="J22" s="18"/>
      <c r="K22" s="18"/>
      <c r="L22" s="18"/>
      <c r="M22" s="18"/>
      <c r="N22" s="18"/>
      <c r="O22" s="18"/>
      <c r="P22" s="18"/>
      <c r="Q22" s="18"/>
      <c r="R22" s="18"/>
      <c r="S22" s="18"/>
      <c r="T22" s="18"/>
      <c r="U22" s="18"/>
      <c r="V22" s="18"/>
      <c r="W22" s="18"/>
    </row>
    <row r="23" spans="2:23" ht="15">
      <c r="B23" s="3" t="s">
        <v>4</v>
      </c>
      <c r="C23" s="23" t="s">
        <v>87</v>
      </c>
      <c r="D23" s="23"/>
      <c r="E23" s="23"/>
      <c r="F23" s="23"/>
      <c r="G23" s="23"/>
      <c r="H23" s="23"/>
      <c r="I23" s="18"/>
      <c r="J23" s="18"/>
      <c r="K23" s="18"/>
      <c r="L23" s="18"/>
      <c r="M23" s="18"/>
      <c r="N23" s="18"/>
      <c r="O23" s="18"/>
      <c r="P23" s="18"/>
      <c r="Q23" s="18"/>
      <c r="R23" s="18"/>
      <c r="S23" s="18"/>
      <c r="T23" s="18"/>
      <c r="U23" s="18"/>
      <c r="V23" s="18"/>
      <c r="W23" s="18"/>
    </row>
    <row r="24" spans="2:23" ht="15">
      <c r="B24" s="3" t="s">
        <v>18</v>
      </c>
      <c r="C24" s="23" t="s">
        <v>89</v>
      </c>
      <c r="D24" s="23"/>
      <c r="E24" s="23"/>
      <c r="F24" s="23"/>
      <c r="G24" s="23"/>
      <c r="H24" s="23"/>
      <c r="I24" s="18"/>
      <c r="J24" s="18"/>
      <c r="K24" s="18"/>
      <c r="L24" s="18"/>
      <c r="M24" s="18"/>
      <c r="N24" s="18"/>
      <c r="O24" s="18"/>
      <c r="P24" s="18"/>
      <c r="Q24" s="18"/>
      <c r="R24" s="18"/>
      <c r="S24" s="18"/>
      <c r="T24" s="18"/>
      <c r="U24" s="18"/>
      <c r="V24" s="18"/>
      <c r="W24" s="18"/>
    </row>
    <row r="25" spans="2:23" ht="15">
      <c r="B25" s="3" t="s">
        <v>1</v>
      </c>
      <c r="C25" s="23" t="s">
        <v>89</v>
      </c>
      <c r="D25" s="23"/>
      <c r="E25" s="23"/>
      <c r="F25" s="23"/>
      <c r="G25" s="23"/>
      <c r="H25" s="23"/>
      <c r="I25" s="18"/>
      <c r="J25" s="18"/>
      <c r="K25" s="18"/>
      <c r="L25" s="18"/>
      <c r="M25" s="18"/>
      <c r="N25" s="18"/>
      <c r="O25" s="18"/>
      <c r="P25" s="18"/>
      <c r="Q25" s="18"/>
      <c r="R25" s="18"/>
      <c r="S25" s="18"/>
      <c r="T25" s="18"/>
      <c r="U25" s="18"/>
      <c r="V25" s="18"/>
      <c r="W25" s="18"/>
    </row>
    <row r="26" spans="2:23" ht="15">
      <c r="B26" s="3" t="s">
        <v>23</v>
      </c>
      <c r="C26" s="23" t="s">
        <v>87</v>
      </c>
      <c r="D26" s="23"/>
      <c r="E26" s="23"/>
      <c r="F26" s="23"/>
      <c r="G26" s="23"/>
      <c r="H26" s="23"/>
      <c r="I26" s="18"/>
      <c r="J26" s="18"/>
      <c r="K26" s="18"/>
      <c r="L26" s="18"/>
      <c r="M26" s="18"/>
      <c r="N26" s="18"/>
      <c r="O26" s="18"/>
      <c r="P26" s="18"/>
      <c r="Q26" s="18"/>
      <c r="R26" s="18"/>
      <c r="S26" s="18"/>
      <c r="T26" s="18"/>
      <c r="U26" s="18"/>
      <c r="V26" s="18"/>
      <c r="W26" s="18"/>
    </row>
    <row r="27" spans="2:23" ht="15">
      <c r="B27" s="3" t="s">
        <v>19</v>
      </c>
      <c r="C27" s="23" t="s">
        <v>88</v>
      </c>
      <c r="D27" s="23"/>
      <c r="E27" s="23"/>
      <c r="F27" s="23"/>
      <c r="G27" s="23"/>
      <c r="H27" s="23"/>
      <c r="I27" s="18"/>
      <c r="J27" s="18"/>
      <c r="K27" s="18"/>
      <c r="L27" s="18"/>
      <c r="M27" s="18"/>
      <c r="N27" s="18"/>
      <c r="O27" s="18"/>
      <c r="P27" s="18"/>
      <c r="Q27" s="18"/>
      <c r="R27" s="18"/>
      <c r="S27" s="18"/>
      <c r="T27" s="18"/>
      <c r="U27" s="18"/>
      <c r="V27" s="18"/>
      <c r="W27" s="18"/>
    </row>
    <row r="28" spans="2:23" ht="15">
      <c r="B28" s="3" t="s">
        <v>13</v>
      </c>
      <c r="C28" s="23" t="s">
        <v>87</v>
      </c>
      <c r="D28" s="23"/>
      <c r="E28" s="23"/>
      <c r="F28" s="23"/>
      <c r="G28" s="23"/>
      <c r="H28" s="23"/>
      <c r="I28" s="18"/>
      <c r="J28" s="18"/>
      <c r="K28" s="18"/>
      <c r="L28" s="18"/>
      <c r="M28" s="18"/>
      <c r="N28" s="18"/>
      <c r="O28" s="18"/>
      <c r="P28" s="18"/>
      <c r="Q28" s="18"/>
      <c r="R28" s="18"/>
      <c r="S28" s="18"/>
      <c r="T28" s="18"/>
      <c r="U28" s="18"/>
      <c r="V28" s="18"/>
      <c r="W28" s="18"/>
    </row>
    <row r="29" spans="2:23" ht="15">
      <c r="B29" s="3" t="s">
        <v>14</v>
      </c>
      <c r="C29" s="23" t="s">
        <v>88</v>
      </c>
      <c r="D29" s="23"/>
      <c r="E29" s="23"/>
      <c r="F29" s="23"/>
      <c r="G29" s="23"/>
      <c r="H29" s="23"/>
      <c r="I29" s="18"/>
      <c r="J29" s="18"/>
      <c r="K29" s="18"/>
      <c r="L29" s="18"/>
      <c r="M29" s="18"/>
      <c r="N29" s="18"/>
      <c r="O29" s="18"/>
      <c r="P29" s="1" t="s">
        <v>59</v>
      </c>
      <c r="Q29" s="18"/>
      <c r="R29" s="18"/>
      <c r="S29" s="18"/>
      <c r="T29" s="18"/>
      <c r="U29" s="18"/>
      <c r="V29" s="18"/>
      <c r="W29" s="18"/>
    </row>
    <row r="30" spans="2:23" ht="15">
      <c r="B30" s="3" t="s">
        <v>25</v>
      </c>
      <c r="C30" s="23" t="s">
        <v>90</v>
      </c>
      <c r="D30" s="23"/>
      <c r="E30" s="23"/>
      <c r="F30" s="23"/>
      <c r="G30" s="23"/>
      <c r="H30" s="23"/>
      <c r="I30" s="18"/>
      <c r="J30" s="18"/>
      <c r="K30" s="18"/>
      <c r="L30" s="18"/>
      <c r="M30" s="18"/>
      <c r="N30" s="18"/>
      <c r="O30" s="18"/>
      <c r="P30" s="18"/>
      <c r="Q30" s="18"/>
      <c r="R30" s="18"/>
      <c r="S30" s="18"/>
      <c r="T30" s="18"/>
      <c r="U30" s="18"/>
      <c r="V30" s="18"/>
      <c r="W30" s="18"/>
    </row>
    <row r="31" spans="2:23" ht="15">
      <c r="B31" s="3" t="s">
        <v>12</v>
      </c>
      <c r="C31" s="23" t="s">
        <v>88</v>
      </c>
      <c r="D31" s="23"/>
      <c r="E31" s="23"/>
      <c r="F31" s="23"/>
      <c r="G31" s="23"/>
      <c r="H31" s="23"/>
      <c r="I31" s="18"/>
      <c r="J31" s="18"/>
      <c r="K31" s="18"/>
      <c r="L31" s="18"/>
      <c r="M31" s="18"/>
      <c r="N31" s="18"/>
      <c r="O31" s="18"/>
      <c r="P31" s="18"/>
      <c r="Q31" s="18"/>
      <c r="R31" s="18"/>
      <c r="S31" s="18"/>
      <c r="T31" s="18"/>
      <c r="U31" s="18"/>
      <c r="V31" s="18"/>
      <c r="W31" s="18"/>
    </row>
    <row r="32" spans="2:23" ht="15">
      <c r="B32" s="3" t="s">
        <v>16</v>
      </c>
      <c r="C32" s="23" t="s">
        <v>88</v>
      </c>
      <c r="D32" s="23"/>
      <c r="E32" s="23"/>
      <c r="F32" s="23"/>
      <c r="G32" s="23"/>
      <c r="H32" s="23"/>
      <c r="I32" s="18"/>
      <c r="J32" s="18"/>
      <c r="K32" s="18"/>
      <c r="L32" s="18"/>
      <c r="M32" s="18"/>
      <c r="N32" s="18"/>
      <c r="O32" s="18"/>
      <c r="P32" s="18"/>
      <c r="Q32" s="18"/>
      <c r="R32" s="18"/>
      <c r="S32" s="18"/>
      <c r="T32" s="18"/>
      <c r="U32" s="18"/>
      <c r="V32" s="18"/>
      <c r="W32" s="18"/>
    </row>
    <row r="33" spans="1:23" ht="15">
      <c r="C33" s="2"/>
      <c r="D33" s="2"/>
      <c r="E33" s="2"/>
      <c r="F33" s="2"/>
      <c r="G33" s="2"/>
      <c r="I33" s="18"/>
      <c r="J33" s="18"/>
      <c r="K33" s="18"/>
      <c r="L33" s="18"/>
      <c r="M33" s="18"/>
      <c r="N33" s="18"/>
      <c r="O33" s="18"/>
      <c r="P33" s="18"/>
      <c r="Q33" s="18"/>
      <c r="R33" s="18"/>
      <c r="S33" s="18"/>
      <c r="T33" s="18"/>
      <c r="U33" s="18"/>
      <c r="V33" s="18"/>
      <c r="W33" s="18"/>
    </row>
    <row r="34" spans="1:23">
      <c r="A34" s="19" t="s">
        <v>83</v>
      </c>
      <c r="C34" s="2"/>
      <c r="D34" s="2"/>
      <c r="E34" s="2"/>
      <c r="F34" s="2"/>
      <c r="G34" s="2"/>
    </row>
    <row r="35" spans="1:23">
      <c r="A35" s="25" t="s">
        <v>86</v>
      </c>
      <c r="C35" s="2"/>
      <c r="D35" s="2"/>
      <c r="E35" s="2"/>
      <c r="F35" s="2"/>
      <c r="G35" s="2"/>
    </row>
    <row r="36" spans="1:23">
      <c r="C36" s="2"/>
      <c r="D36" s="2"/>
      <c r="E36" s="2"/>
      <c r="F36" s="2"/>
      <c r="G36" s="2"/>
    </row>
    <row r="37" spans="1:23">
      <c r="C37" s="40"/>
      <c r="D37" s="40"/>
      <c r="E37" s="2"/>
      <c r="F37" s="2"/>
      <c r="G37" s="2"/>
    </row>
    <row r="38" spans="1:23">
      <c r="C38" s="30"/>
      <c r="D38" s="30"/>
      <c r="E38" s="2"/>
      <c r="F38" s="2"/>
      <c r="G38" s="2"/>
    </row>
    <row r="39" spans="1:23">
      <c r="C39" s="30"/>
      <c r="D39" s="30"/>
      <c r="E39" s="2"/>
      <c r="F39" s="2"/>
      <c r="G39" s="2"/>
    </row>
    <row r="40" spans="1:23">
      <c r="C40" s="30"/>
      <c r="D40" s="30"/>
      <c r="E40" s="2"/>
      <c r="F40" s="2"/>
      <c r="G40" s="2"/>
    </row>
    <row r="41" spans="1:23" ht="12.75" customHeight="1">
      <c r="C41" s="30"/>
      <c r="D41" s="30"/>
      <c r="E41" s="2"/>
      <c r="F41" s="2"/>
      <c r="G41" s="2"/>
    </row>
    <row r="42" spans="1:23" ht="12.75" customHeight="1">
      <c r="C42" s="30"/>
      <c r="D42" s="30"/>
      <c r="E42" s="2"/>
      <c r="F42" s="2"/>
      <c r="G42" s="2"/>
    </row>
    <row r="43" spans="1:23" ht="12.75" customHeight="1">
      <c r="C43" s="30"/>
      <c r="D43" s="30"/>
      <c r="E43" s="2"/>
      <c r="F43" s="2"/>
      <c r="G43" s="2"/>
    </row>
    <row r="44" spans="1:23" ht="12.75" customHeight="1">
      <c r="C44" s="30"/>
      <c r="D44" s="30"/>
      <c r="E44" s="2"/>
      <c r="F44" s="2"/>
      <c r="G44" s="2"/>
    </row>
    <row r="45" spans="1:23" ht="12.75" customHeight="1">
      <c r="C45" s="30"/>
      <c r="D45" s="30"/>
      <c r="E45" s="2"/>
      <c r="F45" s="2"/>
      <c r="G45" s="2"/>
    </row>
    <row r="46" spans="1:23" ht="12.75" customHeight="1">
      <c r="C46" s="30"/>
      <c r="D46" s="30"/>
      <c r="E46" s="2"/>
      <c r="F46" s="2"/>
      <c r="G46" s="2"/>
    </row>
    <row r="47" spans="1:23" ht="12.75" customHeight="1">
      <c r="C47" s="30"/>
      <c r="D47" s="30"/>
      <c r="E47" s="2"/>
      <c r="F47" s="2"/>
      <c r="G47" s="2"/>
    </row>
    <row r="48" spans="1:23" ht="12.75" customHeight="1">
      <c r="C48" s="30"/>
      <c r="D48" s="30"/>
      <c r="E48" s="2"/>
      <c r="F48" s="2"/>
      <c r="G48" s="2"/>
    </row>
    <row r="49" spans="3:7" ht="12.75" customHeight="1">
      <c r="C49" s="30"/>
      <c r="D49" s="30"/>
      <c r="E49" s="2"/>
      <c r="F49" s="2"/>
      <c r="G49" s="2"/>
    </row>
    <row r="50" spans="3:7" ht="12.75" customHeight="1">
      <c r="C50" s="30"/>
      <c r="D50" s="30"/>
      <c r="E50" s="2"/>
      <c r="F50" s="2"/>
      <c r="G50" s="2"/>
    </row>
    <row r="51" spans="3:7">
      <c r="C51" s="30"/>
      <c r="D51" s="30"/>
      <c r="E51" s="2"/>
      <c r="F51" s="2"/>
      <c r="G51" s="2"/>
    </row>
    <row r="52" spans="3:7">
      <c r="C52" s="30"/>
      <c r="D52" s="30"/>
      <c r="E52" s="2"/>
      <c r="F52" s="2"/>
      <c r="G52" s="2"/>
    </row>
    <row r="53" spans="3:7">
      <c r="C53" s="30"/>
      <c r="D53" s="30"/>
      <c r="E53" s="2"/>
      <c r="F53" s="2"/>
      <c r="G53" s="2"/>
    </row>
    <row r="54" spans="3:7">
      <c r="C54" s="30"/>
      <c r="D54" s="30"/>
      <c r="E54" s="2"/>
      <c r="F54" s="2"/>
      <c r="G54" s="2"/>
    </row>
    <row r="55" spans="3:7">
      <c r="C55" s="30"/>
      <c r="D55" s="30"/>
      <c r="E55" s="2"/>
      <c r="F55" s="2"/>
      <c r="G55" s="2"/>
    </row>
    <row r="56" spans="3:7">
      <c r="C56" s="30"/>
      <c r="D56" s="30"/>
      <c r="E56" s="2"/>
      <c r="F56" s="2"/>
      <c r="G56" s="2"/>
    </row>
    <row r="57" spans="3:7">
      <c r="C57" s="30"/>
      <c r="D57" s="30"/>
      <c r="E57" s="2"/>
      <c r="F57" s="2"/>
      <c r="G57" s="2"/>
    </row>
    <row r="58" spans="3:7">
      <c r="C58" s="30"/>
      <c r="D58" s="30"/>
      <c r="E58" s="2"/>
      <c r="F58" s="2"/>
      <c r="G58" s="2"/>
    </row>
    <row r="59" spans="3:7">
      <c r="C59" s="30"/>
      <c r="D59" s="30"/>
      <c r="E59" s="2"/>
      <c r="F59" s="2"/>
      <c r="G59" s="2"/>
    </row>
    <row r="60" spans="3:7">
      <c r="C60" s="30"/>
      <c r="D60" s="30"/>
      <c r="E60" s="2"/>
      <c r="F60" s="2"/>
      <c r="G60" s="2"/>
    </row>
    <row r="61" spans="3:7">
      <c r="C61" s="30"/>
      <c r="D61" s="30"/>
      <c r="E61" s="2"/>
      <c r="F61" s="2"/>
      <c r="G61" s="2"/>
    </row>
    <row r="62" spans="3:7">
      <c r="C62" s="30"/>
      <c r="D62" s="30"/>
      <c r="E62" s="2"/>
      <c r="F62" s="2"/>
      <c r="G62" s="2"/>
    </row>
    <row r="63" spans="3:7">
      <c r="C63" s="30"/>
      <c r="D63" s="30"/>
      <c r="E63" s="2"/>
      <c r="F63" s="2"/>
      <c r="G63" s="2"/>
    </row>
    <row r="64" spans="3:7">
      <c r="C64" s="2"/>
      <c r="D64" s="1" t="s">
        <v>59</v>
      </c>
      <c r="F64" s="2"/>
      <c r="G64" s="2"/>
    </row>
    <row r="65" spans="1:18">
      <c r="C65" s="2"/>
      <c r="F65" s="2"/>
      <c r="G65" s="2"/>
    </row>
    <row r="66" spans="1:18">
      <c r="A66" s="19" t="s">
        <v>84</v>
      </c>
      <c r="C66" s="2"/>
      <c r="D66" s="2"/>
      <c r="E66" s="2"/>
      <c r="F66" s="2"/>
      <c r="G66" s="2"/>
    </row>
    <row r="67" spans="1:18">
      <c r="A67" s="25" t="s">
        <v>86</v>
      </c>
      <c r="C67" s="2"/>
      <c r="D67" s="2"/>
      <c r="E67" s="2"/>
      <c r="F67" s="2"/>
      <c r="G67" s="2"/>
    </row>
    <row r="68" spans="1:18">
      <c r="C68" s="2"/>
      <c r="D68" s="2"/>
      <c r="E68" s="2"/>
      <c r="F68" s="2"/>
      <c r="G68" s="2"/>
    </row>
    <row r="69" spans="1:18">
      <c r="C69" s="40"/>
      <c r="D69" s="40"/>
      <c r="E69" s="2"/>
      <c r="F69" s="2"/>
      <c r="G69" s="2"/>
    </row>
    <row r="70" spans="1:18">
      <c r="C70" s="38"/>
      <c r="D70" s="38"/>
      <c r="E70" s="2"/>
      <c r="F70" s="2"/>
      <c r="G70" s="2"/>
      <c r="Q70" s="26"/>
      <c r="R70" s="26"/>
    </row>
    <row r="71" spans="1:18">
      <c r="C71" s="38"/>
      <c r="D71" s="38"/>
      <c r="E71" s="2"/>
      <c r="F71" s="2"/>
      <c r="G71" s="2"/>
      <c r="Q71" s="26"/>
      <c r="R71" s="26"/>
    </row>
    <row r="72" spans="1:18">
      <c r="C72" s="38"/>
      <c r="D72" s="38"/>
      <c r="E72" s="2"/>
      <c r="F72" s="2"/>
      <c r="G72" s="2"/>
      <c r="Q72" s="26"/>
      <c r="R72" s="26"/>
    </row>
    <row r="73" spans="1:18">
      <c r="C73" s="38"/>
      <c r="D73" s="38"/>
      <c r="E73" s="2"/>
      <c r="F73" s="2"/>
      <c r="G73" s="2"/>
      <c r="Q73" s="26"/>
      <c r="R73" s="26"/>
    </row>
    <row r="74" spans="1:18" ht="12.75" customHeight="1">
      <c r="C74" s="38"/>
      <c r="D74" s="38"/>
      <c r="E74" s="2"/>
      <c r="F74" s="2"/>
      <c r="G74" s="2"/>
      <c r="Q74" s="26"/>
      <c r="R74" s="26"/>
    </row>
    <row r="75" spans="1:18" ht="12.75" customHeight="1">
      <c r="C75" s="38"/>
      <c r="D75" s="38"/>
      <c r="E75" s="2"/>
      <c r="F75" s="2"/>
      <c r="G75" s="2"/>
      <c r="Q75" s="26"/>
      <c r="R75" s="26"/>
    </row>
    <row r="76" spans="1:18" ht="12.75" customHeight="1">
      <c r="C76" s="38"/>
      <c r="D76" s="38"/>
      <c r="E76" s="2"/>
      <c r="F76" s="2"/>
      <c r="G76" s="2"/>
      <c r="Q76" s="26"/>
      <c r="R76" s="26"/>
    </row>
    <row r="77" spans="1:18" ht="12.75" customHeight="1">
      <c r="C77" s="38"/>
      <c r="D77" s="38"/>
      <c r="E77" s="2"/>
      <c r="F77" s="2"/>
      <c r="G77" s="2"/>
      <c r="Q77" s="26"/>
      <c r="R77" s="26"/>
    </row>
    <row r="78" spans="1:18" ht="12.75" customHeight="1">
      <c r="C78" s="38"/>
      <c r="D78" s="38"/>
      <c r="E78" s="2"/>
      <c r="F78" s="2"/>
      <c r="G78" s="2"/>
      <c r="Q78" s="26"/>
      <c r="R78" s="26"/>
    </row>
    <row r="79" spans="1:18" ht="12.75" customHeight="1">
      <c r="C79" s="38"/>
      <c r="D79" s="38"/>
      <c r="E79" s="2"/>
      <c r="F79" s="2"/>
      <c r="G79" s="2"/>
      <c r="Q79" s="26"/>
      <c r="R79" s="26"/>
    </row>
    <row r="80" spans="1:18" ht="12.75" customHeight="1">
      <c r="C80" s="26"/>
      <c r="D80" s="26"/>
      <c r="Q80" s="26"/>
      <c r="R80" s="26"/>
    </row>
    <row r="81" spans="3:19" ht="12.75" customHeight="1">
      <c r="C81" s="26"/>
      <c r="D81" s="26"/>
      <c r="Q81" s="26"/>
      <c r="R81" s="26"/>
    </row>
    <row r="82" spans="3:19" ht="12.75" customHeight="1">
      <c r="C82" s="26"/>
      <c r="D82" s="26"/>
      <c r="Q82" s="26"/>
      <c r="R82" s="26"/>
    </row>
    <row r="83" spans="3:19" ht="12.75" customHeight="1">
      <c r="C83" s="26"/>
      <c r="D83" s="26"/>
      <c r="Q83" s="26"/>
      <c r="R83" s="26"/>
    </row>
    <row r="84" spans="3:19">
      <c r="C84" s="26"/>
      <c r="D84" s="26"/>
      <c r="Q84" s="26"/>
      <c r="R84" s="26"/>
    </row>
    <row r="85" spans="3:19">
      <c r="C85" s="26"/>
      <c r="D85" s="26"/>
      <c r="Q85" s="26"/>
      <c r="R85" s="26"/>
    </row>
    <row r="86" spans="3:19">
      <c r="C86" s="26"/>
      <c r="D86" s="26"/>
      <c r="Q86" s="26"/>
      <c r="R86" s="26"/>
    </row>
    <row r="87" spans="3:19">
      <c r="C87" s="26"/>
      <c r="D87" s="26"/>
      <c r="Q87" s="26"/>
      <c r="R87" s="26"/>
    </row>
    <row r="88" spans="3:19">
      <c r="C88" s="26"/>
      <c r="D88" s="26"/>
      <c r="Q88" s="26"/>
      <c r="R88" s="26"/>
      <c r="S88" s="26"/>
    </row>
    <row r="96" spans="3:19">
      <c r="D96" s="1" t="s">
        <v>59</v>
      </c>
    </row>
    <row r="98" spans="1:1">
      <c r="A98" s="19" t="s">
        <v>85</v>
      </c>
    </row>
    <row r="99" spans="1:1">
      <c r="A99" s="25" t="s">
        <v>86</v>
      </c>
    </row>
    <row r="108" spans="1:1" ht="12.75" customHeight="1"/>
    <row r="109" spans="1:1" ht="12.75" customHeight="1"/>
    <row r="110" spans="1:1" ht="12.75" customHeight="1"/>
    <row r="111" spans="1:1" ht="12.75" customHeight="1"/>
    <row r="112" spans="1:1" ht="12.75" customHeight="1"/>
    <row r="113" spans="4:4" ht="12.75" customHeight="1"/>
    <row r="114" spans="4:4" ht="12.75" customHeight="1"/>
    <row r="115" spans="4:4" ht="12.75" customHeight="1"/>
    <row r="116" spans="4:4" ht="12.75" customHeight="1"/>
    <row r="117" spans="4:4" ht="12.75" customHeight="1"/>
    <row r="128" spans="4:4">
      <c r="D128" s="1" t="s">
        <v>59</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9"/>
  <sheetViews>
    <sheetView zoomScale="70" zoomScaleNormal="70" workbookViewId="0">
      <selection activeCell="O34" sqref="O34"/>
    </sheetView>
  </sheetViews>
  <sheetFormatPr baseColWidth="10" defaultRowHeight="12.75"/>
  <cols>
    <col min="1" max="1" width="11.42578125" style="1"/>
    <col min="2" max="2" width="13" style="1" customWidth="1"/>
    <col min="3" max="5" width="14.42578125" style="1" customWidth="1"/>
    <col min="6" max="6" width="13" style="163" customWidth="1"/>
    <col min="7" max="7" width="13" style="1" customWidth="1"/>
    <col min="8" max="10" width="14.42578125" style="1" customWidth="1"/>
    <col min="11" max="16384" width="11.42578125" style="1"/>
  </cols>
  <sheetData>
    <row r="1" spans="1:10" ht="12.75" customHeight="1">
      <c r="A1" s="19" t="s">
        <v>276</v>
      </c>
      <c r="F1" s="1"/>
    </row>
    <row r="2" spans="1:10">
      <c r="A2" s="1" t="s">
        <v>340</v>
      </c>
      <c r="F2" s="1"/>
    </row>
    <row r="3" spans="1:10">
      <c r="F3" s="1"/>
    </row>
    <row r="4" spans="1:10">
      <c r="F4" s="1"/>
    </row>
    <row r="5" spans="1:10" ht="63.75">
      <c r="B5" s="83" t="s">
        <v>54</v>
      </c>
      <c r="C5" s="34" t="s">
        <v>341</v>
      </c>
      <c r="D5" s="34" t="s">
        <v>342</v>
      </c>
      <c r="E5" s="34" t="s">
        <v>343</v>
      </c>
      <c r="F5" s="1"/>
      <c r="G5" s="83" t="s">
        <v>50</v>
      </c>
      <c r="H5" s="34" t="s">
        <v>341</v>
      </c>
      <c r="I5" s="34" t="s">
        <v>342</v>
      </c>
      <c r="J5" s="34" t="s">
        <v>343</v>
      </c>
    </row>
    <row r="6" spans="1:10">
      <c r="B6" s="1" t="s">
        <v>16</v>
      </c>
      <c r="D6" s="1">
        <v>1792</v>
      </c>
      <c r="E6" s="7">
        <f>C6+D6</f>
        <v>1792</v>
      </c>
      <c r="F6" s="1"/>
      <c r="G6" s="1" t="s">
        <v>16</v>
      </c>
      <c r="I6" s="1">
        <v>1360</v>
      </c>
      <c r="J6" s="7">
        <f>H6+I6</f>
        <v>1360</v>
      </c>
    </row>
    <row r="7" spans="1:10">
      <c r="B7" s="1" t="s">
        <v>7</v>
      </c>
      <c r="D7" s="1">
        <v>1628</v>
      </c>
      <c r="E7" s="7">
        <f t="shared" ref="E7:E26" si="0">C7+D7</f>
        <v>1628</v>
      </c>
      <c r="F7" s="1"/>
      <c r="G7" s="1" t="s">
        <v>3</v>
      </c>
      <c r="H7" s="7">
        <v>591.6</v>
      </c>
      <c r="I7" s="7"/>
      <c r="J7" s="7">
        <f t="shared" ref="J7:J29" si="1">H7+I7</f>
        <v>591.6</v>
      </c>
    </row>
    <row r="8" spans="1:10">
      <c r="B8" s="1" t="s">
        <v>10</v>
      </c>
      <c r="C8" s="1">
        <v>640</v>
      </c>
      <c r="E8" s="7">
        <f t="shared" si="0"/>
        <v>640</v>
      </c>
      <c r="F8" s="1"/>
      <c r="G8" s="1" t="s">
        <v>23</v>
      </c>
      <c r="H8" s="7">
        <v>610.875</v>
      </c>
      <c r="I8" s="7"/>
      <c r="J8" s="7">
        <f t="shared" si="1"/>
        <v>610.875</v>
      </c>
    </row>
    <row r="9" spans="1:10">
      <c r="B9" s="1" t="s">
        <v>37</v>
      </c>
      <c r="C9" s="7">
        <v>668.88888999999995</v>
      </c>
      <c r="D9" s="7">
        <v>200.66667000000007</v>
      </c>
      <c r="E9" s="7">
        <f t="shared" si="0"/>
        <v>869.55556000000001</v>
      </c>
      <c r="F9" s="1"/>
      <c r="G9" s="1" t="s">
        <v>344</v>
      </c>
      <c r="H9" s="7">
        <v>627</v>
      </c>
      <c r="I9" s="7"/>
      <c r="J9" s="7">
        <f t="shared" si="1"/>
        <v>627</v>
      </c>
    </row>
    <row r="10" spans="1:10">
      <c r="B10" s="1" t="s">
        <v>15</v>
      </c>
      <c r="C10" s="1">
        <v>675</v>
      </c>
      <c r="D10" s="1">
        <v>489</v>
      </c>
      <c r="E10" s="7">
        <f t="shared" si="0"/>
        <v>1164</v>
      </c>
      <c r="F10" s="1"/>
      <c r="G10" s="1" t="s">
        <v>11</v>
      </c>
      <c r="H10" s="7">
        <v>630</v>
      </c>
      <c r="I10" s="7">
        <v>420</v>
      </c>
      <c r="J10" s="7">
        <f t="shared" si="1"/>
        <v>1050</v>
      </c>
    </row>
    <row r="11" spans="1:10">
      <c r="B11" s="1" t="s">
        <v>36</v>
      </c>
      <c r="C11" s="7">
        <v>736.1</v>
      </c>
      <c r="E11" s="7">
        <f t="shared" si="0"/>
        <v>736.1</v>
      </c>
      <c r="F11" s="1"/>
      <c r="G11" s="1" t="s">
        <v>24</v>
      </c>
      <c r="H11" s="7">
        <v>630.29999999999995</v>
      </c>
      <c r="I11" s="7"/>
      <c r="J11" s="7">
        <f t="shared" si="1"/>
        <v>630.29999999999995</v>
      </c>
    </row>
    <row r="12" spans="1:10">
      <c r="B12" s="1" t="s">
        <v>5</v>
      </c>
      <c r="C12" s="7">
        <v>871.31421</v>
      </c>
      <c r="D12" s="7">
        <v>268.68579</v>
      </c>
      <c r="E12" s="7">
        <f t="shared" si="0"/>
        <v>1140</v>
      </c>
      <c r="F12" s="1"/>
      <c r="G12" s="1" t="s">
        <v>0</v>
      </c>
      <c r="H12" s="7">
        <v>644.4</v>
      </c>
      <c r="I12" s="7">
        <v>501.19999999999993</v>
      </c>
      <c r="J12" s="7">
        <f t="shared" si="1"/>
        <v>1145.5999999999999</v>
      </c>
    </row>
    <row r="13" spans="1:10">
      <c r="B13" s="1" t="s">
        <v>9</v>
      </c>
      <c r="C13" s="1">
        <v>880</v>
      </c>
      <c r="D13" s="1">
        <v>180</v>
      </c>
      <c r="E13" s="7">
        <f t="shared" si="0"/>
        <v>1060</v>
      </c>
      <c r="F13" s="1"/>
      <c r="G13" s="1" t="s">
        <v>37</v>
      </c>
      <c r="H13" s="7">
        <v>668.88888999999995</v>
      </c>
      <c r="I13" s="7">
        <v>200.66667000000007</v>
      </c>
      <c r="J13" s="7">
        <f t="shared" si="1"/>
        <v>869.55556000000001</v>
      </c>
    </row>
    <row r="14" spans="1:10">
      <c r="B14" s="54" t="s">
        <v>8</v>
      </c>
      <c r="C14" s="54">
        <v>900</v>
      </c>
      <c r="D14" s="54">
        <v>54</v>
      </c>
      <c r="E14" s="67">
        <f t="shared" si="0"/>
        <v>954</v>
      </c>
      <c r="F14" s="1"/>
      <c r="G14" s="1" t="s">
        <v>15</v>
      </c>
      <c r="H14" s="7">
        <v>675</v>
      </c>
      <c r="I14" s="7">
        <v>489</v>
      </c>
      <c r="J14" s="7">
        <f t="shared" si="1"/>
        <v>1164</v>
      </c>
    </row>
    <row r="15" spans="1:10">
      <c r="B15" s="1" t="s">
        <v>18</v>
      </c>
      <c r="C15" s="1">
        <v>940</v>
      </c>
      <c r="E15" s="7">
        <f t="shared" si="0"/>
        <v>940</v>
      </c>
      <c r="F15" s="1"/>
      <c r="G15" s="1" t="s">
        <v>36</v>
      </c>
      <c r="H15" s="7">
        <v>680</v>
      </c>
      <c r="I15" s="7"/>
      <c r="J15" s="7">
        <f t="shared" si="1"/>
        <v>680</v>
      </c>
    </row>
    <row r="16" spans="1:10">
      <c r="B16" s="1" t="s">
        <v>22</v>
      </c>
      <c r="C16" s="1">
        <v>945</v>
      </c>
      <c r="E16" s="7">
        <f t="shared" si="0"/>
        <v>945</v>
      </c>
      <c r="F16" s="1"/>
      <c r="G16" s="1" t="s">
        <v>12</v>
      </c>
      <c r="H16" s="7">
        <v>680.4</v>
      </c>
      <c r="I16" s="7">
        <v>138</v>
      </c>
      <c r="J16" s="7">
        <f t="shared" si="1"/>
        <v>818.4</v>
      </c>
    </row>
    <row r="17" spans="2:13">
      <c r="B17" s="1" t="s">
        <v>19</v>
      </c>
      <c r="C17" s="1">
        <v>965</v>
      </c>
      <c r="D17" s="7">
        <v>136.33332999999993</v>
      </c>
      <c r="E17" s="7">
        <f t="shared" si="0"/>
        <v>1101.3333299999999</v>
      </c>
      <c r="F17" s="1"/>
      <c r="G17" s="1" t="s">
        <v>2</v>
      </c>
      <c r="H17" s="7">
        <v>691.16237000000001</v>
      </c>
      <c r="I17" s="7"/>
      <c r="J17" s="7">
        <f t="shared" si="1"/>
        <v>691.16237000000001</v>
      </c>
    </row>
    <row r="18" spans="2:13">
      <c r="B18" s="68" t="s">
        <v>95</v>
      </c>
      <c r="C18" s="80">
        <v>1070.58286</v>
      </c>
      <c r="D18" s="68"/>
      <c r="E18" s="80">
        <f t="shared" si="0"/>
        <v>1070.58286</v>
      </c>
      <c r="F18" s="1"/>
      <c r="G18" s="1" t="s">
        <v>7</v>
      </c>
      <c r="H18" s="7">
        <v>699</v>
      </c>
      <c r="I18" s="7"/>
      <c r="J18" s="7">
        <f t="shared" si="1"/>
        <v>699</v>
      </c>
    </row>
    <row r="19" spans="2:13">
      <c r="B19" s="1" t="s">
        <v>23</v>
      </c>
      <c r="C19" s="1">
        <v>1095</v>
      </c>
      <c r="E19" s="7">
        <f t="shared" si="0"/>
        <v>1095</v>
      </c>
      <c r="F19" s="1"/>
      <c r="G19" s="1" t="s">
        <v>25</v>
      </c>
      <c r="H19" s="7">
        <v>729.3</v>
      </c>
      <c r="I19" s="7"/>
      <c r="J19" s="7">
        <f t="shared" si="1"/>
        <v>729.3</v>
      </c>
    </row>
    <row r="20" spans="2:13">
      <c r="B20" s="1" t="s">
        <v>25</v>
      </c>
      <c r="C20" s="7">
        <v>1160.5</v>
      </c>
      <c r="E20" s="7">
        <f t="shared" si="0"/>
        <v>1160.5</v>
      </c>
      <c r="F20" s="1"/>
      <c r="G20" s="68" t="s">
        <v>95</v>
      </c>
      <c r="H20" s="80">
        <v>740.15695000000005</v>
      </c>
      <c r="I20" s="80"/>
      <c r="J20" s="80">
        <f t="shared" si="1"/>
        <v>740.15695000000005</v>
      </c>
    </row>
    <row r="21" spans="2:13">
      <c r="B21" s="1" t="s">
        <v>24</v>
      </c>
      <c r="C21" s="7">
        <v>1308.2</v>
      </c>
      <c r="E21" s="7">
        <f t="shared" si="0"/>
        <v>1308.2</v>
      </c>
      <c r="F21" s="1"/>
      <c r="G21" s="1" t="s">
        <v>22</v>
      </c>
      <c r="H21" s="7">
        <v>743.6</v>
      </c>
      <c r="I21" s="7"/>
      <c r="J21" s="7">
        <f t="shared" si="1"/>
        <v>743.6</v>
      </c>
      <c r="M21" s="6"/>
    </row>
    <row r="22" spans="2:13">
      <c r="B22" s="1" t="s">
        <v>0</v>
      </c>
      <c r="C22" s="7">
        <v>1318.4</v>
      </c>
      <c r="D22" s="7">
        <v>157.59999999999991</v>
      </c>
      <c r="E22" s="7">
        <f t="shared" si="0"/>
        <v>1476</v>
      </c>
      <c r="F22" s="1"/>
      <c r="G22" s="1" t="s">
        <v>1</v>
      </c>
      <c r="H22" s="7">
        <v>796.4</v>
      </c>
      <c r="I22" s="7"/>
      <c r="J22" s="7">
        <f t="shared" si="1"/>
        <v>796.4</v>
      </c>
      <c r="M22" s="6"/>
    </row>
    <row r="23" spans="2:13">
      <c r="B23" s="1" t="s">
        <v>3</v>
      </c>
      <c r="C23" s="1">
        <v>1332</v>
      </c>
      <c r="D23" s="1">
        <v>278</v>
      </c>
      <c r="E23" s="7">
        <f t="shared" si="0"/>
        <v>1610</v>
      </c>
      <c r="F23" s="1"/>
      <c r="G23" s="1" t="s">
        <v>9</v>
      </c>
      <c r="H23" s="7">
        <v>809.6</v>
      </c>
      <c r="I23" s="7">
        <v>180</v>
      </c>
      <c r="J23" s="7">
        <f t="shared" si="1"/>
        <v>989.6</v>
      </c>
      <c r="M23" s="6"/>
    </row>
    <row r="24" spans="2:13">
      <c r="B24" s="1" t="s">
        <v>344</v>
      </c>
      <c r="C24" s="1">
        <v>1344</v>
      </c>
      <c r="E24" s="7">
        <f t="shared" si="0"/>
        <v>1344</v>
      </c>
      <c r="F24" s="1"/>
      <c r="G24" s="1" t="s">
        <v>10</v>
      </c>
      <c r="H24" s="7">
        <v>830.4</v>
      </c>
      <c r="I24" s="7">
        <v>681.6</v>
      </c>
      <c r="J24" s="7">
        <f t="shared" si="1"/>
        <v>1512</v>
      </c>
      <c r="M24" s="6"/>
    </row>
    <row r="25" spans="2:13">
      <c r="B25" s="1" t="s">
        <v>11</v>
      </c>
      <c r="C25" s="1">
        <v>1368</v>
      </c>
      <c r="D25" s="1">
        <v>192</v>
      </c>
      <c r="E25" s="7">
        <f t="shared" si="0"/>
        <v>1560</v>
      </c>
      <c r="F25" s="1"/>
      <c r="G25" s="1" t="s">
        <v>19</v>
      </c>
      <c r="H25" s="7">
        <v>868.5</v>
      </c>
      <c r="I25" s="7">
        <v>136.33333000000005</v>
      </c>
      <c r="J25" s="7">
        <f t="shared" si="1"/>
        <v>1004.83333</v>
      </c>
      <c r="M25" s="6"/>
    </row>
    <row r="26" spans="2:13" ht="12" customHeight="1">
      <c r="B26" s="1" t="s">
        <v>2</v>
      </c>
      <c r="C26" s="1">
        <v>1755</v>
      </c>
      <c r="E26" s="7">
        <f t="shared" si="0"/>
        <v>1755</v>
      </c>
      <c r="F26" s="1"/>
      <c r="G26" s="1" t="s">
        <v>5</v>
      </c>
      <c r="H26" s="7">
        <v>871.31421</v>
      </c>
      <c r="I26" s="7">
        <v>268.68579</v>
      </c>
      <c r="J26" s="7">
        <f t="shared" si="1"/>
        <v>1140</v>
      </c>
      <c r="M26" s="6"/>
    </row>
    <row r="27" spans="2:13" ht="17.25" customHeight="1">
      <c r="F27" s="1"/>
      <c r="G27" s="1" t="s">
        <v>6</v>
      </c>
      <c r="H27" s="7">
        <v>900</v>
      </c>
      <c r="I27" s="7">
        <v>158</v>
      </c>
      <c r="J27" s="7">
        <f>H27+I27</f>
        <v>1058</v>
      </c>
      <c r="M27" s="6"/>
    </row>
    <row r="28" spans="2:13">
      <c r="F28" s="1"/>
      <c r="G28" s="54" t="s">
        <v>8</v>
      </c>
      <c r="H28" s="67">
        <v>900</v>
      </c>
      <c r="I28" s="67">
        <v>54</v>
      </c>
      <c r="J28" s="67">
        <f t="shared" si="1"/>
        <v>954</v>
      </c>
    </row>
    <row r="29" spans="2:13">
      <c r="F29" s="1"/>
      <c r="G29" s="1" t="s">
        <v>18</v>
      </c>
      <c r="H29" s="7">
        <v>940</v>
      </c>
      <c r="I29" s="7"/>
      <c r="J29" s="7">
        <f t="shared" si="1"/>
        <v>940</v>
      </c>
    </row>
    <row r="30" spans="2:13">
      <c r="F30" s="1"/>
    </row>
    <row r="31" spans="2:13">
      <c r="F31" s="1"/>
    </row>
    <row r="32" spans="2:13" ht="63.75">
      <c r="B32" s="83" t="s">
        <v>51</v>
      </c>
      <c r="C32" s="34" t="s">
        <v>341</v>
      </c>
      <c r="D32" s="34" t="s">
        <v>342</v>
      </c>
      <c r="E32" s="34" t="s">
        <v>343</v>
      </c>
      <c r="F32" s="1"/>
      <c r="G32" s="83" t="s">
        <v>345</v>
      </c>
      <c r="H32" s="34" t="s">
        <v>341</v>
      </c>
      <c r="I32" s="34" t="s">
        <v>342</v>
      </c>
      <c r="J32" s="34" t="s">
        <v>343</v>
      </c>
    </row>
    <row r="33" spans="2:18">
      <c r="B33" s="1" t="s">
        <v>16</v>
      </c>
      <c r="D33" s="1">
        <v>1360</v>
      </c>
      <c r="E33" s="7">
        <f>C33+D33</f>
        <v>1360</v>
      </c>
      <c r="F33" s="1"/>
      <c r="G33" s="1" t="s">
        <v>16</v>
      </c>
      <c r="I33" s="1">
        <v>1360</v>
      </c>
      <c r="J33" s="7">
        <f>H33+I33</f>
        <v>1360</v>
      </c>
      <c r="M33" s="1" t="s">
        <v>346</v>
      </c>
    </row>
    <row r="34" spans="2:18">
      <c r="B34" s="1" t="s">
        <v>23</v>
      </c>
      <c r="C34" s="7">
        <v>488.7</v>
      </c>
      <c r="D34" s="7"/>
      <c r="E34" s="7">
        <f t="shared" ref="E34:E55" si="2">C34+D34</f>
        <v>488.7</v>
      </c>
      <c r="F34" s="1"/>
      <c r="G34" s="1" t="s">
        <v>23</v>
      </c>
      <c r="H34" s="7">
        <v>483.3</v>
      </c>
      <c r="I34" s="7"/>
      <c r="J34" s="7">
        <f t="shared" ref="J34:J55" si="3">H34+I34</f>
        <v>483.3</v>
      </c>
    </row>
    <row r="35" spans="2:18">
      <c r="B35" s="1" t="s">
        <v>15</v>
      </c>
      <c r="C35" s="7">
        <v>589.95000000000005</v>
      </c>
      <c r="D35" s="7">
        <v>586.04999999999995</v>
      </c>
      <c r="E35" s="7">
        <f t="shared" si="2"/>
        <v>1176</v>
      </c>
      <c r="F35" s="1"/>
      <c r="G35" s="1" t="s">
        <v>25</v>
      </c>
      <c r="H35" s="7">
        <v>561</v>
      </c>
      <c r="I35" s="7"/>
      <c r="J35" s="7">
        <f t="shared" si="3"/>
        <v>561</v>
      </c>
      <c r="R35" s="1" t="s">
        <v>59</v>
      </c>
    </row>
    <row r="36" spans="2:18">
      <c r="B36" s="1" t="s">
        <v>12</v>
      </c>
      <c r="C36" s="7">
        <v>595.35</v>
      </c>
      <c r="D36" s="7">
        <v>138.04999999999995</v>
      </c>
      <c r="E36" s="7">
        <f t="shared" si="2"/>
        <v>733.4</v>
      </c>
      <c r="F36" s="1"/>
      <c r="G36" s="1" t="s">
        <v>12</v>
      </c>
      <c r="H36" s="7">
        <v>567</v>
      </c>
      <c r="I36" s="7">
        <v>119</v>
      </c>
      <c r="J36" s="7">
        <f t="shared" si="3"/>
        <v>686</v>
      </c>
    </row>
    <row r="37" spans="2:18">
      <c r="B37" s="1" t="s">
        <v>22</v>
      </c>
      <c r="C37" s="7">
        <v>608.4</v>
      </c>
      <c r="D37" s="7"/>
      <c r="E37" s="7">
        <f t="shared" si="2"/>
        <v>608.4</v>
      </c>
      <c r="F37" s="1"/>
      <c r="G37" s="1" t="s">
        <v>344</v>
      </c>
      <c r="H37" s="7">
        <v>570</v>
      </c>
      <c r="I37" s="7"/>
      <c r="J37" s="7">
        <f t="shared" si="3"/>
        <v>570</v>
      </c>
    </row>
    <row r="38" spans="2:18">
      <c r="B38" s="1" t="s">
        <v>3</v>
      </c>
      <c r="C38" s="7">
        <v>609</v>
      </c>
      <c r="D38" s="7"/>
      <c r="E38" s="7">
        <f t="shared" si="2"/>
        <v>609</v>
      </c>
      <c r="F38" s="1"/>
      <c r="G38" s="1" t="s">
        <v>24</v>
      </c>
      <c r="H38" s="7">
        <v>573</v>
      </c>
      <c r="I38" s="7"/>
      <c r="J38" s="7">
        <f t="shared" si="3"/>
        <v>573</v>
      </c>
    </row>
    <row r="39" spans="2:18">
      <c r="B39" s="1" t="s">
        <v>37</v>
      </c>
      <c r="C39" s="7">
        <v>616.16296</v>
      </c>
      <c r="D39" s="7">
        <v>157.01036999999997</v>
      </c>
      <c r="E39" s="7">
        <f t="shared" si="2"/>
        <v>773.17332999999996</v>
      </c>
      <c r="F39" s="1"/>
      <c r="G39" s="1" t="s">
        <v>3</v>
      </c>
      <c r="H39" s="7">
        <v>574.20000000000005</v>
      </c>
      <c r="I39" s="7"/>
      <c r="J39" s="7">
        <f t="shared" si="3"/>
        <v>574.20000000000005</v>
      </c>
    </row>
    <row r="40" spans="2:18">
      <c r="B40" s="1" t="s">
        <v>36</v>
      </c>
      <c r="C40" s="7">
        <v>620.5</v>
      </c>
      <c r="D40" s="7"/>
      <c r="E40" s="7">
        <f t="shared" si="2"/>
        <v>620.5</v>
      </c>
      <c r="F40" s="1"/>
      <c r="G40" s="1" t="s">
        <v>37</v>
      </c>
      <c r="H40" s="7">
        <v>574.50369999999998</v>
      </c>
      <c r="I40" s="7">
        <v>148.67852000000005</v>
      </c>
      <c r="J40" s="7">
        <f t="shared" si="3"/>
        <v>723.18222000000003</v>
      </c>
    </row>
    <row r="41" spans="2:18">
      <c r="B41" s="1" t="s">
        <v>1</v>
      </c>
      <c r="C41" s="7">
        <v>622.64</v>
      </c>
      <c r="D41" s="7"/>
      <c r="E41" s="7">
        <f t="shared" si="2"/>
        <v>622.64</v>
      </c>
      <c r="F41" s="1"/>
      <c r="G41" s="1" t="s">
        <v>36</v>
      </c>
      <c r="H41" s="7">
        <v>588.20000000000005</v>
      </c>
      <c r="I41" s="7"/>
      <c r="J41" s="7">
        <f t="shared" si="3"/>
        <v>588.20000000000005</v>
      </c>
    </row>
    <row r="42" spans="2:18">
      <c r="B42" s="1" t="s">
        <v>344</v>
      </c>
      <c r="C42" s="7">
        <v>627</v>
      </c>
      <c r="D42" s="7"/>
      <c r="E42" s="7">
        <f t="shared" si="2"/>
        <v>627</v>
      </c>
      <c r="F42" s="1"/>
      <c r="G42" s="1" t="s">
        <v>15</v>
      </c>
      <c r="H42" s="7">
        <v>589.95000000000005</v>
      </c>
      <c r="I42" s="7">
        <v>586.04999999999995</v>
      </c>
      <c r="J42" s="7">
        <f t="shared" si="3"/>
        <v>1176</v>
      </c>
    </row>
    <row r="43" spans="2:18">
      <c r="B43" s="1" t="s">
        <v>24</v>
      </c>
      <c r="C43" s="7">
        <v>630.29999999999995</v>
      </c>
      <c r="D43" s="7"/>
      <c r="E43" s="7">
        <f t="shared" si="2"/>
        <v>630.29999999999995</v>
      </c>
      <c r="F43" s="1"/>
      <c r="G43" s="1" t="s">
        <v>1</v>
      </c>
      <c r="H43" s="7">
        <v>591.87</v>
      </c>
      <c r="I43" s="7"/>
      <c r="J43" s="7">
        <f t="shared" si="3"/>
        <v>591.87</v>
      </c>
    </row>
    <row r="44" spans="2:18">
      <c r="B44" s="1" t="s">
        <v>0</v>
      </c>
      <c r="C44" s="7">
        <v>644.4</v>
      </c>
      <c r="D44" s="7">
        <v>501.19999999999993</v>
      </c>
      <c r="E44" s="7">
        <f t="shared" si="2"/>
        <v>1145.5999999999999</v>
      </c>
      <c r="F44" s="1"/>
      <c r="G44" s="1" t="s">
        <v>22</v>
      </c>
      <c r="H44" s="7">
        <v>608.4</v>
      </c>
      <c r="I44" s="7"/>
      <c r="J44" s="7">
        <f t="shared" si="3"/>
        <v>608.4</v>
      </c>
    </row>
    <row r="45" spans="2:18">
      <c r="B45" s="1" t="s">
        <v>7</v>
      </c>
      <c r="C45" s="7">
        <v>690</v>
      </c>
      <c r="D45" s="7"/>
      <c r="E45" s="7">
        <f t="shared" si="2"/>
        <v>690</v>
      </c>
      <c r="F45" s="1"/>
      <c r="G45" s="1" t="s">
        <v>2</v>
      </c>
      <c r="H45" s="7">
        <v>610.36478999999997</v>
      </c>
      <c r="I45" s="7"/>
      <c r="J45" s="7">
        <f t="shared" si="3"/>
        <v>610.36478999999997</v>
      </c>
    </row>
    <row r="46" spans="2:18">
      <c r="B46" s="1" t="s">
        <v>2</v>
      </c>
      <c r="C46" s="7">
        <v>640.65898000000004</v>
      </c>
      <c r="D46" s="7"/>
      <c r="E46" s="7">
        <f t="shared" si="2"/>
        <v>640.65898000000004</v>
      </c>
      <c r="F46" s="1"/>
      <c r="G46" s="1" t="s">
        <v>0</v>
      </c>
      <c r="H46" s="7">
        <v>640.79999999999995</v>
      </c>
      <c r="I46" s="7">
        <v>498.40000000000009</v>
      </c>
      <c r="J46" s="7">
        <f t="shared" si="3"/>
        <v>1139.2</v>
      </c>
    </row>
    <row r="47" spans="2:18">
      <c r="B47" s="1" t="s">
        <v>25</v>
      </c>
      <c r="C47" s="7">
        <v>645.15</v>
      </c>
      <c r="D47" s="7"/>
      <c r="E47" s="7">
        <f t="shared" si="2"/>
        <v>645.15</v>
      </c>
      <c r="F47" s="1"/>
      <c r="G47" s="68" t="s">
        <v>95</v>
      </c>
      <c r="H47" s="80">
        <v>642.45015000000001</v>
      </c>
      <c r="I47" s="80"/>
      <c r="J47" s="80">
        <f t="shared" si="3"/>
        <v>642.45015000000001</v>
      </c>
    </row>
    <row r="48" spans="2:18">
      <c r="B48" s="68" t="s">
        <v>95</v>
      </c>
      <c r="C48" s="80">
        <v>659.22127999999998</v>
      </c>
      <c r="D48" s="80"/>
      <c r="E48" s="80">
        <f t="shared" si="2"/>
        <v>659.22127999999998</v>
      </c>
      <c r="F48" s="1"/>
      <c r="G48" s="1" t="s">
        <v>5</v>
      </c>
      <c r="H48" s="7">
        <v>665.09975999999995</v>
      </c>
      <c r="I48" s="7">
        <v>474.90024000000005</v>
      </c>
      <c r="J48" s="7">
        <f t="shared" si="3"/>
        <v>1140</v>
      </c>
    </row>
    <row r="49" spans="1:10">
      <c r="B49" s="1" t="s">
        <v>5</v>
      </c>
      <c r="C49" s="7">
        <v>665.09975999999995</v>
      </c>
      <c r="D49" s="7">
        <v>474.90024000000005</v>
      </c>
      <c r="E49" s="7">
        <f t="shared" si="2"/>
        <v>1140</v>
      </c>
      <c r="F49" s="1"/>
      <c r="G49" s="1" t="s">
        <v>19</v>
      </c>
      <c r="H49" s="7">
        <v>667.33333000000005</v>
      </c>
      <c r="I49" s="7">
        <v>185</v>
      </c>
      <c r="J49" s="7">
        <f t="shared" si="3"/>
        <v>852.33333000000005</v>
      </c>
    </row>
    <row r="50" spans="1:10">
      <c r="B50" s="1" t="s">
        <v>19</v>
      </c>
      <c r="C50" s="7">
        <v>667.33333000000005</v>
      </c>
      <c r="D50" s="7">
        <v>185</v>
      </c>
      <c r="E50" s="7">
        <f t="shared" si="2"/>
        <v>852.33333000000005</v>
      </c>
      <c r="F50" s="1"/>
      <c r="G50" s="1" t="s">
        <v>6</v>
      </c>
      <c r="H50" s="7">
        <v>699.73333000000002</v>
      </c>
      <c r="I50" s="7">
        <v>97.866669999999999</v>
      </c>
      <c r="J50" s="7">
        <f t="shared" si="3"/>
        <v>797.6</v>
      </c>
    </row>
    <row r="51" spans="1:10">
      <c r="B51" s="1" t="s">
        <v>6</v>
      </c>
      <c r="C51" s="7">
        <v>699.73333000000002</v>
      </c>
      <c r="D51" s="7">
        <v>97.866669999999999</v>
      </c>
      <c r="E51" s="7">
        <f t="shared" si="2"/>
        <v>797.6</v>
      </c>
      <c r="F51" s="1"/>
      <c r="G51" s="54" t="s">
        <v>8</v>
      </c>
      <c r="H51" s="67">
        <v>720</v>
      </c>
      <c r="I51" s="67"/>
      <c r="J51" s="67">
        <f t="shared" si="3"/>
        <v>720</v>
      </c>
    </row>
    <row r="52" spans="1:10">
      <c r="B52" s="54" t="s">
        <v>8</v>
      </c>
      <c r="C52" s="67">
        <v>720</v>
      </c>
      <c r="D52" s="67"/>
      <c r="E52" s="67">
        <f t="shared" si="2"/>
        <v>720</v>
      </c>
      <c r="F52" s="1"/>
      <c r="G52" s="1" t="s">
        <v>18</v>
      </c>
      <c r="H52" s="7">
        <v>720</v>
      </c>
      <c r="I52" s="7"/>
      <c r="J52" s="7">
        <f t="shared" si="3"/>
        <v>720</v>
      </c>
    </row>
    <row r="53" spans="1:10">
      <c r="B53" s="1" t="s">
        <v>18</v>
      </c>
      <c r="C53" s="7">
        <v>720</v>
      </c>
      <c r="D53" s="7"/>
      <c r="E53" s="7">
        <f t="shared" si="2"/>
        <v>720</v>
      </c>
      <c r="F53" s="1"/>
      <c r="G53" s="1" t="s">
        <v>9</v>
      </c>
      <c r="H53" s="7">
        <v>739.2</v>
      </c>
      <c r="I53" s="7">
        <v>120</v>
      </c>
      <c r="J53" s="7">
        <f t="shared" si="3"/>
        <v>859.2</v>
      </c>
    </row>
    <row r="54" spans="1:10">
      <c r="B54" s="1" t="s">
        <v>9</v>
      </c>
      <c r="C54" s="7">
        <v>739.2</v>
      </c>
      <c r="D54" s="7">
        <v>120</v>
      </c>
      <c r="E54" s="7">
        <f>C54+D54</f>
        <v>859.2</v>
      </c>
      <c r="F54" s="1"/>
      <c r="G54" s="1" t="s">
        <v>11</v>
      </c>
      <c r="H54" s="7">
        <v>832</v>
      </c>
      <c r="I54" s="7">
        <v>218</v>
      </c>
      <c r="J54" s="7">
        <f>H54+I54</f>
        <v>1050</v>
      </c>
    </row>
    <row r="55" spans="1:10">
      <c r="B55" s="1" t="s">
        <v>11</v>
      </c>
      <c r="C55" s="7">
        <v>768</v>
      </c>
      <c r="D55" s="7">
        <v>282</v>
      </c>
      <c r="E55" s="7">
        <f t="shared" si="2"/>
        <v>1050</v>
      </c>
      <c r="F55" s="1"/>
      <c r="G55" s="1" t="s">
        <v>10</v>
      </c>
      <c r="H55" s="7">
        <v>854.4</v>
      </c>
      <c r="I55" s="7">
        <v>657.6</v>
      </c>
      <c r="J55" s="7">
        <f t="shared" si="3"/>
        <v>1512</v>
      </c>
    </row>
    <row r="56" spans="1:10">
      <c r="B56" s="1" t="s">
        <v>10</v>
      </c>
      <c r="C56" s="7">
        <v>854.4</v>
      </c>
      <c r="D56" s="7">
        <v>657.6</v>
      </c>
      <c r="E56" s="7">
        <f>C56+D56</f>
        <v>1512</v>
      </c>
      <c r="F56" s="1"/>
      <c r="J56" s="7"/>
    </row>
    <row r="57" spans="1:10">
      <c r="F57" s="1"/>
    </row>
    <row r="58" spans="1:10">
      <c r="F58" s="1"/>
    </row>
    <row r="59" spans="1:10">
      <c r="A59" s="19" t="s">
        <v>277</v>
      </c>
      <c r="F59" s="1"/>
    </row>
    <row r="60" spans="1:10">
      <c r="A60" s="1" t="s">
        <v>347</v>
      </c>
      <c r="F60" s="1"/>
    </row>
    <row r="61" spans="1:10">
      <c r="F61" s="1"/>
    </row>
    <row r="62" spans="1:10">
      <c r="C62" s="21" t="s">
        <v>54</v>
      </c>
      <c r="D62" s="21" t="s">
        <v>50</v>
      </c>
      <c r="F62" s="40"/>
      <c r="G62" s="21" t="s">
        <v>51</v>
      </c>
      <c r="H62" s="21" t="s">
        <v>52</v>
      </c>
    </row>
    <row r="63" spans="1:10">
      <c r="B63" s="1" t="s">
        <v>13</v>
      </c>
      <c r="C63" s="26">
        <v>15.1</v>
      </c>
      <c r="D63" s="26">
        <v>19.2</v>
      </c>
      <c r="F63" s="1" t="s">
        <v>18</v>
      </c>
      <c r="G63" s="26">
        <v>15.9</v>
      </c>
      <c r="H63" s="26">
        <v>17.5</v>
      </c>
    </row>
    <row r="64" spans="1:10">
      <c r="B64" s="54" t="s">
        <v>8</v>
      </c>
      <c r="C64" s="56">
        <v>23.2</v>
      </c>
      <c r="D64" s="56">
        <v>18.399999999999999</v>
      </c>
      <c r="F64" s="54" t="s">
        <v>8</v>
      </c>
      <c r="G64" s="56">
        <v>14.6</v>
      </c>
      <c r="H64" s="56">
        <v>11.3</v>
      </c>
    </row>
    <row r="65" spans="2:8">
      <c r="B65" s="1" t="s">
        <v>24</v>
      </c>
      <c r="C65" s="26">
        <v>12.3</v>
      </c>
      <c r="D65" s="26">
        <v>18</v>
      </c>
      <c r="F65" s="1" t="s">
        <v>2</v>
      </c>
      <c r="G65" s="26">
        <v>12.8</v>
      </c>
      <c r="H65" s="26">
        <v>12.2</v>
      </c>
    </row>
    <row r="66" spans="2:8">
      <c r="B66" s="1" t="s">
        <v>25</v>
      </c>
      <c r="C66" s="26">
        <v>11.5</v>
      </c>
      <c r="D66" s="26">
        <v>17.5</v>
      </c>
      <c r="F66" s="1" t="s">
        <v>25</v>
      </c>
      <c r="G66" s="26">
        <v>12.8</v>
      </c>
      <c r="H66" s="26">
        <v>13.4</v>
      </c>
    </row>
    <row r="67" spans="2:8">
      <c r="B67" s="1" t="s">
        <v>18</v>
      </c>
      <c r="C67" s="26">
        <v>15.8</v>
      </c>
      <c r="D67" s="26">
        <v>16.3</v>
      </c>
      <c r="F67" s="1" t="s">
        <v>24</v>
      </c>
      <c r="G67" s="26">
        <v>12.6</v>
      </c>
      <c r="H67" s="26">
        <v>10.3</v>
      </c>
    </row>
    <row r="68" spans="2:8">
      <c r="B68" s="1" t="s">
        <v>2</v>
      </c>
      <c r="C68" s="26">
        <v>9.1999999999999993</v>
      </c>
      <c r="D68" s="26">
        <v>14.9</v>
      </c>
      <c r="F68" s="68" t="s">
        <v>94</v>
      </c>
      <c r="G68" s="70">
        <v>11.8</v>
      </c>
      <c r="H68" s="70">
        <v>11.2</v>
      </c>
    </row>
    <row r="69" spans="2:8">
      <c r="B69" s="1" t="s">
        <v>10</v>
      </c>
      <c r="C69" s="26">
        <v>9.6</v>
      </c>
      <c r="D69" s="26">
        <v>14.2</v>
      </c>
      <c r="F69" s="1" t="s">
        <v>5</v>
      </c>
      <c r="G69" s="26">
        <v>11.5</v>
      </c>
      <c r="H69" s="26">
        <v>10.4</v>
      </c>
    </row>
    <row r="70" spans="2:8">
      <c r="B70" s="68" t="s">
        <v>94</v>
      </c>
      <c r="C70" s="70">
        <v>12.8</v>
      </c>
      <c r="D70" s="70">
        <v>13.6</v>
      </c>
      <c r="F70" s="1" t="s">
        <v>0</v>
      </c>
      <c r="G70" s="26">
        <v>11.4</v>
      </c>
      <c r="H70" s="26">
        <v>11.5</v>
      </c>
    </row>
    <row r="71" spans="2:8">
      <c r="B71" s="1" t="s">
        <v>5</v>
      </c>
      <c r="C71" s="26">
        <v>13.8</v>
      </c>
      <c r="D71" s="26">
        <v>13.3</v>
      </c>
      <c r="F71" s="1" t="s">
        <v>13</v>
      </c>
      <c r="G71" s="26">
        <v>11.4</v>
      </c>
      <c r="H71" s="26">
        <v>13.5</v>
      </c>
    </row>
    <row r="72" spans="2:8">
      <c r="B72" s="1" t="s">
        <v>12</v>
      </c>
      <c r="C72" s="26">
        <v>8.6999999999999993</v>
      </c>
      <c r="D72" s="26">
        <v>13.1</v>
      </c>
      <c r="F72" s="1" t="s">
        <v>16</v>
      </c>
      <c r="G72" s="26">
        <v>11.3</v>
      </c>
      <c r="H72" s="26">
        <v>13.1</v>
      </c>
    </row>
    <row r="73" spans="2:8">
      <c r="B73" s="1" t="s">
        <v>16</v>
      </c>
      <c r="C73" s="26">
        <v>14</v>
      </c>
      <c r="D73" s="26">
        <v>13.1</v>
      </c>
      <c r="F73" s="1" t="s">
        <v>7</v>
      </c>
      <c r="G73" s="26">
        <v>11</v>
      </c>
      <c r="H73" s="26">
        <v>12.4</v>
      </c>
    </row>
    <row r="74" spans="2:8">
      <c r="B74" s="1" t="s">
        <v>26</v>
      </c>
      <c r="C74" s="26">
        <v>10.6</v>
      </c>
      <c r="D74" s="26">
        <v>13</v>
      </c>
      <c r="F74" s="1" t="s">
        <v>23</v>
      </c>
      <c r="G74" s="26">
        <v>10.8</v>
      </c>
      <c r="H74" s="26">
        <v>11.5</v>
      </c>
    </row>
    <row r="75" spans="2:8">
      <c r="B75" s="1" t="s">
        <v>4</v>
      </c>
      <c r="C75" s="26">
        <v>11.1</v>
      </c>
      <c r="D75" s="26">
        <v>12.6</v>
      </c>
      <c r="F75" s="1" t="s">
        <v>22</v>
      </c>
      <c r="G75" s="26">
        <v>10.8</v>
      </c>
      <c r="H75" s="26">
        <v>10.1</v>
      </c>
    </row>
    <row r="76" spans="2:8">
      <c r="B76" s="1" t="s">
        <v>30</v>
      </c>
      <c r="C76" s="26">
        <v>13.8</v>
      </c>
      <c r="D76" s="26">
        <v>12.5</v>
      </c>
      <c r="F76" s="1" t="s">
        <v>28</v>
      </c>
      <c r="G76" s="26">
        <v>10.8</v>
      </c>
      <c r="H76" s="26">
        <v>12.1</v>
      </c>
    </row>
    <row r="77" spans="2:8">
      <c r="B77" s="1" t="s">
        <v>3</v>
      </c>
      <c r="D77" s="1">
        <v>12.5</v>
      </c>
      <c r="F77" s="1" t="s">
        <v>10</v>
      </c>
      <c r="G77" s="26">
        <v>10</v>
      </c>
      <c r="H77" s="26">
        <v>9.1999999999999993</v>
      </c>
    </row>
    <row r="78" spans="2:8">
      <c r="B78" s="1" t="s">
        <v>17</v>
      </c>
      <c r="C78" s="26">
        <v>13.4</v>
      </c>
      <c r="D78" s="26">
        <v>12.3</v>
      </c>
      <c r="F78" s="1" t="s">
        <v>3</v>
      </c>
      <c r="G78" s="1">
        <v>10</v>
      </c>
      <c r="H78" s="1">
        <v>15.4</v>
      </c>
    </row>
    <row r="79" spans="2:8">
      <c r="B79" s="1" t="s">
        <v>1</v>
      </c>
      <c r="C79" s="26">
        <v>13</v>
      </c>
      <c r="D79" s="26">
        <v>12.2</v>
      </c>
      <c r="F79" s="1" t="s">
        <v>9</v>
      </c>
      <c r="G79" s="26">
        <v>9.6999999999999993</v>
      </c>
      <c r="H79" s="26">
        <v>4.7</v>
      </c>
    </row>
    <row r="80" spans="2:8">
      <c r="B80" s="1" t="s">
        <v>7</v>
      </c>
      <c r="C80" s="26">
        <v>10.3</v>
      </c>
      <c r="D80" s="26">
        <v>12.1</v>
      </c>
      <c r="F80" s="1" t="s">
        <v>11</v>
      </c>
      <c r="G80" s="26">
        <v>9.4</v>
      </c>
      <c r="H80" s="26">
        <v>11.5</v>
      </c>
    </row>
    <row r="81" spans="2:15">
      <c r="B81" s="1" t="s">
        <v>11</v>
      </c>
      <c r="C81" s="26">
        <v>11.2</v>
      </c>
      <c r="D81" s="26">
        <v>12.1</v>
      </c>
      <c r="F81" s="1" t="s">
        <v>17</v>
      </c>
      <c r="G81" s="26">
        <v>9.4</v>
      </c>
      <c r="H81" s="26">
        <v>8.5</v>
      </c>
      <c r="J81" s="1" t="s">
        <v>348</v>
      </c>
    </row>
    <row r="82" spans="2:15">
      <c r="B82" s="1" t="s">
        <v>19</v>
      </c>
      <c r="C82" s="26">
        <v>15.9</v>
      </c>
      <c r="D82" s="26">
        <v>12.1</v>
      </c>
      <c r="F82" s="1" t="s">
        <v>19</v>
      </c>
      <c r="G82" s="26">
        <v>8.8000000000000007</v>
      </c>
      <c r="H82" s="26">
        <v>8.9</v>
      </c>
    </row>
    <row r="83" spans="2:15">
      <c r="B83" s="1" t="s">
        <v>28</v>
      </c>
      <c r="C83" s="26">
        <v>11.6</v>
      </c>
      <c r="D83" s="26">
        <v>11.2</v>
      </c>
      <c r="F83" s="1" t="s">
        <v>30</v>
      </c>
      <c r="G83" s="26">
        <v>8.8000000000000007</v>
      </c>
      <c r="H83" s="26">
        <v>9.3000000000000007</v>
      </c>
      <c r="O83" s="1" t="s">
        <v>59</v>
      </c>
    </row>
    <row r="84" spans="2:15">
      <c r="B84" s="1" t="s">
        <v>22</v>
      </c>
      <c r="C84" s="26">
        <v>11.8</v>
      </c>
      <c r="D84" s="26">
        <v>11.2</v>
      </c>
      <c r="F84" s="1" t="s">
        <v>1</v>
      </c>
      <c r="G84" s="26">
        <v>8.6</v>
      </c>
      <c r="H84" s="26">
        <v>9.9</v>
      </c>
    </row>
    <row r="85" spans="2:15">
      <c r="B85" s="1" t="s">
        <v>14</v>
      </c>
      <c r="C85" s="1">
        <v>19.5</v>
      </c>
      <c r="D85" s="1">
        <v>10.3</v>
      </c>
      <c r="F85" s="1" t="s">
        <v>12</v>
      </c>
      <c r="G85" s="26">
        <v>8.6</v>
      </c>
      <c r="H85" s="26">
        <v>17.3</v>
      </c>
    </row>
    <row r="86" spans="2:15">
      <c r="B86" s="1" t="s">
        <v>23</v>
      </c>
      <c r="C86" s="26">
        <v>12.6</v>
      </c>
      <c r="D86" s="26">
        <v>10.199999999999999</v>
      </c>
      <c r="F86" s="1" t="s">
        <v>26</v>
      </c>
      <c r="G86" s="26">
        <v>8.1999999999999993</v>
      </c>
      <c r="H86" s="26">
        <v>8</v>
      </c>
    </row>
    <row r="87" spans="2:15">
      <c r="B87" s="1" t="s">
        <v>0</v>
      </c>
      <c r="C87" s="26">
        <v>13</v>
      </c>
      <c r="D87" s="26">
        <v>10</v>
      </c>
      <c r="F87" s="1" t="s">
        <v>15</v>
      </c>
      <c r="G87" s="26">
        <v>8</v>
      </c>
      <c r="H87" s="26">
        <v>9.1999999999999993</v>
      </c>
    </row>
    <row r="88" spans="2:15">
      <c r="B88" s="1" t="s">
        <v>9</v>
      </c>
      <c r="C88" s="26">
        <v>8.5</v>
      </c>
      <c r="D88" s="26">
        <v>8.9</v>
      </c>
      <c r="F88" s="1" t="s">
        <v>4</v>
      </c>
      <c r="G88" s="26">
        <v>6.8</v>
      </c>
      <c r="H88" s="26">
        <v>7</v>
      </c>
    </row>
    <row r="89" spans="2:15">
      <c r="B89" s="1" t="s">
        <v>15</v>
      </c>
      <c r="C89" s="26">
        <v>9.9</v>
      </c>
      <c r="D89" s="26">
        <v>8.4</v>
      </c>
      <c r="F89" s="1" t="s">
        <v>14</v>
      </c>
      <c r="G89" s="26"/>
      <c r="H89" s="26">
        <v>13.6</v>
      </c>
    </row>
    <row r="90" spans="2:15">
      <c r="F90" s="1"/>
    </row>
    <row r="91" spans="2:15">
      <c r="F91" s="1"/>
    </row>
    <row r="92" spans="2:15">
      <c r="F92" s="1"/>
    </row>
    <row r="93" spans="2:15">
      <c r="F93" s="1"/>
    </row>
    <row r="94" spans="2:15">
      <c r="F94" s="1"/>
    </row>
    <row r="95" spans="2:15">
      <c r="F95" s="1"/>
    </row>
    <row r="96" spans="2:15">
      <c r="F96" s="1"/>
    </row>
    <row r="97" spans="6:6">
      <c r="F97" s="1"/>
    </row>
    <row r="98" spans="6:6">
      <c r="F98" s="1"/>
    </row>
    <row r="99" spans="6:6">
      <c r="F99" s="1"/>
    </row>
    <row r="100" spans="6:6">
      <c r="F100" s="1"/>
    </row>
    <row r="101" spans="6:6">
      <c r="F101" s="1"/>
    </row>
    <row r="102" spans="6:6">
      <c r="F102" s="1"/>
    </row>
    <row r="103" spans="6:6">
      <c r="F103" s="1"/>
    </row>
    <row r="104" spans="6:6">
      <c r="F104" s="1"/>
    </row>
    <row r="105" spans="6:6">
      <c r="F105" s="1"/>
    </row>
    <row r="106" spans="6:6">
      <c r="F106" s="1"/>
    </row>
    <row r="107" spans="6:6">
      <c r="F107" s="1"/>
    </row>
    <row r="108" spans="6:6">
      <c r="F108" s="1"/>
    </row>
    <row r="109" spans="6:6">
      <c r="F109" s="1"/>
    </row>
    <row r="110" spans="6:6">
      <c r="F110" s="1"/>
    </row>
    <row r="111" spans="6:6">
      <c r="F111" s="1"/>
    </row>
    <row r="112" spans="6:6">
      <c r="F112" s="1"/>
    </row>
    <row r="113" spans="6:6">
      <c r="F113" s="1"/>
    </row>
    <row r="114" spans="6:6">
      <c r="F114" s="1"/>
    </row>
    <row r="115" spans="6:6">
      <c r="F115" s="1"/>
    </row>
    <row r="116" spans="6:6">
      <c r="F116" s="1"/>
    </row>
    <row r="117" spans="6:6">
      <c r="F117" s="1"/>
    </row>
    <row r="118" spans="6:6">
      <c r="F118" s="1"/>
    </row>
    <row r="119" spans="6:6">
      <c r="F119" s="1"/>
    </row>
    <row r="120" spans="6:6">
      <c r="F120" s="1"/>
    </row>
    <row r="121" spans="6:6">
      <c r="F121" s="1"/>
    </row>
    <row r="122" spans="6:6">
      <c r="F122" s="1"/>
    </row>
    <row r="123" spans="6:6">
      <c r="F123" s="1"/>
    </row>
    <row r="124" spans="6:6">
      <c r="F124" s="1"/>
    </row>
    <row r="125" spans="6:6">
      <c r="F125" s="1"/>
    </row>
    <row r="126" spans="6:6">
      <c r="F126" s="1"/>
    </row>
    <row r="127" spans="6:6">
      <c r="F127" s="1"/>
    </row>
    <row r="128" spans="6:6">
      <c r="F128" s="1"/>
    </row>
    <row r="129" spans="6:6">
      <c r="F129" s="1"/>
    </row>
    <row r="130" spans="6:6">
      <c r="F130" s="1"/>
    </row>
    <row r="131" spans="6:6">
      <c r="F131" s="1"/>
    </row>
    <row r="132" spans="6:6">
      <c r="F132" s="1"/>
    </row>
    <row r="133" spans="6:6">
      <c r="F133" s="1"/>
    </row>
    <row r="134" spans="6:6">
      <c r="F134" s="1"/>
    </row>
    <row r="135" spans="6:6">
      <c r="F135" s="1"/>
    </row>
    <row r="136" spans="6:6">
      <c r="F136" s="1"/>
    </row>
    <row r="137" spans="6:6">
      <c r="F137" s="1"/>
    </row>
    <row r="138" spans="6:6">
      <c r="F138" s="1"/>
    </row>
    <row r="139" spans="6:6">
      <c r="F139" s="1"/>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7"/>
  <sheetViews>
    <sheetView zoomScale="70" zoomScaleNormal="70" workbookViewId="0">
      <selection activeCell="O34" sqref="O34"/>
    </sheetView>
  </sheetViews>
  <sheetFormatPr baseColWidth="10" defaultRowHeight="12.75"/>
  <cols>
    <col min="1" max="1" width="13.28515625" style="1" customWidth="1"/>
    <col min="2" max="2" width="13.28515625" style="2" customWidth="1"/>
    <col min="3" max="5" width="14.42578125" style="2" customWidth="1"/>
    <col min="6" max="17" width="13.28515625" style="1" customWidth="1"/>
    <col min="18" max="16384" width="11.42578125" style="1"/>
  </cols>
  <sheetData>
    <row r="1" spans="1:16" ht="12.75" customHeight="1">
      <c r="A1" s="19" t="s">
        <v>279</v>
      </c>
      <c r="J1" s="14"/>
    </row>
    <row r="2" spans="1:16">
      <c r="A2" s="1" t="s">
        <v>349</v>
      </c>
    </row>
    <row r="3" spans="1:16">
      <c r="A3" s="164"/>
      <c r="B3" s="165"/>
      <c r="C3" s="165"/>
      <c r="D3" s="165"/>
      <c r="E3" s="165"/>
      <c r="F3" s="165"/>
      <c r="G3" s="165"/>
      <c r="H3" s="165"/>
      <c r="I3" s="165"/>
      <c r="J3" s="165"/>
      <c r="K3" s="165"/>
      <c r="L3" s="165"/>
      <c r="M3" s="165"/>
      <c r="N3" s="165"/>
      <c r="O3" s="165"/>
      <c r="P3" s="165"/>
    </row>
    <row r="4" spans="1:16" ht="38.25">
      <c r="A4" s="165"/>
      <c r="B4" s="166" t="s">
        <v>50</v>
      </c>
      <c r="C4" s="167" t="s">
        <v>350</v>
      </c>
      <c r="D4" s="167" t="s">
        <v>351</v>
      </c>
      <c r="E4" s="167" t="s">
        <v>352</v>
      </c>
      <c r="F4" s="168"/>
      <c r="G4" s="166" t="s">
        <v>51</v>
      </c>
      <c r="H4" s="167" t="s">
        <v>350</v>
      </c>
      <c r="I4" s="167" t="s">
        <v>351</v>
      </c>
      <c r="J4" s="167" t="s">
        <v>352</v>
      </c>
      <c r="N4" s="165"/>
      <c r="O4" s="165"/>
      <c r="P4" s="165"/>
    </row>
    <row r="5" spans="1:16">
      <c r="A5" s="165"/>
      <c r="B5" s="169" t="s">
        <v>23</v>
      </c>
      <c r="C5" s="170">
        <v>19621.958844620833</v>
      </c>
      <c r="D5" s="170">
        <v>32039.735229486567</v>
      </c>
      <c r="E5" s="170">
        <v>33397.824471361433</v>
      </c>
      <c r="F5" s="171"/>
      <c r="G5" s="169" t="s">
        <v>23</v>
      </c>
      <c r="H5" s="170">
        <v>19621.958844620833</v>
      </c>
      <c r="I5" s="170">
        <v>32039.735229486567</v>
      </c>
      <c r="J5" s="170">
        <v>33397.824471361433</v>
      </c>
      <c r="N5" s="165"/>
      <c r="O5" s="165"/>
      <c r="P5" s="165"/>
    </row>
    <row r="6" spans="1:16">
      <c r="A6" s="165"/>
      <c r="B6" s="172" t="s">
        <v>8</v>
      </c>
      <c r="C6" s="173">
        <v>32618.997786954911</v>
      </c>
      <c r="D6" s="173">
        <v>40042.831134953289</v>
      </c>
      <c r="E6" s="173">
        <v>57884.782849184136</v>
      </c>
      <c r="F6" s="171"/>
      <c r="G6" s="169" t="s">
        <v>19</v>
      </c>
      <c r="H6" s="170">
        <v>34400.364081961488</v>
      </c>
      <c r="I6" s="170">
        <v>44412.925524636266</v>
      </c>
      <c r="J6" s="170">
        <v>74254.731297364866</v>
      </c>
      <c r="N6" s="165"/>
      <c r="O6" s="165"/>
      <c r="P6" s="165"/>
    </row>
    <row r="7" spans="1:16">
      <c r="A7" s="165"/>
      <c r="B7" s="169" t="s">
        <v>22</v>
      </c>
      <c r="C7" s="170">
        <v>32963.494608849331</v>
      </c>
      <c r="D7" s="170">
        <v>39562.851696664737</v>
      </c>
      <c r="E7" s="170">
        <v>47989.673053381499</v>
      </c>
      <c r="F7" s="171"/>
      <c r="G7" s="169" t="s">
        <v>22</v>
      </c>
      <c r="H7" s="170">
        <v>35428.178210281789</v>
      </c>
      <c r="I7" s="170">
        <v>43015.113637442802</v>
      </c>
      <c r="J7" s="170">
        <v>52696.757290591231</v>
      </c>
      <c r="N7" s="165"/>
      <c r="O7" s="165"/>
      <c r="P7" s="165"/>
    </row>
    <row r="8" spans="1:16">
      <c r="A8" s="165"/>
      <c r="B8" s="169" t="s">
        <v>19</v>
      </c>
      <c r="C8" s="170">
        <v>34400.364081961488</v>
      </c>
      <c r="D8" s="170">
        <v>44412.925524636266</v>
      </c>
      <c r="E8" s="170">
        <v>74254.731297364866</v>
      </c>
      <c r="F8" s="171"/>
      <c r="G8" s="172" t="s">
        <v>8</v>
      </c>
      <c r="H8" s="173">
        <v>35708.987983403626</v>
      </c>
      <c r="I8" s="173">
        <v>43132.82133140201</v>
      </c>
      <c r="J8" s="173">
        <v>61282.124070216843</v>
      </c>
      <c r="N8" s="165"/>
      <c r="O8" s="165"/>
      <c r="P8" s="165"/>
    </row>
    <row r="9" spans="1:16">
      <c r="A9" s="165"/>
      <c r="B9" s="174" t="s">
        <v>95</v>
      </c>
      <c r="C9" s="175">
        <v>36053.185626154132</v>
      </c>
      <c r="D9" s="175">
        <v>49021.926690607099</v>
      </c>
      <c r="E9" s="175">
        <v>59782.967854895527</v>
      </c>
      <c r="F9" s="171"/>
      <c r="G9" s="174" t="s">
        <v>95</v>
      </c>
      <c r="H9" s="175">
        <v>37639.606235600433</v>
      </c>
      <c r="I9" s="175">
        <v>51507.042812159983</v>
      </c>
      <c r="J9" s="175">
        <v>63054.302902875505</v>
      </c>
      <c r="N9" s="165"/>
      <c r="O9" s="165"/>
      <c r="P9" s="165"/>
    </row>
    <row r="10" spans="1:16">
      <c r="A10" s="165"/>
      <c r="B10" s="169" t="s">
        <v>12</v>
      </c>
      <c r="C10" s="170">
        <v>37072.951920668937</v>
      </c>
      <c r="D10" s="170">
        <v>45771.798446891837</v>
      </c>
      <c r="E10" s="170">
        <v>48518.106353705349</v>
      </c>
      <c r="F10" s="171"/>
      <c r="G10" s="169" t="s">
        <v>12</v>
      </c>
      <c r="H10" s="170">
        <v>39823.952177603744</v>
      </c>
      <c r="I10" s="170">
        <v>49168.296948134921</v>
      </c>
      <c r="J10" s="170">
        <v>52118.394765023018</v>
      </c>
      <c r="N10" s="165"/>
      <c r="O10" s="165"/>
      <c r="P10" s="165"/>
    </row>
    <row r="11" spans="1:16">
      <c r="A11" s="165"/>
      <c r="B11" s="169" t="s">
        <v>5</v>
      </c>
      <c r="C11" s="170">
        <v>43684.140659260484</v>
      </c>
      <c r="D11" s="170">
        <v>50547.704706677505</v>
      </c>
      <c r="E11" s="170">
        <v>62368.37104291538</v>
      </c>
      <c r="F11" s="171"/>
      <c r="G11" s="169" t="s">
        <v>1</v>
      </c>
      <c r="H11" s="170">
        <v>47852.737648519469</v>
      </c>
      <c r="I11" s="170">
        <v>60420.380562227998</v>
      </c>
      <c r="J11" s="170">
        <v>89609.654601775328</v>
      </c>
      <c r="N11" s="165"/>
      <c r="O11" s="165"/>
      <c r="P11" s="165"/>
    </row>
    <row r="12" spans="1:16">
      <c r="A12" s="165"/>
      <c r="B12" s="169" t="s">
        <v>1</v>
      </c>
      <c r="C12" s="170">
        <v>47995.253524263491</v>
      </c>
      <c r="D12" s="170">
        <v>57637.637629193327</v>
      </c>
      <c r="E12" s="170">
        <v>83891.659422126526</v>
      </c>
      <c r="F12" s="171"/>
      <c r="G12" s="169" t="s">
        <v>5</v>
      </c>
      <c r="H12" s="170">
        <v>48796.424637681448</v>
      </c>
      <c r="I12" s="170">
        <v>56428.111015981565</v>
      </c>
      <c r="J12" s="170">
        <v>69498.755364802506</v>
      </c>
      <c r="N12" s="165"/>
      <c r="O12" s="165"/>
      <c r="P12" s="165"/>
    </row>
    <row r="13" spans="1:16">
      <c r="A13" s="165"/>
      <c r="B13" s="169" t="s">
        <v>2</v>
      </c>
      <c r="C13" s="170">
        <v>69599.17060920145</v>
      </c>
      <c r="D13" s="170">
        <v>85048.84848969875</v>
      </c>
      <c r="E13" s="170">
        <v>90969.78929091779</v>
      </c>
      <c r="F13" s="171"/>
      <c r="G13" s="169" t="s">
        <v>2</v>
      </c>
      <c r="H13" s="170">
        <v>77357.551127319311</v>
      </c>
      <c r="I13" s="170">
        <v>92565.971418171262</v>
      </c>
      <c r="J13" s="170">
        <v>100962.22862755966</v>
      </c>
      <c r="N13" s="165"/>
      <c r="O13" s="165"/>
      <c r="P13" s="165"/>
    </row>
    <row r="14" spans="1:16">
      <c r="A14" s="165"/>
      <c r="B14" s="165"/>
      <c r="C14" s="176"/>
      <c r="D14" s="176"/>
      <c r="E14" s="176"/>
      <c r="F14" s="165"/>
      <c r="G14" s="177"/>
      <c r="H14" s="176"/>
      <c r="I14" s="176"/>
      <c r="J14" s="176"/>
      <c r="K14" s="165"/>
      <c r="L14" s="165"/>
      <c r="M14" s="165"/>
      <c r="N14" s="165"/>
      <c r="O14" s="165"/>
      <c r="P14" s="165"/>
    </row>
    <row r="15" spans="1:16">
      <c r="A15" s="165"/>
      <c r="B15" s="165"/>
      <c r="C15" s="176"/>
      <c r="D15" s="176"/>
      <c r="E15" s="176"/>
      <c r="F15" s="165"/>
      <c r="G15" s="178"/>
      <c r="H15" s="176"/>
      <c r="I15" s="176"/>
      <c r="J15" s="176"/>
      <c r="K15" s="165"/>
      <c r="L15" s="165"/>
      <c r="M15" s="165"/>
      <c r="N15" s="165"/>
      <c r="O15" s="165"/>
      <c r="P15" s="165"/>
    </row>
    <row r="16" spans="1:16">
      <c r="A16" s="165"/>
      <c r="B16" s="165"/>
      <c r="C16" s="165"/>
      <c r="D16" s="165"/>
      <c r="E16" s="165"/>
      <c r="F16" s="165"/>
      <c r="G16" s="177"/>
      <c r="H16" s="177"/>
      <c r="I16" s="177"/>
      <c r="J16" s="177"/>
      <c r="K16" s="165"/>
      <c r="L16" s="165"/>
      <c r="M16" s="177"/>
      <c r="N16" s="165"/>
      <c r="O16" s="165"/>
      <c r="P16" s="165"/>
    </row>
    <row r="17" spans="1:22">
      <c r="A17" s="165"/>
      <c r="B17" s="165"/>
      <c r="C17" s="165"/>
      <c r="D17" s="165"/>
      <c r="E17" s="165"/>
      <c r="F17" s="165"/>
      <c r="G17" s="177"/>
      <c r="H17" s="177"/>
      <c r="I17" s="177"/>
      <c r="J17" s="177"/>
      <c r="K17" s="165"/>
      <c r="L17" s="165"/>
      <c r="M17" s="177"/>
      <c r="N17" s="165"/>
      <c r="O17" s="165"/>
      <c r="P17" s="165"/>
    </row>
    <row r="18" spans="1:22">
      <c r="A18" s="165"/>
      <c r="B18" s="165"/>
      <c r="C18" s="165"/>
      <c r="D18" s="165"/>
      <c r="E18" s="165"/>
      <c r="F18" s="165"/>
      <c r="G18" s="177"/>
      <c r="H18" s="177"/>
      <c r="I18" s="177"/>
      <c r="J18" s="177"/>
      <c r="K18" s="165"/>
      <c r="L18" s="179"/>
      <c r="M18" s="179"/>
      <c r="N18" s="179"/>
      <c r="O18" s="179"/>
      <c r="P18" s="179"/>
      <c r="Q18" s="179"/>
      <c r="S18" s="1" t="s">
        <v>59</v>
      </c>
      <c r="T18" s="179"/>
      <c r="U18" s="179"/>
      <c r="V18" s="179"/>
    </row>
    <row r="19" spans="1:22">
      <c r="A19" s="165"/>
      <c r="B19" s="165"/>
      <c r="C19" s="165"/>
      <c r="D19" s="165"/>
      <c r="E19" s="165"/>
      <c r="F19" s="165"/>
      <c r="G19" s="180"/>
      <c r="H19" s="180"/>
      <c r="I19" s="180"/>
      <c r="J19" s="180"/>
      <c r="K19" s="165"/>
      <c r="L19" s="179"/>
      <c r="M19" s="179"/>
      <c r="N19" s="179"/>
      <c r="O19" s="179"/>
      <c r="P19" s="179"/>
      <c r="Q19" s="179"/>
      <c r="R19" s="179"/>
      <c r="S19" s="179"/>
      <c r="T19" s="179"/>
      <c r="U19" s="179"/>
      <c r="V19" s="179"/>
    </row>
    <row r="20" spans="1:22">
      <c r="B20" s="122"/>
      <c r="C20" s="128"/>
      <c r="D20" s="128"/>
      <c r="E20" s="128"/>
    </row>
    <row r="21" spans="1:22">
      <c r="A21" s="19" t="s">
        <v>280</v>
      </c>
      <c r="B21" s="122"/>
      <c r="C21" s="128"/>
      <c r="D21" s="128"/>
      <c r="E21" s="128"/>
    </row>
    <row r="22" spans="1:22">
      <c r="A22" s="1" t="s">
        <v>353</v>
      </c>
      <c r="B22" s="122"/>
      <c r="C22" s="128"/>
      <c r="D22" s="128"/>
      <c r="E22" s="128"/>
    </row>
    <row r="23" spans="1:22">
      <c r="B23" s="122"/>
      <c r="C23" s="128"/>
      <c r="D23" s="128"/>
      <c r="E23" s="128"/>
    </row>
    <row r="24" spans="1:22">
      <c r="B24" s="122"/>
      <c r="C24" s="128"/>
      <c r="D24" s="128"/>
      <c r="E24" s="128"/>
    </row>
    <row r="25" spans="1:22">
      <c r="B25" s="1"/>
      <c r="C25" s="90" t="s">
        <v>54</v>
      </c>
      <c r="D25" s="34" t="s">
        <v>50</v>
      </c>
      <c r="E25" s="34" t="s">
        <v>354</v>
      </c>
      <c r="F25" s="34" t="s">
        <v>345</v>
      </c>
    </row>
    <row r="26" spans="1:22">
      <c r="B26" s="169" t="s">
        <v>22</v>
      </c>
      <c r="C26" s="181">
        <v>40007.993455460091</v>
      </c>
      <c r="D26" s="182">
        <v>40007.993455460091</v>
      </c>
      <c r="E26" s="182">
        <v>42822.440011775834</v>
      </c>
      <c r="F26" s="182">
        <v>45870.03173233592</v>
      </c>
    </row>
    <row r="27" spans="1:22">
      <c r="B27" s="172" t="s">
        <v>8</v>
      </c>
      <c r="C27" s="183">
        <v>44063.633042294736</v>
      </c>
      <c r="D27" s="184">
        <v>42832.429407942145</v>
      </c>
      <c r="E27" s="184">
        <v>48209.354196509776</v>
      </c>
      <c r="F27" s="184">
        <v>53716.127882276625</v>
      </c>
    </row>
    <row r="28" spans="1:22">
      <c r="B28" s="169" t="s">
        <v>19</v>
      </c>
      <c r="C28" s="181">
        <v>52095.393163930676</v>
      </c>
      <c r="D28" s="182">
        <v>47479.793297386394</v>
      </c>
      <c r="E28" s="182">
        <v>46245.174145875717</v>
      </c>
      <c r="F28" s="182">
        <v>50208.87050028982</v>
      </c>
    </row>
    <row r="29" spans="1:22">
      <c r="B29" s="169" t="s">
        <v>12</v>
      </c>
      <c r="C29" s="181">
        <v>38128.257082239732</v>
      </c>
      <c r="D29" s="182">
        <v>50229.127299810389</v>
      </c>
      <c r="E29" s="182">
        <v>55665.954404372009</v>
      </c>
      <c r="F29" s="182">
        <v>62713.773548291276</v>
      </c>
    </row>
    <row r="30" spans="1:22">
      <c r="B30" s="169" t="s">
        <v>1</v>
      </c>
      <c r="C30" s="185"/>
      <c r="D30" s="186">
        <v>64357.066324295192</v>
      </c>
      <c r="E30" s="186">
        <v>71951.267049145783</v>
      </c>
      <c r="F30" s="186">
        <v>82346.074819999703</v>
      </c>
    </row>
    <row r="31" spans="1:22">
      <c r="B31" s="169" t="s">
        <v>2</v>
      </c>
      <c r="C31" s="185"/>
      <c r="D31" s="186">
        <v>81428.722513030836</v>
      </c>
      <c r="E31" s="186">
        <v>89721.573392266306</v>
      </c>
      <c r="F31" s="186">
        <v>94579.599911492158</v>
      </c>
    </row>
    <row r="32" spans="1:22">
      <c r="B32" s="1"/>
      <c r="C32" s="1"/>
      <c r="D32" s="1"/>
      <c r="E32" s="1"/>
    </row>
    <row r="33" spans="2:21">
      <c r="B33" s="1"/>
      <c r="C33" s="1"/>
      <c r="D33" s="1"/>
      <c r="E33" s="1"/>
    </row>
    <row r="34" spans="2:21">
      <c r="B34" s="1"/>
      <c r="C34" s="1"/>
      <c r="D34" s="1"/>
      <c r="E34" s="1"/>
    </row>
    <row r="35" spans="2:21">
      <c r="B35" s="1"/>
      <c r="C35" s="1"/>
      <c r="D35" s="1"/>
      <c r="E35" s="1"/>
    </row>
    <row r="36" spans="2:21">
      <c r="B36" s="1"/>
      <c r="C36" s="1"/>
      <c r="D36" s="1"/>
      <c r="E36" s="1"/>
    </row>
    <row r="37" spans="2:21">
      <c r="B37" s="1"/>
      <c r="C37" s="1"/>
      <c r="D37" s="1"/>
      <c r="E37" s="1"/>
    </row>
    <row r="38" spans="2:21">
      <c r="B38" s="1"/>
      <c r="C38" s="1"/>
      <c r="D38" s="1"/>
      <c r="E38" s="1"/>
    </row>
    <row r="39" spans="2:21">
      <c r="B39" s="1"/>
      <c r="C39" s="1"/>
      <c r="D39" s="1"/>
      <c r="E39" s="1"/>
    </row>
    <row r="40" spans="2:21">
      <c r="B40" s="1"/>
      <c r="C40" s="1"/>
      <c r="D40" s="1"/>
      <c r="E40" s="1"/>
    </row>
    <row r="41" spans="2:21">
      <c r="B41" s="1"/>
      <c r="C41" s="1"/>
      <c r="D41" s="1"/>
      <c r="E41" s="1"/>
    </row>
    <row r="42" spans="2:21">
      <c r="B42" s="1"/>
      <c r="C42" s="1"/>
      <c r="D42" s="1"/>
      <c r="E42" s="1"/>
    </row>
    <row r="43" spans="2:21">
      <c r="B43" s="1"/>
      <c r="C43" s="1"/>
      <c r="D43" s="1"/>
      <c r="E43" s="1"/>
    </row>
    <row r="44" spans="2:21">
      <c r="B44" s="1"/>
      <c r="C44" s="1"/>
      <c r="D44" s="1"/>
      <c r="E44" s="1"/>
    </row>
    <row r="45" spans="2:21" ht="12.75" customHeight="1">
      <c r="B45" s="1"/>
      <c r="C45" s="1"/>
      <c r="D45" s="1"/>
      <c r="E45" s="1"/>
      <c r="L45" s="382" t="s">
        <v>355</v>
      </c>
      <c r="M45" s="382"/>
      <c r="N45" s="382"/>
      <c r="O45" s="382"/>
      <c r="P45" s="382"/>
      <c r="Q45" s="382"/>
      <c r="R45" s="382"/>
      <c r="S45" s="382"/>
      <c r="T45" s="382"/>
      <c r="U45" s="382"/>
    </row>
    <row r="46" spans="2:21">
      <c r="B46" s="1"/>
      <c r="C46" s="1"/>
      <c r="D46" s="1"/>
      <c r="E46" s="1"/>
      <c r="L46" s="382"/>
      <c r="M46" s="382"/>
      <c r="N46" s="382"/>
      <c r="O46" s="382"/>
      <c r="P46" s="382"/>
      <c r="Q46" s="382"/>
      <c r="R46" s="382"/>
      <c r="S46" s="382"/>
      <c r="T46" s="382"/>
      <c r="U46" s="382"/>
    </row>
    <row r="47" spans="2:21" ht="12.75" customHeight="1">
      <c r="B47" s="1"/>
      <c r="C47" s="1"/>
      <c r="D47" s="1"/>
      <c r="E47" s="1"/>
      <c r="L47" s="382"/>
      <c r="M47" s="382"/>
      <c r="N47" s="382"/>
      <c r="O47" s="382"/>
      <c r="P47" s="382"/>
      <c r="Q47" s="382"/>
      <c r="R47" s="382"/>
      <c r="S47" s="382"/>
      <c r="T47" s="382"/>
      <c r="U47" s="382"/>
    </row>
    <row r="48" spans="2:21">
      <c r="B48" s="122"/>
      <c r="C48" s="123"/>
      <c r="D48" s="123"/>
      <c r="E48" s="123"/>
    </row>
    <row r="49" spans="1:19">
      <c r="B49" s="122"/>
      <c r="C49" s="123"/>
      <c r="D49" s="123"/>
      <c r="E49" s="123"/>
      <c r="Q49" s="1" t="s">
        <v>59</v>
      </c>
    </row>
    <row r="50" spans="1:19">
      <c r="B50" s="122"/>
      <c r="C50" s="123"/>
      <c r="D50" s="123"/>
      <c r="E50" s="123"/>
    </row>
    <row r="51" spans="1:19">
      <c r="A51" s="19" t="s">
        <v>281</v>
      </c>
      <c r="B51" s="122"/>
      <c r="C51" s="123"/>
      <c r="D51" s="123"/>
      <c r="E51" s="123"/>
    </row>
    <row r="52" spans="1:19">
      <c r="A52" s="1" t="s">
        <v>356</v>
      </c>
      <c r="B52" s="122"/>
      <c r="C52" s="123"/>
      <c r="D52" s="123"/>
      <c r="E52" s="123"/>
    </row>
    <row r="53" spans="1:19">
      <c r="B53" s="122"/>
      <c r="C53" s="123"/>
      <c r="D53" s="123"/>
      <c r="E53" s="123"/>
    </row>
    <row r="54" spans="1:19">
      <c r="A54" s="36"/>
      <c r="B54" s="36"/>
      <c r="C54" s="36"/>
      <c r="D54" s="36"/>
      <c r="E54" s="36"/>
      <c r="F54" s="36"/>
      <c r="G54" s="36"/>
      <c r="H54" s="36"/>
      <c r="I54" s="36"/>
      <c r="J54" s="36"/>
      <c r="K54" s="36"/>
      <c r="L54" s="36"/>
      <c r="M54" s="36"/>
      <c r="N54" s="36"/>
      <c r="O54" s="36"/>
      <c r="P54" s="36"/>
      <c r="Q54" s="36"/>
      <c r="R54" s="36"/>
      <c r="S54" s="36"/>
    </row>
    <row r="55" spans="1:19" ht="51">
      <c r="B55" s="1"/>
      <c r="C55" s="90" t="s">
        <v>54</v>
      </c>
      <c r="D55" s="61" t="s">
        <v>50</v>
      </c>
      <c r="E55" s="61" t="s">
        <v>354</v>
      </c>
      <c r="F55" s="61" t="s">
        <v>345</v>
      </c>
      <c r="G55" s="61" t="s">
        <v>357</v>
      </c>
      <c r="H55" s="36"/>
      <c r="I55" s="36"/>
      <c r="J55" s="36"/>
      <c r="K55" s="36"/>
      <c r="L55" s="36"/>
      <c r="M55" s="36"/>
      <c r="N55" s="36"/>
      <c r="O55" s="36"/>
      <c r="P55" s="36"/>
      <c r="Q55" s="36"/>
      <c r="R55" s="36"/>
      <c r="S55" s="36"/>
    </row>
    <row r="56" spans="1:19">
      <c r="B56" s="1" t="s">
        <v>22</v>
      </c>
      <c r="C56" s="181">
        <v>67.792020846399438</v>
      </c>
      <c r="D56" s="187">
        <v>67.792020846399438</v>
      </c>
      <c r="E56" s="187">
        <v>72.560993322593319</v>
      </c>
      <c r="F56" s="4">
        <v>77.725021398170981</v>
      </c>
      <c r="G56" s="9">
        <v>100</v>
      </c>
      <c r="H56" s="36"/>
      <c r="I56" s="36"/>
      <c r="J56" s="36"/>
      <c r="K56" s="36"/>
      <c r="L56" s="36"/>
      <c r="M56" s="36"/>
      <c r="N56" s="36"/>
      <c r="O56" s="36"/>
      <c r="P56" s="36"/>
      <c r="Q56" s="36"/>
      <c r="R56" s="36"/>
      <c r="S56" s="36"/>
    </row>
    <row r="57" spans="1:19">
      <c r="B57" s="1" t="s">
        <v>1</v>
      </c>
      <c r="C57" s="181"/>
      <c r="D57" s="187">
        <v>72.436013039299112</v>
      </c>
      <c r="E57" s="187">
        <v>80.98353787451164</v>
      </c>
      <c r="F57" s="4">
        <v>92.683238843421975</v>
      </c>
      <c r="G57" s="9">
        <v>100</v>
      </c>
      <c r="H57" s="36"/>
      <c r="I57" s="36"/>
      <c r="J57" s="36"/>
      <c r="K57" s="36"/>
      <c r="L57" s="36"/>
      <c r="M57" s="36"/>
      <c r="N57" s="36"/>
      <c r="O57" s="36"/>
      <c r="P57" s="36"/>
      <c r="Q57" s="36"/>
      <c r="R57" s="36"/>
      <c r="S57" s="36"/>
    </row>
    <row r="58" spans="1:19">
      <c r="B58" s="54" t="s">
        <v>8</v>
      </c>
      <c r="C58" s="183">
        <v>79.793968887646116</v>
      </c>
      <c r="D58" s="188">
        <v>77.564406372916835</v>
      </c>
      <c r="E58" s="188">
        <v>87.301374018738414</v>
      </c>
      <c r="F58" s="62">
        <v>97.27348248586415</v>
      </c>
      <c r="G58" s="65">
        <v>100</v>
      </c>
      <c r="H58" s="36"/>
      <c r="I58" s="36"/>
      <c r="J58" s="36"/>
      <c r="K58" s="36"/>
      <c r="L58" s="36"/>
      <c r="M58" s="36"/>
      <c r="N58" s="36"/>
      <c r="O58" s="36"/>
      <c r="P58" s="36"/>
      <c r="Q58" s="36"/>
      <c r="R58" s="36"/>
      <c r="S58" s="36"/>
    </row>
    <row r="59" spans="1:19">
      <c r="B59" s="1" t="s">
        <v>12</v>
      </c>
      <c r="C59" s="181">
        <v>67.002741770031534</v>
      </c>
      <c r="D59" s="187">
        <v>88.267586911831131</v>
      </c>
      <c r="E59" s="187">
        <v>97.821716851458888</v>
      </c>
      <c r="F59" s="4">
        <v>110.20684122583975</v>
      </c>
      <c r="G59" s="9">
        <v>100</v>
      </c>
      <c r="H59" s="36"/>
      <c r="I59" s="36"/>
      <c r="J59" s="36"/>
      <c r="K59" s="36"/>
      <c r="L59" s="36"/>
      <c r="M59" s="36"/>
      <c r="N59" s="36"/>
      <c r="O59" s="36"/>
      <c r="P59" s="36"/>
      <c r="Q59" s="36"/>
      <c r="R59" s="36"/>
      <c r="S59" s="36"/>
    </row>
    <row r="60" spans="1:19">
      <c r="B60" s="1" t="s">
        <v>2</v>
      </c>
      <c r="C60" s="181"/>
      <c r="D60" s="187">
        <v>90.590781574945851</v>
      </c>
      <c r="E60" s="187">
        <v>99.816713401571235</v>
      </c>
      <c r="F60" s="4">
        <v>105.22134711933657</v>
      </c>
      <c r="G60" s="9">
        <v>100</v>
      </c>
      <c r="H60" s="36"/>
      <c r="I60" s="36"/>
      <c r="J60" s="36"/>
      <c r="K60" s="36"/>
      <c r="L60" s="36"/>
      <c r="M60" s="36"/>
      <c r="N60" s="36"/>
      <c r="O60" s="36"/>
      <c r="P60" s="36"/>
      <c r="Q60" s="36"/>
      <c r="R60" s="36"/>
      <c r="S60" s="36"/>
    </row>
    <row r="61" spans="1:19">
      <c r="B61" s="1" t="s">
        <v>19</v>
      </c>
      <c r="C61" s="181">
        <v>149.90276184290991</v>
      </c>
      <c r="D61" s="187">
        <v>136.62152667918724</v>
      </c>
      <c r="E61" s="187">
        <v>133.06895111740531</v>
      </c>
      <c r="F61" s="4">
        <v>144.47435559844365</v>
      </c>
      <c r="G61" s="9">
        <v>100</v>
      </c>
      <c r="H61" s="36"/>
      <c r="I61" s="36"/>
      <c r="J61" s="36"/>
      <c r="K61" s="36"/>
      <c r="L61" s="36"/>
      <c r="M61" s="36"/>
      <c r="N61" s="36"/>
      <c r="O61" s="36"/>
      <c r="P61" s="36"/>
      <c r="Q61" s="36"/>
      <c r="R61" s="36"/>
      <c r="S61" s="36"/>
    </row>
    <row r="62" spans="1:19">
      <c r="A62" s="36"/>
      <c r="B62" s="1"/>
      <c r="C62" s="7"/>
      <c r="D62" s="7"/>
      <c r="E62" s="7"/>
      <c r="F62" s="189"/>
      <c r="G62" s="36"/>
      <c r="H62" s="36"/>
      <c r="I62" s="36"/>
      <c r="J62" s="36"/>
      <c r="K62" s="36"/>
      <c r="L62" s="36"/>
      <c r="M62" s="36"/>
      <c r="N62" s="36"/>
      <c r="O62" s="36"/>
      <c r="P62" s="36"/>
      <c r="Q62" s="36"/>
      <c r="R62" s="36"/>
      <c r="S62" s="36"/>
    </row>
    <row r="63" spans="1:19">
      <c r="A63" s="36"/>
      <c r="B63" s="36"/>
      <c r="C63" s="36"/>
      <c r="D63" s="36"/>
      <c r="E63" s="36"/>
      <c r="F63" s="36"/>
      <c r="G63" s="36"/>
      <c r="H63" s="36"/>
      <c r="I63" s="36"/>
      <c r="J63" s="36"/>
      <c r="K63" s="36"/>
      <c r="L63" s="36"/>
      <c r="M63" s="36"/>
      <c r="N63" s="36"/>
      <c r="O63" s="36"/>
      <c r="P63" s="36"/>
      <c r="Q63" s="36"/>
      <c r="R63" s="36"/>
      <c r="S63" s="36"/>
    </row>
    <row r="64" spans="1:19">
      <c r="A64" s="36"/>
      <c r="B64" s="1"/>
      <c r="C64" s="181"/>
      <c r="D64" s="187"/>
      <c r="E64" s="187"/>
      <c r="F64" s="4"/>
      <c r="G64" s="9"/>
      <c r="H64" s="36"/>
      <c r="I64" s="36"/>
      <c r="J64" s="36"/>
      <c r="K64" s="36"/>
      <c r="L64" s="36"/>
      <c r="M64" s="36"/>
      <c r="N64" s="36"/>
      <c r="O64" s="36"/>
      <c r="P64" s="36"/>
      <c r="Q64" s="36"/>
      <c r="R64" s="36"/>
      <c r="S64" s="36"/>
    </row>
    <row r="65" spans="1:21">
      <c r="A65" s="36"/>
      <c r="B65" s="1"/>
      <c r="C65" s="181"/>
      <c r="D65" s="187"/>
      <c r="E65" s="187"/>
      <c r="F65" s="4"/>
      <c r="G65" s="9"/>
      <c r="H65" s="36"/>
      <c r="I65" s="36"/>
      <c r="J65" s="36"/>
      <c r="K65" s="36"/>
      <c r="L65" s="36"/>
      <c r="M65" s="36"/>
      <c r="N65" s="36"/>
      <c r="O65" s="36"/>
      <c r="P65" s="36"/>
      <c r="Q65" s="36"/>
      <c r="R65" s="36"/>
      <c r="S65" s="36"/>
    </row>
    <row r="66" spans="1:21">
      <c r="A66" s="36"/>
      <c r="B66" s="1"/>
      <c r="C66" s="181"/>
      <c r="D66" s="187"/>
      <c r="E66" s="187"/>
      <c r="F66" s="4"/>
      <c r="G66" s="9"/>
      <c r="H66" s="36"/>
      <c r="I66" s="36"/>
      <c r="J66" s="36"/>
      <c r="K66" s="36"/>
      <c r="L66" s="36"/>
      <c r="M66" s="36"/>
      <c r="N66" s="36"/>
      <c r="O66" s="36"/>
      <c r="P66" s="36"/>
      <c r="Q66" s="36"/>
      <c r="R66" s="36"/>
      <c r="S66" s="36"/>
    </row>
    <row r="67" spans="1:21">
      <c r="A67" s="36"/>
      <c r="B67" s="36"/>
      <c r="C67" s="36"/>
      <c r="D67" s="36"/>
      <c r="E67" s="36"/>
      <c r="F67" s="36"/>
      <c r="G67" s="36"/>
      <c r="H67" s="36"/>
      <c r="I67" s="36"/>
      <c r="J67" s="36"/>
      <c r="K67" s="36"/>
      <c r="L67" s="36"/>
      <c r="M67" s="36"/>
      <c r="N67" s="36"/>
      <c r="O67" s="36"/>
      <c r="P67" s="36"/>
      <c r="Q67" s="36"/>
      <c r="R67" s="36"/>
      <c r="S67" s="36"/>
    </row>
    <row r="68" spans="1:21">
      <c r="A68" s="36"/>
      <c r="B68" s="36"/>
      <c r="C68" s="36"/>
      <c r="D68" s="36"/>
      <c r="E68" s="36"/>
      <c r="F68" s="36"/>
      <c r="G68" s="36"/>
      <c r="H68" s="36"/>
      <c r="I68" s="36"/>
      <c r="J68" s="36"/>
      <c r="K68" s="36"/>
      <c r="L68" s="36"/>
      <c r="M68" s="36"/>
      <c r="N68" s="36"/>
      <c r="O68" s="36"/>
      <c r="P68" s="36"/>
      <c r="Q68" s="36"/>
      <c r="R68" s="36"/>
      <c r="S68" s="36"/>
    </row>
    <row r="69" spans="1:21">
      <c r="A69" s="36"/>
      <c r="B69" s="36"/>
      <c r="C69" s="36"/>
      <c r="D69" s="36"/>
      <c r="E69" s="36"/>
      <c r="F69" s="36"/>
      <c r="G69" s="36"/>
      <c r="H69" s="36"/>
      <c r="I69" s="36"/>
      <c r="J69" s="36"/>
      <c r="K69" s="36"/>
      <c r="L69" s="36"/>
      <c r="M69" s="36"/>
      <c r="N69" s="36"/>
      <c r="O69" s="36"/>
      <c r="P69" s="36"/>
      <c r="Q69" s="36"/>
      <c r="R69" s="36"/>
      <c r="S69" s="36"/>
    </row>
    <row r="70" spans="1:21" ht="12.75" customHeight="1">
      <c r="A70" s="36"/>
      <c r="B70" s="36"/>
      <c r="C70" s="36"/>
      <c r="D70" s="36"/>
      <c r="E70" s="36"/>
      <c r="F70" s="36"/>
      <c r="G70" s="36"/>
      <c r="H70" s="36"/>
      <c r="I70" s="36"/>
      <c r="J70" s="36"/>
      <c r="K70" s="36"/>
      <c r="L70" s="382" t="s">
        <v>358</v>
      </c>
      <c r="M70" s="382"/>
      <c r="N70" s="382"/>
      <c r="O70" s="382"/>
      <c r="P70" s="382"/>
      <c r="Q70" s="382"/>
      <c r="R70" s="382"/>
      <c r="S70" s="382"/>
      <c r="T70" s="382"/>
      <c r="U70" s="382"/>
    </row>
    <row r="71" spans="1:21">
      <c r="A71" s="36"/>
      <c r="B71" s="36"/>
      <c r="C71" s="36"/>
      <c r="D71" s="36"/>
      <c r="E71" s="36"/>
      <c r="F71" s="36"/>
      <c r="G71" s="36"/>
      <c r="H71" s="36"/>
      <c r="I71" s="36"/>
      <c r="J71" s="36"/>
      <c r="K71" s="36"/>
      <c r="L71" s="382"/>
      <c r="M71" s="382"/>
      <c r="N71" s="382"/>
      <c r="O71" s="382"/>
      <c r="P71" s="382"/>
      <c r="Q71" s="382"/>
      <c r="R71" s="382"/>
      <c r="S71" s="382"/>
      <c r="T71" s="382"/>
      <c r="U71" s="382"/>
    </row>
    <row r="72" spans="1:21">
      <c r="A72" s="36"/>
      <c r="B72" s="36"/>
      <c r="C72" s="36"/>
      <c r="D72" s="36"/>
      <c r="E72" s="36"/>
      <c r="F72" s="36"/>
      <c r="G72" s="36"/>
      <c r="I72" s="36"/>
      <c r="J72" s="36"/>
      <c r="K72" s="36"/>
      <c r="L72" s="382"/>
      <c r="M72" s="382"/>
      <c r="N72" s="382"/>
      <c r="O72" s="382"/>
      <c r="P72" s="382"/>
      <c r="Q72" s="382"/>
      <c r="R72" s="382"/>
      <c r="S72" s="382"/>
      <c r="T72" s="382"/>
      <c r="U72" s="382"/>
    </row>
    <row r="73" spans="1:21" ht="12.75" customHeight="1">
      <c r="A73" s="36"/>
      <c r="B73" s="36"/>
      <c r="C73" s="36"/>
      <c r="D73" s="36"/>
      <c r="E73" s="36"/>
      <c r="G73" s="36"/>
      <c r="I73" s="36"/>
      <c r="J73" s="36"/>
      <c r="K73" s="36"/>
    </row>
    <row r="74" spans="1:21" ht="30.75" customHeight="1">
      <c r="A74" s="36"/>
      <c r="B74" s="36"/>
      <c r="C74" s="36"/>
      <c r="D74" s="36"/>
      <c r="E74" s="36"/>
      <c r="G74" s="36"/>
      <c r="I74" s="36"/>
      <c r="J74" s="36"/>
      <c r="K74" s="36"/>
      <c r="P74" s="1" t="s">
        <v>59</v>
      </c>
    </row>
    <row r="75" spans="1:21">
      <c r="A75" s="36"/>
      <c r="B75" s="36"/>
      <c r="C75" s="36"/>
      <c r="D75" s="36"/>
      <c r="E75" s="36"/>
      <c r="G75" s="36"/>
      <c r="H75" s="36"/>
      <c r="I75" s="36"/>
      <c r="J75" s="36"/>
      <c r="K75" s="36"/>
      <c r="L75" s="36"/>
      <c r="M75" s="36"/>
      <c r="N75" s="36"/>
      <c r="O75" s="36"/>
      <c r="P75" s="36"/>
      <c r="Q75" s="36"/>
      <c r="R75" s="36"/>
      <c r="S75" s="36"/>
    </row>
    <row r="76" spans="1:21">
      <c r="A76" s="36"/>
      <c r="B76" s="36"/>
      <c r="C76" s="36"/>
      <c r="D76" s="36"/>
      <c r="E76" s="36"/>
      <c r="G76" s="36"/>
      <c r="H76" s="36"/>
      <c r="I76" s="36"/>
      <c r="J76" s="36"/>
      <c r="K76" s="36"/>
      <c r="L76" s="36"/>
      <c r="M76" s="36"/>
      <c r="N76" s="36"/>
      <c r="O76" s="36"/>
      <c r="P76" s="36"/>
      <c r="Q76" s="36"/>
      <c r="R76" s="36"/>
      <c r="S76" s="36"/>
    </row>
    <row r="77" spans="1:21">
      <c r="A77" s="36"/>
      <c r="B77" s="36"/>
      <c r="C77" s="36"/>
      <c r="D77" s="36"/>
      <c r="E77" s="36"/>
      <c r="F77" s="36"/>
      <c r="G77" s="36"/>
      <c r="H77" s="36"/>
      <c r="I77" s="36"/>
      <c r="J77" s="36"/>
      <c r="K77" s="36"/>
      <c r="L77" s="36"/>
      <c r="M77" s="36"/>
      <c r="N77" s="36"/>
      <c r="O77" s="36"/>
      <c r="P77" s="36"/>
      <c r="Q77" s="36"/>
      <c r="R77" s="36"/>
      <c r="S77" s="36"/>
    </row>
    <row r="78" spans="1:21">
      <c r="B78" s="122"/>
      <c r="C78" s="123"/>
      <c r="D78" s="123"/>
      <c r="E78" s="123"/>
    </row>
    <row r="87" spans="1:1">
      <c r="A87" s="36"/>
    </row>
  </sheetData>
  <mergeCells count="2">
    <mergeCell ref="L45:U47"/>
    <mergeCell ref="L70:U7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1"/>
  <sheetViews>
    <sheetView zoomScale="70" zoomScaleNormal="70" workbookViewId="0">
      <selection activeCell="O34" sqref="O34"/>
    </sheetView>
  </sheetViews>
  <sheetFormatPr baseColWidth="10" defaultRowHeight="12.75"/>
  <cols>
    <col min="1" max="2" width="13.28515625" style="2" customWidth="1"/>
    <col min="3" max="5" width="14.42578125" style="2" customWidth="1"/>
    <col min="6" max="14" width="13.28515625" style="2" customWidth="1"/>
    <col min="15" max="17" width="13.28515625" style="1" customWidth="1"/>
    <col min="18" max="16384" width="11.42578125" style="1"/>
  </cols>
  <sheetData>
    <row r="1" spans="1:14" ht="12.75" customHeight="1">
      <c r="A1" s="19" t="s">
        <v>283</v>
      </c>
      <c r="B1" s="1"/>
      <c r="C1" s="1"/>
      <c r="D1" s="1"/>
      <c r="E1" s="1"/>
      <c r="F1" s="1"/>
      <c r="G1" s="1"/>
      <c r="H1" s="1"/>
      <c r="I1" s="1"/>
      <c r="J1" s="14"/>
      <c r="K1" s="1"/>
      <c r="L1" s="1"/>
      <c r="M1" s="1"/>
      <c r="N1" s="1"/>
    </row>
    <row r="2" spans="1:14">
      <c r="A2" s="190" t="s">
        <v>359</v>
      </c>
    </row>
    <row r="4" spans="1:14">
      <c r="B4" s="191" t="s">
        <v>50</v>
      </c>
      <c r="C4" s="192" t="s">
        <v>8</v>
      </c>
      <c r="D4" s="193" t="s">
        <v>2</v>
      </c>
      <c r="E4" s="193" t="s">
        <v>5</v>
      </c>
      <c r="F4" s="193" t="s">
        <v>22</v>
      </c>
      <c r="G4" s="194" t="s">
        <v>1</v>
      </c>
      <c r="H4" s="193" t="s">
        <v>23</v>
      </c>
      <c r="I4" s="193" t="s">
        <v>19</v>
      </c>
      <c r="J4" s="193" t="s">
        <v>12</v>
      </c>
    </row>
    <row r="5" spans="1:14">
      <c r="B5" s="195" t="s">
        <v>360</v>
      </c>
      <c r="C5" s="196">
        <v>100</v>
      </c>
      <c r="D5" s="197">
        <v>100</v>
      </c>
      <c r="E5" s="197">
        <v>100</v>
      </c>
      <c r="F5" s="197">
        <v>100</v>
      </c>
      <c r="G5" s="197">
        <v>100</v>
      </c>
      <c r="H5" s="197">
        <v>100</v>
      </c>
      <c r="I5" s="197">
        <v>100</v>
      </c>
      <c r="J5" s="197">
        <v>100</v>
      </c>
      <c r="K5" s="197"/>
    </row>
    <row r="6" spans="1:14">
      <c r="B6" s="195" t="s">
        <v>361</v>
      </c>
      <c r="C6" s="196">
        <v>99.790897431217942</v>
      </c>
      <c r="D6" s="197">
        <v>103.67606770865352</v>
      </c>
      <c r="E6" s="197">
        <v>101.41844780697615</v>
      </c>
      <c r="F6" s="197">
        <v>100.11312944322314</v>
      </c>
      <c r="G6" s="197">
        <v>108.24202937355108</v>
      </c>
      <c r="H6" s="197">
        <v>102.3219382366006</v>
      </c>
      <c r="I6" s="197">
        <v>99.364069952305243</v>
      </c>
      <c r="J6" s="197">
        <v>100.40895545212187</v>
      </c>
      <c r="K6" s="197"/>
    </row>
    <row r="7" spans="1:14">
      <c r="B7" s="195" t="s">
        <v>362</v>
      </c>
      <c r="C7" s="196">
        <v>103.8901396152709</v>
      </c>
      <c r="D7" s="197">
        <v>106.77687489785986</v>
      </c>
      <c r="E7" s="197">
        <v>100.36574783174555</v>
      </c>
      <c r="F7" s="197">
        <v>98.729532392675168</v>
      </c>
      <c r="G7" s="197">
        <v>110.47462427738355</v>
      </c>
      <c r="H7" s="197">
        <v>100.17151669765497</v>
      </c>
      <c r="I7" s="197">
        <v>99.023665158854911</v>
      </c>
      <c r="J7" s="197">
        <v>100.52722765225698</v>
      </c>
      <c r="K7" s="197"/>
    </row>
    <row r="8" spans="1:14">
      <c r="B8" s="195" t="s">
        <v>363</v>
      </c>
      <c r="C8" s="196">
        <v>101.69934821482533</v>
      </c>
      <c r="D8" s="197">
        <v>108.65025407801008</v>
      </c>
      <c r="E8" s="197">
        <v>100.29460457704469</v>
      </c>
      <c r="F8" s="197">
        <v>100.44361290541055</v>
      </c>
      <c r="G8" s="197">
        <v>112.14446821698563</v>
      </c>
      <c r="H8" s="197">
        <v>101.35575651388793</v>
      </c>
      <c r="I8" s="197">
        <v>98.165118220925677</v>
      </c>
      <c r="J8" s="197">
        <v>98.055476995150045</v>
      </c>
      <c r="K8" s="197"/>
    </row>
    <row r="9" spans="1:14">
      <c r="B9" s="195" t="s">
        <v>364</v>
      </c>
      <c r="C9" s="196">
        <v>101.12313655744258</v>
      </c>
      <c r="D9" s="197">
        <v>110.03284005979239</v>
      </c>
      <c r="E9" s="197">
        <v>102.01418027793999</v>
      </c>
      <c r="F9" s="197">
        <v>100.87222755879877</v>
      </c>
      <c r="G9" s="197">
        <v>115.0248608618834</v>
      </c>
      <c r="H9" s="197">
        <v>113.2272612197435</v>
      </c>
      <c r="I9" s="197">
        <v>97.95950913284716</v>
      </c>
      <c r="J9" s="197">
        <v>99.070693646774984</v>
      </c>
      <c r="K9" s="197"/>
    </row>
    <row r="10" spans="1:14">
      <c r="B10" s="195" t="s">
        <v>365</v>
      </c>
      <c r="C10" s="196">
        <v>100.96003350736915</v>
      </c>
      <c r="D10" s="197">
        <v>113.37461679730426</v>
      </c>
      <c r="E10" s="197">
        <v>104.52004227235277</v>
      </c>
      <c r="F10" s="197">
        <v>102.34866534341165</v>
      </c>
      <c r="G10" s="197">
        <v>116.73281130929016</v>
      </c>
      <c r="H10" s="197">
        <v>128.08873457509014</v>
      </c>
      <c r="I10" s="197">
        <v>98.262705173020777</v>
      </c>
      <c r="J10" s="197">
        <v>99.667001540573935</v>
      </c>
      <c r="K10" s="197"/>
    </row>
    <row r="11" spans="1:14">
      <c r="B11" s="195" t="s">
        <v>366</v>
      </c>
      <c r="C11" s="196">
        <v>101.3427122696248</v>
      </c>
      <c r="D11" s="197">
        <v>115.016431038541</v>
      </c>
      <c r="E11" s="197">
        <v>102.93294029579982</v>
      </c>
      <c r="F11" s="197">
        <v>100.40119488383112</v>
      </c>
      <c r="G11" s="197">
        <v>115.84213319294108</v>
      </c>
      <c r="H11" s="197">
        <v>129.63671578322518</v>
      </c>
      <c r="I11" s="197">
        <v>97.451651147819746</v>
      </c>
      <c r="J11" s="197">
        <v>100.770646196946</v>
      </c>
      <c r="K11" s="197"/>
    </row>
    <row r="12" spans="1:14">
      <c r="B12" s="198"/>
      <c r="C12" s="198"/>
      <c r="D12" s="198"/>
      <c r="E12" s="198"/>
      <c r="F12" s="198"/>
      <c r="G12" s="198"/>
      <c r="H12" s="198"/>
      <c r="I12" s="198"/>
      <c r="J12" s="198"/>
    </row>
    <row r="13" spans="1:14">
      <c r="B13" s="191" t="s">
        <v>51</v>
      </c>
      <c r="C13" s="192" t="s">
        <v>8</v>
      </c>
      <c r="D13" s="193" t="s">
        <v>2</v>
      </c>
      <c r="E13" s="193" t="s">
        <v>5</v>
      </c>
      <c r="F13" s="193" t="s">
        <v>22</v>
      </c>
      <c r="G13" s="194" t="s">
        <v>1</v>
      </c>
      <c r="H13" s="193" t="s">
        <v>23</v>
      </c>
      <c r="I13" s="193" t="s">
        <v>19</v>
      </c>
      <c r="J13" s="193" t="s">
        <v>12</v>
      </c>
    </row>
    <row r="14" spans="1:14">
      <c r="B14" s="195" t="s">
        <v>360</v>
      </c>
      <c r="C14" s="196">
        <v>100</v>
      </c>
      <c r="D14" s="197">
        <v>100</v>
      </c>
      <c r="E14" s="197">
        <v>100</v>
      </c>
      <c r="F14" s="197">
        <v>100</v>
      </c>
      <c r="G14" s="197">
        <v>100</v>
      </c>
      <c r="H14" s="197">
        <v>100</v>
      </c>
      <c r="I14" s="197">
        <v>100</v>
      </c>
      <c r="J14" s="197">
        <v>100</v>
      </c>
    </row>
    <row r="15" spans="1:14">
      <c r="B15" s="195" t="s">
        <v>361</v>
      </c>
      <c r="C15" s="196">
        <v>99.790022488406294</v>
      </c>
      <c r="D15" s="197">
        <v>105.2712324321536</v>
      </c>
      <c r="E15" s="197">
        <v>101.36964485553605</v>
      </c>
      <c r="F15" s="197">
        <v>100.11218656473426</v>
      </c>
      <c r="G15" s="197">
        <v>108.24202937355108</v>
      </c>
      <c r="H15" s="197">
        <v>102.3340975746202</v>
      </c>
      <c r="I15" s="197">
        <v>99.364069952305243</v>
      </c>
      <c r="J15" s="197">
        <v>100.41046081966687</v>
      </c>
    </row>
    <row r="16" spans="1:14">
      <c r="B16" s="195" t="s">
        <v>362</v>
      </c>
      <c r="C16" s="196">
        <v>100.63449663476094</v>
      </c>
      <c r="D16" s="197">
        <v>108.38162965645436</v>
      </c>
      <c r="E16" s="197">
        <v>100.41972974101994</v>
      </c>
      <c r="F16" s="197">
        <v>98.728602545083461</v>
      </c>
      <c r="G16" s="197">
        <v>110.10100002415464</v>
      </c>
      <c r="H16" s="197">
        <v>100.16153816622189</v>
      </c>
      <c r="I16" s="197">
        <v>99.023665158854911</v>
      </c>
      <c r="J16" s="197">
        <v>100.52689651820481</v>
      </c>
    </row>
    <row r="17" spans="1:22">
      <c r="B17" s="195" t="s">
        <v>363</v>
      </c>
      <c r="C17" s="196">
        <v>98.69405393830786</v>
      </c>
      <c r="D17" s="197">
        <v>108.8935105873783</v>
      </c>
      <c r="E17" s="197">
        <v>100.13550260155088</v>
      </c>
      <c r="F17" s="197">
        <v>100.28998140742094</v>
      </c>
      <c r="G17" s="197">
        <v>111.02812058423143</v>
      </c>
      <c r="H17" s="197">
        <v>101.35738799854587</v>
      </c>
      <c r="I17" s="197">
        <v>98.165118220925677</v>
      </c>
      <c r="J17" s="197">
        <v>98.055592986533853</v>
      </c>
    </row>
    <row r="18" spans="1:22">
      <c r="B18" s="195" t="s">
        <v>364</v>
      </c>
      <c r="C18" s="196">
        <v>98.130023873711067</v>
      </c>
      <c r="D18" s="197">
        <v>109.52572776284472</v>
      </c>
      <c r="E18" s="197">
        <v>101.95009788180292</v>
      </c>
      <c r="F18" s="197">
        <v>100.73291787488448</v>
      </c>
      <c r="G18" s="197">
        <v>113.55207924043313</v>
      </c>
      <c r="H18" s="197">
        <v>114.70700662017852</v>
      </c>
      <c r="I18" s="197">
        <v>97.95950913284716</v>
      </c>
      <c r="J18" s="197">
        <v>99.073618477500176</v>
      </c>
    </row>
    <row r="19" spans="1:22">
      <c r="B19" s="195" t="s">
        <v>365</v>
      </c>
      <c r="C19" s="196">
        <v>102.02931495897703</v>
      </c>
      <c r="D19" s="197">
        <v>113.48848158546365</v>
      </c>
      <c r="E19" s="197">
        <v>104.52672462777346</v>
      </c>
      <c r="F19" s="197">
        <v>102.04217201260737</v>
      </c>
      <c r="G19" s="197">
        <v>116.15543758750213</v>
      </c>
      <c r="H19" s="197">
        <v>113.72643094780503</v>
      </c>
      <c r="I19" s="197">
        <v>98.262705173020777</v>
      </c>
      <c r="J19" s="197">
        <v>99.669921912158316</v>
      </c>
    </row>
    <row r="20" spans="1:22">
      <c r="B20" s="195" t="s">
        <v>366</v>
      </c>
      <c r="C20" s="196">
        <v>102.24987773489107</v>
      </c>
      <c r="D20" s="197">
        <v>115.42637124148681</v>
      </c>
      <c r="E20" s="197">
        <v>102.95224296602629</v>
      </c>
      <c r="F20" s="197">
        <v>100.09934125003672</v>
      </c>
      <c r="G20" s="197">
        <v>115.49815453155763</v>
      </c>
      <c r="H20" s="197">
        <v>115.10084048162913</v>
      </c>
      <c r="I20" s="197">
        <v>97.451651147819746</v>
      </c>
      <c r="J20" s="197">
        <v>100.23063824057989</v>
      </c>
      <c r="M20" s="2" t="s">
        <v>367</v>
      </c>
    </row>
    <row r="21" spans="1:22">
      <c r="B21" s="122"/>
      <c r="C21" s="123"/>
      <c r="D21" s="123"/>
      <c r="E21" s="123"/>
    </row>
    <row r="22" spans="1:22">
      <c r="B22" s="122"/>
      <c r="C22" s="123"/>
      <c r="D22" s="123"/>
      <c r="E22" s="123"/>
      <c r="R22" s="1" t="s">
        <v>59</v>
      </c>
    </row>
    <row r="23" spans="1:22">
      <c r="B23" s="122"/>
      <c r="C23" s="123"/>
      <c r="D23" s="123"/>
      <c r="E23" s="123"/>
    </row>
    <row r="24" spans="1:22">
      <c r="A24" s="19" t="s">
        <v>284</v>
      </c>
      <c r="B24" s="122"/>
      <c r="C24" s="123"/>
      <c r="D24" s="123"/>
      <c r="E24" s="123"/>
    </row>
    <row r="25" spans="1:22">
      <c r="A25" s="1" t="s">
        <v>368</v>
      </c>
      <c r="B25" s="122"/>
      <c r="C25" s="123"/>
      <c r="D25" s="123"/>
      <c r="E25" s="123"/>
    </row>
    <row r="26" spans="1:22">
      <c r="B26" s="122"/>
      <c r="C26" s="123"/>
      <c r="D26" s="123"/>
      <c r="E26" s="123"/>
    </row>
    <row r="27" spans="1:22">
      <c r="B27" s="199"/>
      <c r="C27" s="199"/>
      <c r="D27" s="199"/>
      <c r="E27" s="199"/>
      <c r="F27" s="199"/>
      <c r="G27" s="199"/>
      <c r="H27" s="199"/>
      <c r="I27" s="199"/>
      <c r="J27" s="199"/>
      <c r="K27" s="199"/>
      <c r="L27" s="199"/>
      <c r="M27" s="199"/>
      <c r="N27" s="199"/>
      <c r="O27" s="199"/>
      <c r="P27" s="199"/>
      <c r="Q27" s="199"/>
      <c r="R27" s="199"/>
      <c r="S27" s="199"/>
      <c r="T27" s="199"/>
      <c r="U27" s="199"/>
      <c r="V27" s="199"/>
    </row>
    <row r="28" spans="1:22">
      <c r="B28" s="191" t="s">
        <v>50</v>
      </c>
      <c r="C28" s="192" t="s">
        <v>8</v>
      </c>
      <c r="D28" s="193" t="s">
        <v>2</v>
      </c>
      <c r="E28" s="193" t="s">
        <v>5</v>
      </c>
      <c r="F28" s="193" t="s">
        <v>22</v>
      </c>
      <c r="G28" s="193" t="s">
        <v>1</v>
      </c>
      <c r="H28" s="194" t="s">
        <v>23</v>
      </c>
      <c r="I28" s="193" t="s">
        <v>19</v>
      </c>
      <c r="J28" s="193" t="s">
        <v>12</v>
      </c>
      <c r="L28" s="200"/>
      <c r="M28" s="200"/>
      <c r="N28" s="200"/>
      <c r="O28" s="199"/>
      <c r="P28" s="199"/>
      <c r="Q28" s="199"/>
      <c r="R28" s="199"/>
      <c r="S28" s="199"/>
      <c r="T28" s="199"/>
      <c r="U28" s="199"/>
      <c r="V28" s="199"/>
    </row>
    <row r="29" spans="1:22">
      <c r="B29" s="195" t="s">
        <v>360</v>
      </c>
      <c r="C29" s="196">
        <v>100</v>
      </c>
      <c r="D29" s="197">
        <v>100</v>
      </c>
      <c r="E29" s="197">
        <v>100</v>
      </c>
      <c r="F29" s="197">
        <v>99.999999999999986</v>
      </c>
      <c r="G29" s="197">
        <v>100</v>
      </c>
      <c r="H29" s="197">
        <v>100</v>
      </c>
      <c r="I29" s="197">
        <v>100</v>
      </c>
      <c r="J29" s="197">
        <v>100</v>
      </c>
      <c r="L29" s="201"/>
      <c r="M29" s="201"/>
      <c r="N29" s="201"/>
      <c r="O29" s="199"/>
      <c r="P29" s="199"/>
      <c r="Q29" s="199"/>
      <c r="R29" s="199"/>
      <c r="S29" s="199"/>
      <c r="T29" s="199"/>
      <c r="U29" s="199"/>
      <c r="V29" s="199"/>
    </row>
    <row r="30" spans="1:22">
      <c r="B30" s="195" t="s">
        <v>361</v>
      </c>
      <c r="C30" s="196">
        <v>99.837669057152155</v>
      </c>
      <c r="D30" s="197">
        <v>101.55890703135478</v>
      </c>
      <c r="E30" s="197">
        <v>101.2759915533405</v>
      </c>
      <c r="F30" s="197">
        <v>99.868695151825079</v>
      </c>
      <c r="G30" s="197">
        <v>108.25512949434585</v>
      </c>
      <c r="H30" s="197">
        <v>100.73169135100571</v>
      </c>
      <c r="I30" s="197">
        <v>106.02651854712795</v>
      </c>
      <c r="J30" s="197">
        <v>100.06766214334108</v>
      </c>
      <c r="L30" s="202"/>
      <c r="M30" s="202"/>
      <c r="N30" s="202"/>
      <c r="O30" s="199"/>
      <c r="P30" s="199"/>
      <c r="Q30" s="199"/>
      <c r="R30" s="199"/>
      <c r="S30" s="199"/>
      <c r="T30" s="199"/>
      <c r="U30" s="199"/>
      <c r="V30" s="199"/>
    </row>
    <row r="31" spans="1:22">
      <c r="B31" s="195" t="s">
        <v>362</v>
      </c>
      <c r="C31" s="196">
        <v>104.14591605147929</v>
      </c>
      <c r="D31" s="197">
        <v>102.62640927946103</v>
      </c>
      <c r="E31" s="197">
        <v>101.56210822275715</v>
      </c>
      <c r="F31" s="197">
        <v>99.284043496929257</v>
      </c>
      <c r="G31" s="197">
        <v>108.17609512210372</v>
      </c>
      <c r="H31" s="197">
        <v>100.89886442189373</v>
      </c>
      <c r="I31" s="197">
        <v>106.70697733296842</v>
      </c>
      <c r="J31" s="197">
        <v>99.4548267789541</v>
      </c>
      <c r="L31" s="203"/>
      <c r="M31" s="203"/>
      <c r="N31" s="203"/>
      <c r="O31" s="199"/>
      <c r="P31" s="199"/>
      <c r="Q31" s="199"/>
      <c r="R31" s="199"/>
      <c r="S31" s="199"/>
      <c r="T31" s="199"/>
      <c r="U31" s="199"/>
      <c r="V31" s="199"/>
    </row>
    <row r="32" spans="1:22">
      <c r="B32" s="195" t="s">
        <v>363</v>
      </c>
      <c r="C32" s="196">
        <v>103.78372432046979</v>
      </c>
      <c r="D32" s="197">
        <v>103.18553995891413</v>
      </c>
      <c r="E32" s="197">
        <v>101.59149796781715</v>
      </c>
      <c r="F32" s="197">
        <v>100.84122873312917</v>
      </c>
      <c r="G32" s="197">
        <v>108.32581833511111</v>
      </c>
      <c r="H32" s="197">
        <v>101.53983837180846</v>
      </c>
      <c r="I32" s="197">
        <v>105.32206228691213</v>
      </c>
      <c r="J32" s="197">
        <v>98.346845151368015</v>
      </c>
      <c r="L32" s="203"/>
      <c r="M32" s="203"/>
      <c r="N32" s="203"/>
      <c r="O32" s="199"/>
      <c r="P32" s="199"/>
      <c r="Q32" s="199"/>
      <c r="R32" s="199"/>
      <c r="S32" s="199"/>
      <c r="T32" s="199"/>
      <c r="U32" s="199"/>
      <c r="V32" s="199"/>
    </row>
    <row r="33" spans="1:22">
      <c r="B33" s="195" t="s">
        <v>364</v>
      </c>
      <c r="C33" s="196">
        <v>103.10391652113694</v>
      </c>
      <c r="D33" s="197">
        <v>104.24262620241626</v>
      </c>
      <c r="E33" s="197">
        <v>102.94269344223794</v>
      </c>
      <c r="F33" s="197">
        <v>101.28445477320629</v>
      </c>
      <c r="G33" s="197">
        <v>109.34517773226699</v>
      </c>
      <c r="H33" s="197">
        <v>105.71716007223603</v>
      </c>
      <c r="I33" s="197">
        <v>104.14808412373333</v>
      </c>
      <c r="J33" s="197">
        <v>98.412050457997324</v>
      </c>
      <c r="L33" s="203"/>
      <c r="M33" s="203"/>
      <c r="N33" s="203"/>
      <c r="O33" s="199"/>
      <c r="P33" s="199"/>
      <c r="Q33" s="199"/>
      <c r="R33" s="199"/>
      <c r="S33" s="199"/>
      <c r="T33" s="199"/>
      <c r="U33" s="199"/>
      <c r="V33" s="199"/>
    </row>
    <row r="34" spans="1:22">
      <c r="B34" s="195" t="s">
        <v>365</v>
      </c>
      <c r="C34" s="196">
        <v>103.79342587664213</v>
      </c>
      <c r="D34" s="197">
        <v>106.73918762680707</v>
      </c>
      <c r="E34" s="197">
        <v>104.73686841199572</v>
      </c>
      <c r="F34" s="197">
        <v>102.00775791779584</v>
      </c>
      <c r="G34" s="197">
        <v>111.11828921330358</v>
      </c>
      <c r="H34" s="197">
        <v>114.75926505094175</v>
      </c>
      <c r="I34" s="197">
        <v>103.55132565983794</v>
      </c>
      <c r="J34" s="197">
        <v>98.640812637203268</v>
      </c>
      <c r="L34" s="203"/>
      <c r="M34" s="203"/>
      <c r="N34" s="203"/>
      <c r="O34" s="199"/>
      <c r="P34" s="199"/>
      <c r="Q34" s="199"/>
      <c r="R34" s="199"/>
      <c r="S34" s="199"/>
      <c r="T34" s="199"/>
      <c r="U34" s="199"/>
      <c r="V34" s="199"/>
    </row>
    <row r="35" spans="1:22">
      <c r="B35" s="195" t="s">
        <v>366</v>
      </c>
      <c r="C35" s="196">
        <v>103.73276048551067</v>
      </c>
      <c r="D35" s="197">
        <v>109.25272244137209</v>
      </c>
      <c r="E35" s="197">
        <v>105.44353140673304</v>
      </c>
      <c r="F35" s="197">
        <v>101.42150644153233</v>
      </c>
      <c r="G35" s="197">
        <v>111.08733609809545</v>
      </c>
      <c r="H35" s="197">
        <v>118.35647772692928</v>
      </c>
      <c r="I35" s="197">
        <v>102.78594664342313</v>
      </c>
      <c r="J35" s="197">
        <v>100.94718669225917</v>
      </c>
      <c r="L35" s="203"/>
      <c r="M35" s="203"/>
      <c r="N35" s="203"/>
      <c r="O35" s="199"/>
      <c r="P35" s="199"/>
      <c r="Q35" s="199"/>
      <c r="R35" s="199"/>
      <c r="S35" s="199"/>
      <c r="T35" s="199"/>
      <c r="U35" s="199"/>
      <c r="V35" s="199"/>
    </row>
    <row r="36" spans="1:22">
      <c r="C36" s="32"/>
      <c r="L36" s="203"/>
      <c r="M36" s="203"/>
      <c r="N36" s="203"/>
      <c r="O36" s="199"/>
      <c r="P36" s="199"/>
      <c r="Q36" s="199"/>
      <c r="R36" s="199"/>
      <c r="S36" s="199"/>
      <c r="T36" s="199"/>
      <c r="U36" s="199"/>
      <c r="V36" s="199"/>
    </row>
    <row r="37" spans="1:22">
      <c r="B37" s="191" t="s">
        <v>51</v>
      </c>
      <c r="C37" s="204" t="s">
        <v>8</v>
      </c>
      <c r="D37" s="193" t="s">
        <v>2</v>
      </c>
      <c r="E37" s="193" t="s">
        <v>5</v>
      </c>
      <c r="F37" s="193" t="s">
        <v>22</v>
      </c>
      <c r="G37" s="193" t="s">
        <v>1</v>
      </c>
      <c r="H37" s="194" t="s">
        <v>23</v>
      </c>
      <c r="I37" s="193" t="s">
        <v>19</v>
      </c>
      <c r="J37" s="193" t="s">
        <v>12</v>
      </c>
      <c r="L37" s="203"/>
      <c r="M37" s="203"/>
      <c r="N37" s="203"/>
      <c r="O37" s="199"/>
      <c r="P37" s="199"/>
      <c r="Q37" s="199"/>
      <c r="R37" s="199"/>
      <c r="S37" s="199"/>
      <c r="T37" s="199"/>
      <c r="U37" s="199"/>
      <c r="V37" s="199"/>
    </row>
    <row r="38" spans="1:22">
      <c r="B38" s="195" t="s">
        <v>360</v>
      </c>
      <c r="C38" s="196">
        <v>100</v>
      </c>
      <c r="D38" s="197">
        <v>100</v>
      </c>
      <c r="E38" s="197">
        <v>100</v>
      </c>
      <c r="F38" s="197">
        <v>100</v>
      </c>
      <c r="G38" s="197">
        <v>100</v>
      </c>
      <c r="H38" s="197">
        <v>100</v>
      </c>
      <c r="I38" s="197">
        <v>100</v>
      </c>
      <c r="J38" s="197">
        <v>100</v>
      </c>
      <c r="L38" s="201"/>
      <c r="M38" s="201"/>
      <c r="N38" s="201"/>
      <c r="O38" s="199"/>
      <c r="P38" s="199"/>
      <c r="Q38" s="199"/>
      <c r="R38" s="199"/>
      <c r="S38" s="199"/>
      <c r="T38" s="199"/>
      <c r="U38" s="199"/>
      <c r="V38" s="199"/>
    </row>
    <row r="39" spans="1:22">
      <c r="B39" s="195" t="s">
        <v>361</v>
      </c>
      <c r="C39" s="196">
        <v>99.838991210638326</v>
      </c>
      <c r="D39" s="197">
        <v>101.6602156757002</v>
      </c>
      <c r="E39" s="197">
        <v>101.06787473965905</v>
      </c>
      <c r="F39" s="197">
        <v>99.868675458821983</v>
      </c>
      <c r="G39" s="197">
        <v>105.27707209472688</v>
      </c>
      <c r="H39" s="197">
        <v>100.73169135100571</v>
      </c>
      <c r="I39" s="197">
        <v>106.02651854712795</v>
      </c>
      <c r="J39" s="197">
        <v>100.06780154935178</v>
      </c>
      <c r="L39" s="202"/>
      <c r="M39" s="202"/>
      <c r="N39" s="202"/>
      <c r="O39" s="199"/>
      <c r="P39" s="199"/>
      <c r="Q39" s="199"/>
      <c r="R39" s="199"/>
      <c r="S39" s="199"/>
      <c r="T39" s="199"/>
      <c r="U39" s="199"/>
      <c r="V39" s="199"/>
    </row>
    <row r="40" spans="1:22">
      <c r="B40" s="195" t="s">
        <v>362</v>
      </c>
      <c r="C40" s="196">
        <v>101.46303139428547</v>
      </c>
      <c r="D40" s="197">
        <v>102.79440376766046</v>
      </c>
      <c r="E40" s="197">
        <v>101.46219990295484</v>
      </c>
      <c r="F40" s="197">
        <v>99.284023919213013</v>
      </c>
      <c r="G40" s="197">
        <v>105.19906735769176</v>
      </c>
      <c r="H40" s="197">
        <v>100.89886442189373</v>
      </c>
      <c r="I40" s="197">
        <v>106.70697733296842</v>
      </c>
      <c r="J40" s="197">
        <v>99.454965331213117</v>
      </c>
      <c r="L40" s="202"/>
      <c r="M40" s="202"/>
      <c r="N40" s="202"/>
      <c r="O40" s="199"/>
      <c r="P40" s="199"/>
      <c r="Q40" s="199"/>
      <c r="R40" s="199"/>
      <c r="S40" s="199"/>
      <c r="T40" s="199"/>
      <c r="U40" s="199"/>
      <c r="V40" s="199"/>
    </row>
    <row r="41" spans="1:22">
      <c r="A41" s="205"/>
      <c r="B41" s="195" t="s">
        <v>363</v>
      </c>
      <c r="C41" s="196">
        <v>101.22467064306126</v>
      </c>
      <c r="D41" s="197">
        <v>103.39613016145678</v>
      </c>
      <c r="E41" s="197">
        <v>101.44799930733582</v>
      </c>
      <c r="F41" s="197">
        <v>100.73356856582583</v>
      </c>
      <c r="G41" s="197">
        <v>105.24271955883651</v>
      </c>
      <c r="H41" s="197">
        <v>101.53983837180846</v>
      </c>
      <c r="I41" s="197">
        <v>105.32206228691213</v>
      </c>
      <c r="J41" s="197">
        <v>98.346856009290747</v>
      </c>
      <c r="L41" s="199"/>
      <c r="M41" s="203"/>
      <c r="N41" s="203"/>
      <c r="O41" s="203"/>
      <c r="P41" s="199"/>
      <c r="Q41" s="199"/>
      <c r="R41" s="199"/>
      <c r="S41" s="199"/>
      <c r="T41" s="199"/>
      <c r="U41" s="199"/>
      <c r="V41" s="199"/>
    </row>
    <row r="42" spans="1:22">
      <c r="B42" s="195" t="s">
        <v>364</v>
      </c>
      <c r="C42" s="196">
        <v>100.56320459710645</v>
      </c>
      <c r="D42" s="197">
        <v>104.55023285281567</v>
      </c>
      <c r="E42" s="197">
        <v>102.9066917321417</v>
      </c>
      <c r="F42" s="197">
        <v>101.2082768815128</v>
      </c>
      <c r="G42" s="197">
        <v>106.12840084099132</v>
      </c>
      <c r="H42" s="197">
        <v>105.71716007223603</v>
      </c>
      <c r="I42" s="197">
        <v>104.14808412373333</v>
      </c>
      <c r="J42" s="197">
        <v>98.412135628255271</v>
      </c>
      <c r="L42" s="203"/>
      <c r="M42" s="203"/>
      <c r="N42" s="203"/>
      <c r="O42" s="199"/>
      <c r="P42" s="199"/>
      <c r="Q42" s="199"/>
      <c r="R42" s="199"/>
      <c r="S42" s="199"/>
      <c r="T42" s="199"/>
      <c r="U42" s="199"/>
      <c r="V42" s="199"/>
    </row>
    <row r="43" spans="1:22">
      <c r="B43" s="195" t="s">
        <v>365</v>
      </c>
      <c r="C43" s="196">
        <v>104.59307165545631</v>
      </c>
      <c r="D43" s="197">
        <v>107.69733580863756</v>
      </c>
      <c r="E43" s="197">
        <v>104.72040741935785</v>
      </c>
      <c r="F43" s="197">
        <v>101.79003729597709</v>
      </c>
      <c r="G43" s="197">
        <v>107.58813184820734</v>
      </c>
      <c r="H43" s="197">
        <v>114.75926505094175</v>
      </c>
      <c r="I43" s="197">
        <v>103.55132565983794</v>
      </c>
      <c r="J43" s="197">
        <v>98.640757975872134</v>
      </c>
      <c r="L43" s="203"/>
      <c r="M43" s="203"/>
      <c r="N43" s="203"/>
      <c r="O43" s="199"/>
      <c r="P43" s="199"/>
      <c r="Q43" s="199"/>
      <c r="R43" s="199"/>
      <c r="S43" s="199"/>
      <c r="T43" s="199"/>
      <c r="U43" s="199"/>
      <c r="V43" s="199"/>
    </row>
    <row r="44" spans="1:22">
      <c r="B44" s="195" t="s">
        <v>366</v>
      </c>
      <c r="C44" s="196">
        <v>104.49059245560643</v>
      </c>
      <c r="D44" s="197">
        <v>109.57885241689746</v>
      </c>
      <c r="E44" s="197">
        <v>105.45546506699826</v>
      </c>
      <c r="F44" s="197">
        <v>101.2050370876422</v>
      </c>
      <c r="G44" s="197">
        <v>107.69154245595247</v>
      </c>
      <c r="H44" s="197">
        <v>118.35647772692928</v>
      </c>
      <c r="I44" s="197">
        <v>102.78594664342313</v>
      </c>
      <c r="J44" s="197">
        <v>100.40473162647042</v>
      </c>
      <c r="L44" s="203"/>
      <c r="M44" s="206" t="s">
        <v>369</v>
      </c>
      <c r="N44" s="203"/>
      <c r="O44" s="199"/>
      <c r="P44" s="199"/>
      <c r="Q44" s="199"/>
      <c r="R44" s="199"/>
      <c r="S44" s="199"/>
      <c r="T44" s="199"/>
      <c r="U44" s="199"/>
      <c r="V44" s="199"/>
    </row>
    <row r="45" spans="1:22">
      <c r="B45" s="195"/>
      <c r="C45" s="196"/>
      <c r="D45" s="197"/>
      <c r="E45" s="197"/>
      <c r="F45" s="197"/>
      <c r="G45" s="197"/>
      <c r="H45" s="197"/>
      <c r="I45" s="197"/>
      <c r="J45" s="197"/>
      <c r="L45" s="203"/>
      <c r="M45" s="206"/>
      <c r="N45" s="203"/>
      <c r="O45" s="199"/>
      <c r="P45" s="199"/>
      <c r="Q45" s="199"/>
      <c r="R45" s="199"/>
      <c r="S45" s="199"/>
      <c r="T45" s="199"/>
      <c r="U45" s="199"/>
      <c r="V45" s="199"/>
    </row>
    <row r="46" spans="1:22">
      <c r="L46" s="203"/>
      <c r="M46" s="203"/>
      <c r="N46" s="203"/>
      <c r="O46" s="199"/>
      <c r="P46" s="199"/>
      <c r="Q46" s="199"/>
      <c r="R46" s="1" t="s">
        <v>59</v>
      </c>
      <c r="S46" s="199"/>
      <c r="T46" s="199"/>
      <c r="U46" s="199"/>
      <c r="V46" s="199"/>
    </row>
    <row r="47" spans="1:22">
      <c r="L47" s="203"/>
      <c r="M47" s="203"/>
      <c r="N47" s="203"/>
      <c r="O47" s="199"/>
      <c r="P47" s="199"/>
      <c r="Q47" s="199"/>
      <c r="S47" s="199"/>
      <c r="T47" s="199"/>
      <c r="U47" s="199"/>
      <c r="V47" s="199"/>
    </row>
    <row r="48" spans="1:22">
      <c r="A48" s="19" t="s">
        <v>285</v>
      </c>
    </row>
    <row r="49" spans="1:7">
      <c r="A49" s="2" t="s">
        <v>370</v>
      </c>
    </row>
    <row r="50" spans="1:7">
      <c r="A50" s="205"/>
    </row>
    <row r="52" spans="1:7">
      <c r="B52" s="207" t="s">
        <v>50</v>
      </c>
      <c r="C52" s="21" t="s">
        <v>362</v>
      </c>
      <c r="D52" s="21" t="s">
        <v>363</v>
      </c>
      <c r="E52" s="21" t="s">
        <v>364</v>
      </c>
      <c r="F52" s="21" t="s">
        <v>365</v>
      </c>
      <c r="G52" s="21" t="s">
        <v>366</v>
      </c>
    </row>
    <row r="53" spans="1:7">
      <c r="B53" s="2" t="s">
        <v>1</v>
      </c>
      <c r="C53" s="32">
        <v>137.10385059898289</v>
      </c>
      <c r="D53" s="208">
        <v>137.36883831924769</v>
      </c>
      <c r="E53" s="208">
        <v>141.33706342261868</v>
      </c>
      <c r="F53" s="32">
        <v>141.21185251284004</v>
      </c>
      <c r="G53" s="32">
        <v>143.93996626997131</v>
      </c>
    </row>
    <row r="54" spans="1:7">
      <c r="B54" s="122" t="s">
        <v>12</v>
      </c>
      <c r="C54" s="32">
        <v>112.48809175660865</v>
      </c>
      <c r="D54" s="208">
        <v>111.88415436252363</v>
      </c>
      <c r="E54" s="208">
        <v>113.54911841577142</v>
      </c>
      <c r="F54" s="32">
        <v>113.1394985094268</v>
      </c>
      <c r="G54" s="32">
        <v>114.30709854812875</v>
      </c>
    </row>
    <row r="55" spans="1:7">
      <c r="B55" s="126" t="s">
        <v>8</v>
      </c>
      <c r="C55" s="60">
        <v>100</v>
      </c>
      <c r="D55" s="209">
        <v>100</v>
      </c>
      <c r="E55" s="209">
        <v>100</v>
      </c>
      <c r="F55" s="60">
        <v>100</v>
      </c>
      <c r="G55" s="60">
        <v>100</v>
      </c>
    </row>
    <row r="56" spans="1:7">
      <c r="B56" s="122" t="s">
        <v>2</v>
      </c>
      <c r="C56" s="32">
        <v>193.99769412197691</v>
      </c>
      <c r="D56" s="208">
        <v>197.57510414031046</v>
      </c>
      <c r="E56" s="208">
        <v>203.38596145749821</v>
      </c>
      <c r="F56" s="32">
        <v>205.9144525478894</v>
      </c>
      <c r="G56" s="32">
        <v>212.39469357964506</v>
      </c>
    </row>
    <row r="57" spans="1:7">
      <c r="B57" s="122" t="s">
        <v>22</v>
      </c>
      <c r="C57" s="32">
        <v>94.522888973683479</v>
      </c>
      <c r="D57" s="208">
        <v>97.091548399360377</v>
      </c>
      <c r="E57" s="208">
        <v>98.853029571328477</v>
      </c>
      <c r="F57" s="32">
        <v>99.833004809207324</v>
      </c>
      <c r="G57" s="32">
        <v>98.801334908935601</v>
      </c>
    </row>
    <row r="58" spans="1:7">
      <c r="B58" s="122" t="s">
        <v>23</v>
      </c>
      <c r="C58" s="32">
        <v>70.121761205030126</v>
      </c>
      <c r="D58" s="208">
        <v>70.100070379170958</v>
      </c>
      <c r="E58" s="208">
        <v>73.034502071868602</v>
      </c>
      <c r="F58" s="32">
        <v>78.793865588660381</v>
      </c>
      <c r="G58" s="32">
        <v>80.013661175718326</v>
      </c>
    </row>
    <row r="59" spans="1:7">
      <c r="B59" s="122" t="s">
        <v>19</v>
      </c>
      <c r="C59" s="32">
        <v>116.59839856856129</v>
      </c>
      <c r="D59" s="208">
        <v>114.79944179439502</v>
      </c>
      <c r="E59" s="208">
        <v>114.4310795762466</v>
      </c>
      <c r="F59" s="32">
        <v>114.73218221399451</v>
      </c>
      <c r="G59" s="32">
        <v>110.91354998090614</v>
      </c>
    </row>
    <row r="60" spans="1:7">
      <c r="B60" s="122" t="s">
        <v>5</v>
      </c>
      <c r="C60" s="32">
        <v>123.67844301104805</v>
      </c>
      <c r="D60" s="208">
        <v>124.95094131381353</v>
      </c>
      <c r="E60" s="208">
        <v>127.73594640365566</v>
      </c>
      <c r="F60" s="32">
        <v>127.78252936748098</v>
      </c>
      <c r="G60" s="32">
        <v>126.23409302983708</v>
      </c>
    </row>
    <row r="61" spans="1:7">
      <c r="B61" s="122"/>
      <c r="C61" s="208"/>
      <c r="D61" s="208"/>
      <c r="E61" s="208"/>
      <c r="F61" s="32"/>
      <c r="G61" s="32"/>
    </row>
    <row r="62" spans="1:7">
      <c r="B62" s="122"/>
      <c r="C62" s="123"/>
      <c r="D62" s="123"/>
      <c r="E62" s="123"/>
    </row>
    <row r="63" spans="1:7">
      <c r="B63" s="122"/>
      <c r="C63" s="123"/>
      <c r="D63" s="123"/>
      <c r="E63" s="123"/>
    </row>
    <row r="64" spans="1:7">
      <c r="B64" s="122"/>
      <c r="C64" s="123"/>
      <c r="D64" s="123"/>
      <c r="E64" s="123"/>
    </row>
    <row r="65" spans="2:14">
      <c r="B65" s="207" t="s">
        <v>51</v>
      </c>
      <c r="C65" s="21" t="s">
        <v>362</v>
      </c>
      <c r="D65" s="21" t="s">
        <v>363</v>
      </c>
      <c r="E65" s="21" t="s">
        <v>364</v>
      </c>
      <c r="F65" s="21" t="s">
        <v>365</v>
      </c>
      <c r="G65" s="21" t="s">
        <v>366</v>
      </c>
    </row>
    <row r="66" spans="2:14">
      <c r="B66" s="2" t="s">
        <v>1</v>
      </c>
      <c r="C66" s="32">
        <v>138.38947344948232</v>
      </c>
      <c r="D66" s="208">
        <v>138.3671630522951</v>
      </c>
      <c r="E66" s="208">
        <v>142.22277611843307</v>
      </c>
      <c r="F66" s="32">
        <v>137.20037701245238</v>
      </c>
      <c r="G66" s="32">
        <v>140.07982482295941</v>
      </c>
    </row>
    <row r="67" spans="2:14">
      <c r="B67" s="122" t="s">
        <v>12</v>
      </c>
      <c r="C67" s="32">
        <v>116.61299785388988</v>
      </c>
      <c r="D67" s="208">
        <v>115.8564853247637</v>
      </c>
      <c r="E67" s="208">
        <v>117.57966953649152</v>
      </c>
      <c r="F67" s="32">
        <v>113.39302287756487</v>
      </c>
      <c r="G67" s="32">
        <v>113.99276799066908</v>
      </c>
    </row>
    <row r="68" spans="2:14">
      <c r="B68" s="126" t="s">
        <v>8</v>
      </c>
      <c r="C68" s="60">
        <v>100</v>
      </c>
      <c r="D68" s="209">
        <v>100</v>
      </c>
      <c r="E68" s="209">
        <v>100</v>
      </c>
      <c r="F68" s="60">
        <v>100</v>
      </c>
      <c r="G68" s="60">
        <v>100</v>
      </c>
    </row>
    <row r="69" spans="2:14">
      <c r="B69" s="122" t="s">
        <v>2</v>
      </c>
      <c r="C69" s="32">
        <v>202.39879723393645</v>
      </c>
      <c r="D69" s="208">
        <v>205.98262886023559</v>
      </c>
      <c r="E69" s="208">
        <v>212.23154791779712</v>
      </c>
      <c r="F69" s="32">
        <v>209.21915154853369</v>
      </c>
      <c r="G69" s="32">
        <v>214.60680883116819</v>
      </c>
      <c r="I69" s="206" t="s">
        <v>371</v>
      </c>
    </row>
    <row r="70" spans="2:14">
      <c r="B70" s="122" t="s">
        <v>22</v>
      </c>
      <c r="C70" s="32">
        <v>98.85778891310612</v>
      </c>
      <c r="D70" s="208">
        <v>101.32192242716998</v>
      </c>
      <c r="E70" s="208">
        <v>103.191873759782</v>
      </c>
      <c r="F70" s="32">
        <v>100.72858294994982</v>
      </c>
      <c r="G70" s="32">
        <v>99.727104116248682</v>
      </c>
      <c r="M70" s="1"/>
    </row>
    <row r="71" spans="2:14">
      <c r="B71" s="122" t="s">
        <v>23</v>
      </c>
      <c r="C71" s="32">
        <v>67.307799420505305</v>
      </c>
      <c r="D71" s="208">
        <v>67.211400094122354</v>
      </c>
      <c r="E71" s="208">
        <v>70.024325790827078</v>
      </c>
      <c r="F71" s="32">
        <v>73.120222164815857</v>
      </c>
      <c r="G71" s="32">
        <v>74.281566195997158</v>
      </c>
      <c r="N71" s="1" t="s">
        <v>59</v>
      </c>
    </row>
    <row r="72" spans="2:14">
      <c r="B72" s="122" t="s">
        <v>19</v>
      </c>
      <c r="C72" s="32">
        <v>111.91934556033209</v>
      </c>
      <c r="D72" s="208">
        <v>110.06880836624129</v>
      </c>
      <c r="E72" s="208">
        <v>109.71470975400241</v>
      </c>
      <c r="F72" s="32">
        <v>106.47075873567435</v>
      </c>
      <c r="G72" s="32">
        <v>102.96781929333775</v>
      </c>
    </row>
    <row r="73" spans="2:14">
      <c r="B73" s="122" t="s">
        <v>5</v>
      </c>
      <c r="C73" s="32">
        <v>132.38051803444583</v>
      </c>
      <c r="D73" s="208">
        <v>133.53498643236418</v>
      </c>
      <c r="E73" s="208">
        <v>136.65546565204033</v>
      </c>
      <c r="F73" s="32">
        <v>132.34064213959653</v>
      </c>
      <c r="G73" s="32">
        <v>130.82406685718047</v>
      </c>
    </row>
    <row r="74" spans="2:14">
      <c r="B74" s="122"/>
      <c r="C74" s="208"/>
      <c r="D74" s="208"/>
      <c r="E74" s="208"/>
      <c r="F74" s="32"/>
      <c r="G74" s="32"/>
    </row>
    <row r="80" spans="2:14">
      <c r="D80" s="210"/>
      <c r="E80" s="210"/>
    </row>
    <row r="81" spans="4:7">
      <c r="D81" s="210"/>
      <c r="E81" s="210"/>
    </row>
    <row r="82" spans="4:7">
      <c r="D82" s="210"/>
      <c r="E82" s="210"/>
    </row>
    <row r="83" spans="4:7">
      <c r="D83" s="210"/>
      <c r="E83" s="210"/>
    </row>
    <row r="84" spans="4:7">
      <c r="D84" s="210"/>
      <c r="E84" s="210"/>
    </row>
    <row r="85" spans="4:7">
      <c r="D85" s="210"/>
      <c r="E85" s="210"/>
    </row>
    <row r="86" spans="4:7">
      <c r="D86" s="210"/>
      <c r="E86" s="210"/>
    </row>
    <row r="87" spans="4:7">
      <c r="D87" s="210"/>
      <c r="E87" s="210"/>
    </row>
    <row r="88" spans="4:7">
      <c r="D88" s="210"/>
      <c r="E88" s="210"/>
    </row>
    <row r="89" spans="4:7">
      <c r="G89" s="32"/>
    </row>
    <row r="90" spans="4:7">
      <c r="D90" s="210"/>
      <c r="G90" s="32"/>
    </row>
    <row r="91" spans="4:7">
      <c r="D91" s="210"/>
      <c r="E91" s="32"/>
    </row>
    <row r="92" spans="4:7">
      <c r="D92" s="210"/>
      <c r="E92" s="32"/>
    </row>
    <row r="93" spans="4:7">
      <c r="D93" s="210"/>
      <c r="E93" s="210"/>
    </row>
    <row r="94" spans="4:7">
      <c r="D94" s="210"/>
      <c r="E94" s="210"/>
    </row>
    <row r="95" spans="4:7">
      <c r="D95" s="210"/>
      <c r="E95" s="210"/>
    </row>
    <row r="96" spans="4:7">
      <c r="D96" s="210"/>
      <c r="E96" s="210"/>
    </row>
    <row r="97" spans="4:5">
      <c r="D97" s="210"/>
      <c r="E97" s="210"/>
    </row>
    <row r="98" spans="4:5">
      <c r="E98" s="210"/>
    </row>
    <row r="99" spans="4:5">
      <c r="E99" s="210"/>
    </row>
    <row r="100" spans="4:5">
      <c r="E100" s="210"/>
    </row>
    <row r="101" spans="4:5">
      <c r="D101" s="210"/>
      <c r="E101" s="210"/>
    </row>
  </sheetData>
  <conditionalFormatting sqref="L28:N40 M41:O41 L42:N43 L46:N47 L44:L45 N44:N45">
    <cfRule type="expression" dxfId="67" priority="42">
      <formula>L28&lt;&gt;#REF!</formula>
    </cfRule>
  </conditionalFormatting>
  <conditionalFormatting sqref="B37">
    <cfRule type="expression" dxfId="66" priority="41">
      <formula>B37&lt;&gt;#REF!</formula>
    </cfRule>
  </conditionalFormatting>
  <conditionalFormatting sqref="D29:E35 C28:C35 H28:I35 D38:E45 C37:C45 H37:I45 D37:F37 D28:F28">
    <cfRule type="expression" dxfId="65" priority="37">
      <formula>C28&lt;&gt;#REF!</formula>
    </cfRule>
  </conditionalFormatting>
  <conditionalFormatting sqref="J28">
    <cfRule type="expression" dxfId="64" priority="39">
      <formula>J28&lt;&gt;#REF!</formula>
    </cfRule>
  </conditionalFormatting>
  <conditionalFormatting sqref="B28">
    <cfRule type="expression" dxfId="63" priority="40">
      <formula>B28&lt;&gt;#REF!</formula>
    </cfRule>
  </conditionalFormatting>
  <conditionalFormatting sqref="G28">
    <cfRule type="expression" dxfId="62" priority="38">
      <formula>G28&lt;&gt;#REF!</formula>
    </cfRule>
  </conditionalFormatting>
  <conditionalFormatting sqref="F5:F6">
    <cfRule type="expression" dxfId="61" priority="24">
      <formula>F5&lt;&gt;#REF!</formula>
    </cfRule>
  </conditionalFormatting>
  <conditionalFormatting sqref="J29:J35">
    <cfRule type="expression" dxfId="60" priority="35">
      <formula>J29&lt;&gt;#REF!</formula>
    </cfRule>
  </conditionalFormatting>
  <conditionalFormatting sqref="F29:F35">
    <cfRule type="expression" dxfId="59" priority="36">
      <formula>F29&lt;&gt;#REF!</formula>
    </cfRule>
  </conditionalFormatting>
  <conditionalFormatting sqref="B29:B35">
    <cfRule type="expression" dxfId="58" priority="34">
      <formula>B29&lt;&gt;#REF!</formula>
    </cfRule>
  </conditionalFormatting>
  <conditionalFormatting sqref="G29:G35">
    <cfRule type="expression" dxfId="57" priority="33">
      <formula>G29&lt;&gt;#REF!</formula>
    </cfRule>
  </conditionalFormatting>
  <conditionalFormatting sqref="J38:J45">
    <cfRule type="expression" dxfId="56" priority="31">
      <formula>J38&lt;&gt;#REF!</formula>
    </cfRule>
  </conditionalFormatting>
  <conditionalFormatting sqref="F38:F45">
    <cfRule type="expression" dxfId="55" priority="32">
      <formula>F38&lt;&gt;#REF!</formula>
    </cfRule>
  </conditionalFormatting>
  <conditionalFormatting sqref="B38:B45">
    <cfRule type="expression" dxfId="54" priority="30">
      <formula>B38&lt;&gt;#REF!</formula>
    </cfRule>
  </conditionalFormatting>
  <conditionalFormatting sqref="G38:G45">
    <cfRule type="expression" dxfId="53" priority="29">
      <formula>G38&lt;&gt;#REF!</formula>
    </cfRule>
  </conditionalFormatting>
  <conditionalFormatting sqref="J37">
    <cfRule type="expression" dxfId="52" priority="28">
      <formula>J37&lt;&gt;#REF!</formula>
    </cfRule>
  </conditionalFormatting>
  <conditionalFormatting sqref="G37">
    <cfRule type="expression" dxfId="51" priority="27">
      <formula>G37&lt;&gt;#REF!</formula>
    </cfRule>
  </conditionalFormatting>
  <conditionalFormatting sqref="C4:I4 C5:D6 G5:I6">
    <cfRule type="expression" dxfId="50" priority="26">
      <formula>C4&lt;&gt;#REF!</formula>
    </cfRule>
  </conditionalFormatting>
  <conditionalFormatting sqref="J5:J6">
    <cfRule type="expression" dxfId="49" priority="23">
      <formula>J5&lt;&gt;#REF!</formula>
    </cfRule>
  </conditionalFormatting>
  <conditionalFormatting sqref="J4">
    <cfRule type="expression" dxfId="48" priority="22">
      <formula>J4&lt;&gt;#REF!</formula>
    </cfRule>
  </conditionalFormatting>
  <conditionalFormatting sqref="B4">
    <cfRule type="expression" dxfId="47" priority="25">
      <formula>B4&lt;&gt;#REF!</formula>
    </cfRule>
  </conditionalFormatting>
  <conditionalFormatting sqref="B5:B6">
    <cfRule type="expression" dxfId="46" priority="21">
      <formula>B5&lt;&gt;#REF!</formula>
    </cfRule>
  </conditionalFormatting>
  <conditionalFormatting sqref="E5:E6">
    <cfRule type="expression" dxfId="45" priority="20">
      <formula>E5&lt;&gt;#REF!</formula>
    </cfRule>
  </conditionalFormatting>
  <conditionalFormatting sqref="K5:K6">
    <cfRule type="expression" dxfId="44" priority="19">
      <formula>K5&lt;&gt;#REF!</formula>
    </cfRule>
  </conditionalFormatting>
  <conditionalFormatting sqref="B14:B15">
    <cfRule type="expression" dxfId="43" priority="7">
      <formula>B14&lt;&gt;#REF!</formula>
    </cfRule>
  </conditionalFormatting>
  <conditionalFormatting sqref="C7:D11 G7:I11">
    <cfRule type="expression" dxfId="42" priority="18">
      <formula>C7&lt;&gt;#REF!</formula>
    </cfRule>
  </conditionalFormatting>
  <conditionalFormatting sqref="J7:J11">
    <cfRule type="expression" dxfId="41" priority="16">
      <formula>J7&lt;&gt;#REF!</formula>
    </cfRule>
  </conditionalFormatting>
  <conditionalFormatting sqref="F7:F11">
    <cfRule type="expression" dxfId="40" priority="17">
      <formula>F7&lt;&gt;#REF!</formula>
    </cfRule>
  </conditionalFormatting>
  <conditionalFormatting sqref="B7:B11">
    <cfRule type="expression" dxfId="39" priority="15">
      <formula>B7&lt;&gt;#REF!</formula>
    </cfRule>
  </conditionalFormatting>
  <conditionalFormatting sqref="E7:E11">
    <cfRule type="expression" dxfId="38" priority="14">
      <formula>E7&lt;&gt;#REF!</formula>
    </cfRule>
  </conditionalFormatting>
  <conditionalFormatting sqref="K7:K11">
    <cfRule type="expression" dxfId="37" priority="13">
      <formula>K7&lt;&gt;#REF!</formula>
    </cfRule>
  </conditionalFormatting>
  <conditionalFormatting sqref="C13:I13 C14:D15 G14:I15">
    <cfRule type="expression" dxfId="36" priority="12">
      <formula>C13&lt;&gt;#REF!</formula>
    </cfRule>
  </conditionalFormatting>
  <conditionalFormatting sqref="J14:J15">
    <cfRule type="expression" dxfId="35" priority="9">
      <formula>J14&lt;&gt;#REF!</formula>
    </cfRule>
  </conditionalFormatting>
  <conditionalFormatting sqref="J13">
    <cfRule type="expression" dxfId="34" priority="8">
      <formula>J13&lt;&gt;#REF!</formula>
    </cfRule>
  </conditionalFormatting>
  <conditionalFormatting sqref="B13">
    <cfRule type="expression" dxfId="33" priority="11">
      <formula>B13&lt;&gt;#REF!</formula>
    </cfRule>
  </conditionalFormatting>
  <conditionalFormatting sqref="F14:F15">
    <cfRule type="expression" dxfId="32" priority="10">
      <formula>F14&lt;&gt;#REF!</formula>
    </cfRule>
  </conditionalFormatting>
  <conditionalFormatting sqref="E14:E15">
    <cfRule type="expression" dxfId="31" priority="6">
      <formula>E14&lt;&gt;#REF!</formula>
    </cfRule>
  </conditionalFormatting>
  <conditionalFormatting sqref="C16:D20 G16:I20">
    <cfRule type="expression" dxfId="30" priority="5">
      <formula>C16&lt;&gt;#REF!</formula>
    </cfRule>
  </conditionalFormatting>
  <conditionalFormatting sqref="J16:J20">
    <cfRule type="expression" dxfId="29" priority="3">
      <formula>J16&lt;&gt;#REF!</formula>
    </cfRule>
  </conditionalFormatting>
  <conditionalFormatting sqref="F16:F20">
    <cfRule type="expression" dxfId="28" priority="4">
      <formula>F16&lt;&gt;#REF!</formula>
    </cfRule>
  </conditionalFormatting>
  <conditionalFormatting sqref="B16:B20">
    <cfRule type="expression" dxfId="27" priority="2">
      <formula>B16&lt;&gt;#REF!</formula>
    </cfRule>
  </conditionalFormatting>
  <conditionalFormatting sqref="E16:E20">
    <cfRule type="expression" dxfId="26" priority="1">
      <formula>E16&lt;&gt;#REF!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zoomScale="70" zoomScaleNormal="70" workbookViewId="0">
      <selection activeCell="O34" sqref="O34"/>
    </sheetView>
  </sheetViews>
  <sheetFormatPr baseColWidth="10" defaultColWidth="11.42578125" defaultRowHeight="15"/>
  <cols>
    <col min="1" max="1" width="11.42578125" style="18"/>
    <col min="2" max="2" width="11.42578125" style="18" customWidth="1"/>
    <col min="3" max="4" width="13.28515625" style="18" customWidth="1"/>
    <col min="5" max="16384" width="11.42578125" style="18"/>
  </cols>
  <sheetData>
    <row r="1" spans="1:8" s="139" customFormat="1" ht="12.75" customHeight="1">
      <c r="A1" s="211" t="s">
        <v>287</v>
      </c>
      <c r="B1" s="212"/>
      <c r="C1" s="212"/>
      <c r="D1" s="212"/>
      <c r="E1" s="212"/>
      <c r="F1" s="212"/>
      <c r="G1" s="213"/>
      <c r="H1" s="213"/>
    </row>
    <row r="2" spans="1:8">
      <c r="A2" s="214" t="s">
        <v>372</v>
      </c>
      <c r="B2" s="212"/>
      <c r="C2" s="212"/>
      <c r="D2" s="212"/>
      <c r="E2" s="212"/>
      <c r="F2" s="212"/>
    </row>
    <row r="3" spans="1:8">
      <c r="A3" s="215"/>
      <c r="B3" s="216"/>
      <c r="C3" s="216"/>
      <c r="D3" s="216"/>
      <c r="E3" s="216"/>
      <c r="F3" s="216"/>
      <c r="G3" s="216"/>
    </row>
    <row r="4" spans="1:8" ht="127.5">
      <c r="A4" s="215"/>
      <c r="B4" s="22"/>
      <c r="C4" s="24" t="s">
        <v>373</v>
      </c>
      <c r="D4" s="24" t="s">
        <v>374</v>
      </c>
      <c r="E4" s="217"/>
      <c r="F4" s="217"/>
    </row>
    <row r="5" spans="1:8">
      <c r="A5" s="215"/>
      <c r="B5" s="218" t="s">
        <v>0</v>
      </c>
      <c r="C5" s="219">
        <v>17.929883588114709</v>
      </c>
      <c r="D5" s="219">
        <v>38.389490035287409</v>
      </c>
    </row>
    <row r="6" spans="1:8">
      <c r="A6" s="215"/>
      <c r="B6" s="220" t="s">
        <v>8</v>
      </c>
      <c r="C6" s="221">
        <v>23.87325034010669</v>
      </c>
      <c r="D6" s="221">
        <v>33.40276108839123</v>
      </c>
    </row>
    <row r="7" spans="1:8">
      <c r="A7" s="215"/>
      <c r="B7" s="218" t="s">
        <v>30</v>
      </c>
      <c r="C7" s="219">
        <v>25.862490294656531</v>
      </c>
      <c r="D7" s="219">
        <v>28.29602821461777</v>
      </c>
    </row>
    <row r="8" spans="1:8">
      <c r="A8" s="215"/>
      <c r="B8" s="218" t="s">
        <v>18</v>
      </c>
      <c r="C8" s="219">
        <v>28.292994943705189</v>
      </c>
      <c r="D8" s="219">
        <v>51.998134626611638</v>
      </c>
    </row>
    <row r="9" spans="1:8">
      <c r="A9" s="215"/>
      <c r="B9" s="218" t="s">
        <v>7</v>
      </c>
      <c r="C9" s="219">
        <v>37.931210502867224</v>
      </c>
      <c r="D9" s="219">
        <v>74.62709160623271</v>
      </c>
    </row>
    <row r="10" spans="1:8">
      <c r="A10" s="215"/>
      <c r="B10" s="218" t="s">
        <v>12</v>
      </c>
      <c r="C10" s="219">
        <v>38.080142108937338</v>
      </c>
      <c r="D10" s="219">
        <v>61.293107212247257</v>
      </c>
    </row>
    <row r="11" spans="1:8">
      <c r="A11" s="215"/>
      <c r="B11" s="222" t="s">
        <v>309</v>
      </c>
      <c r="C11" s="223">
        <v>40.149909973144531</v>
      </c>
      <c r="D11" s="223">
        <v>46.762912750244141</v>
      </c>
    </row>
    <row r="12" spans="1:8">
      <c r="A12" s="215"/>
      <c r="B12" s="218" t="s">
        <v>11</v>
      </c>
      <c r="C12" s="219">
        <v>40.698028311289463</v>
      </c>
      <c r="D12" s="219">
        <v>5.2342727674707854</v>
      </c>
    </row>
    <row r="13" spans="1:8">
      <c r="A13" s="215"/>
      <c r="B13" s="218" t="s">
        <v>3</v>
      </c>
      <c r="C13" s="219">
        <v>42.845134441567048</v>
      </c>
      <c r="D13" s="219">
        <v>57.126064637123847</v>
      </c>
    </row>
    <row r="14" spans="1:8">
      <c r="A14" s="215"/>
      <c r="B14" s="218" t="s">
        <v>19</v>
      </c>
      <c r="C14" s="219">
        <v>43.215893910029997</v>
      </c>
      <c r="D14" s="219">
        <v>2.906305022792556</v>
      </c>
    </row>
    <row r="15" spans="1:8">
      <c r="A15" s="215"/>
      <c r="B15" s="218" t="s">
        <v>22</v>
      </c>
      <c r="C15" s="219">
        <v>43.926723764166901</v>
      </c>
      <c r="D15" s="219">
        <v>51.499800478410997</v>
      </c>
    </row>
    <row r="16" spans="1:8">
      <c r="A16" s="215"/>
      <c r="B16" s="218" t="s">
        <v>1</v>
      </c>
      <c r="C16" s="219">
        <v>46.050021213551503</v>
      </c>
      <c r="D16" s="219">
        <v>40.693575150595393</v>
      </c>
    </row>
    <row r="17" spans="1:16">
      <c r="A17" s="215"/>
      <c r="B17" s="218" t="s">
        <v>14</v>
      </c>
      <c r="C17" s="219">
        <v>48.55171743453888</v>
      </c>
      <c r="D17" s="219">
        <v>57.093500816301592</v>
      </c>
    </row>
    <row r="18" spans="1:16">
      <c r="A18" s="215"/>
      <c r="B18" s="218" t="s">
        <v>5</v>
      </c>
      <c r="C18" s="219">
        <v>49.673529336921291</v>
      </c>
      <c r="D18" s="219">
        <v>75.523362049956518</v>
      </c>
    </row>
    <row r="19" spans="1:16">
      <c r="A19" s="215"/>
      <c r="B19" s="218" t="s">
        <v>13</v>
      </c>
      <c r="C19" s="219">
        <v>56.00424443986374</v>
      </c>
      <c r="D19" s="219">
        <v>51.576224998088719</v>
      </c>
    </row>
    <row r="20" spans="1:16">
      <c r="A20" s="215"/>
      <c r="B20" s="218" t="s">
        <v>16</v>
      </c>
      <c r="C20" s="219">
        <v>57.673110471254532</v>
      </c>
      <c r="D20" s="219">
        <v>93.383043423037009</v>
      </c>
    </row>
    <row r="21" spans="1:16">
      <c r="A21" s="215"/>
    </row>
    <row r="22" spans="1:16">
      <c r="A22" s="215"/>
    </row>
    <row r="23" spans="1:16">
      <c r="A23" s="215"/>
    </row>
    <row r="24" spans="1:16">
      <c r="A24" s="215"/>
    </row>
    <row r="25" spans="1:16">
      <c r="A25" s="215"/>
    </row>
    <row r="26" spans="1:16" s="225" customFormat="1">
      <c r="A26" s="224"/>
    </row>
    <row r="27" spans="1:16">
      <c r="A27" s="215"/>
    </row>
    <row r="28" spans="1:16">
      <c r="A28" s="215"/>
    </row>
    <row r="29" spans="1:16">
      <c r="A29" s="215"/>
      <c r="N29" s="1" t="s">
        <v>59</v>
      </c>
    </row>
    <row r="30" spans="1:16">
      <c r="A30" s="215"/>
      <c r="N30" s="1"/>
    </row>
    <row r="31" spans="1:16">
      <c r="A31" s="226" t="s">
        <v>288</v>
      </c>
      <c r="B31" s="225"/>
      <c r="C31" s="225"/>
      <c r="D31" s="225"/>
      <c r="E31" s="225"/>
      <c r="F31" s="225"/>
      <c r="G31" s="225"/>
      <c r="H31" s="225"/>
      <c r="I31" s="225"/>
      <c r="J31" s="225"/>
      <c r="K31" s="225"/>
      <c r="L31" s="225"/>
      <c r="M31" s="225"/>
      <c r="N31" s="225"/>
      <c r="O31" s="225"/>
      <c r="P31" s="225"/>
    </row>
    <row r="32" spans="1:16">
      <c r="A32" s="214" t="s">
        <v>375</v>
      </c>
      <c r="B32" s="212"/>
      <c r="C32" s="212"/>
      <c r="D32" s="212"/>
      <c r="E32" s="212"/>
      <c r="F32" s="212"/>
    </row>
    <row r="33" spans="1:3">
      <c r="A33" s="215"/>
    </row>
    <row r="34" spans="1:3">
      <c r="A34" s="215"/>
      <c r="B34" s="22"/>
      <c r="C34" s="24" t="s">
        <v>376</v>
      </c>
    </row>
    <row r="35" spans="1:3">
      <c r="A35" s="215"/>
      <c r="B35" s="218" t="s">
        <v>3</v>
      </c>
      <c r="C35" s="227">
        <v>1.813388303662717</v>
      </c>
    </row>
    <row r="36" spans="1:3">
      <c r="A36" s="215"/>
      <c r="B36" s="220" t="s">
        <v>8</v>
      </c>
      <c r="C36" s="228">
        <v>2.0631404814842842</v>
      </c>
    </row>
    <row r="37" spans="1:3">
      <c r="A37" s="215"/>
      <c r="B37" s="218" t="s">
        <v>11</v>
      </c>
      <c r="C37" s="227">
        <v>2.0742572488779158</v>
      </c>
    </row>
    <row r="38" spans="1:3">
      <c r="A38" s="215"/>
      <c r="B38" s="218" t="s">
        <v>12</v>
      </c>
      <c r="C38" s="227">
        <v>2.0891493102094221</v>
      </c>
    </row>
    <row r="39" spans="1:3">
      <c r="A39" s="215"/>
      <c r="B39" s="218" t="s">
        <v>26</v>
      </c>
      <c r="C39" s="227">
        <v>2.1051486763517961</v>
      </c>
    </row>
    <row r="40" spans="1:3">
      <c r="A40" s="215"/>
      <c r="B40" s="218" t="s">
        <v>24</v>
      </c>
      <c r="C40" s="227">
        <v>2.1214312452320598</v>
      </c>
    </row>
    <row r="41" spans="1:3">
      <c r="A41" s="215"/>
      <c r="B41" s="218" t="s">
        <v>25</v>
      </c>
      <c r="C41" s="227">
        <v>2.2218555131170952</v>
      </c>
    </row>
    <row r="42" spans="1:3">
      <c r="A42" s="215"/>
      <c r="B42" s="218" t="s">
        <v>13</v>
      </c>
      <c r="C42" s="227">
        <v>2.3990259745286719</v>
      </c>
    </row>
    <row r="43" spans="1:3">
      <c r="A43" s="215"/>
      <c r="B43" s="218" t="s">
        <v>19</v>
      </c>
      <c r="C43" s="227">
        <v>2.4448274383719428</v>
      </c>
    </row>
    <row r="44" spans="1:3">
      <c r="A44" s="215"/>
      <c r="B44" s="218" t="s">
        <v>5</v>
      </c>
      <c r="C44" s="227">
        <v>2.515916667518395</v>
      </c>
    </row>
    <row r="45" spans="1:3">
      <c r="A45" s="215"/>
      <c r="B45" s="218" t="s">
        <v>28</v>
      </c>
      <c r="C45" s="227">
        <v>2.8662218489680238</v>
      </c>
    </row>
    <row r="46" spans="1:3">
      <c r="A46" s="215"/>
      <c r="B46" s="218" t="s">
        <v>7</v>
      </c>
      <c r="C46" s="227">
        <v>2.9982497208320762</v>
      </c>
    </row>
    <row r="47" spans="1:3">
      <c r="A47" s="215"/>
      <c r="B47" s="218" t="s">
        <v>18</v>
      </c>
      <c r="C47" s="227">
        <v>3.0289679117201178</v>
      </c>
    </row>
    <row r="48" spans="1:3">
      <c r="A48" s="215"/>
      <c r="B48" s="218" t="s">
        <v>17</v>
      </c>
      <c r="C48" s="227">
        <v>3.0766520756299598</v>
      </c>
    </row>
    <row r="49" spans="1:8">
      <c r="A49" s="215"/>
      <c r="B49" s="218" t="s">
        <v>22</v>
      </c>
      <c r="C49" s="227">
        <v>3.1748136255119368</v>
      </c>
    </row>
    <row r="50" spans="1:8">
      <c r="A50" s="215"/>
      <c r="B50" s="218" t="s">
        <v>16</v>
      </c>
      <c r="C50" s="227">
        <v>3.311550257457692</v>
      </c>
    </row>
    <row r="51" spans="1:8">
      <c r="A51" s="215"/>
    </row>
    <row r="52" spans="1:8">
      <c r="A52" s="215"/>
    </row>
    <row r="53" spans="1:8">
      <c r="A53" s="215"/>
      <c r="H53" s="1" t="s">
        <v>59</v>
      </c>
    </row>
    <row r="54" spans="1:8">
      <c r="A54" s="215"/>
      <c r="H54" s="1"/>
    </row>
    <row r="55" spans="1:8">
      <c r="A55" s="226" t="s">
        <v>289</v>
      </c>
      <c r="C55" s="139"/>
      <c r="D55" s="139"/>
      <c r="E55" s="139"/>
    </row>
    <row r="56" spans="1:8">
      <c r="A56" s="140" t="s">
        <v>377</v>
      </c>
      <c r="C56" s="139"/>
      <c r="D56" s="139"/>
      <c r="E56" s="139"/>
    </row>
    <row r="57" spans="1:8">
      <c r="A57" s="215"/>
      <c r="C57" s="139"/>
      <c r="D57" s="139"/>
      <c r="E57" s="139"/>
    </row>
    <row r="58" spans="1:8" ht="114.75">
      <c r="A58" s="215"/>
      <c r="B58" s="22"/>
      <c r="C58" s="24" t="s">
        <v>378</v>
      </c>
      <c r="D58" s="24" t="s">
        <v>379</v>
      </c>
      <c r="E58" s="24" t="s">
        <v>380</v>
      </c>
    </row>
    <row r="59" spans="1:8">
      <c r="A59" s="140"/>
      <c r="B59" s="218" t="s">
        <v>24</v>
      </c>
      <c r="C59" s="219">
        <v>27.30420535771956</v>
      </c>
      <c r="D59" s="219">
        <v>69.174468612381403</v>
      </c>
      <c r="E59" s="219">
        <v>63.582373896439051</v>
      </c>
    </row>
    <row r="60" spans="1:8">
      <c r="A60" s="140"/>
      <c r="B60" s="218" t="s">
        <v>14</v>
      </c>
      <c r="C60" s="219">
        <v>28.378280886375901</v>
      </c>
      <c r="D60" s="219">
        <v>80.057230184164268</v>
      </c>
      <c r="E60" s="219">
        <v>68.865495536900482</v>
      </c>
    </row>
    <row r="61" spans="1:8">
      <c r="A61" s="140"/>
      <c r="B61" s="218" t="s">
        <v>26</v>
      </c>
      <c r="C61" s="219">
        <v>30.712427436451129</v>
      </c>
      <c r="D61" s="219">
        <v>90.121436231316721</v>
      </c>
      <c r="E61" s="219">
        <v>64.568550180279857</v>
      </c>
    </row>
    <row r="62" spans="1:8">
      <c r="A62" s="140"/>
      <c r="B62" s="218" t="s">
        <v>30</v>
      </c>
      <c r="C62" s="219">
        <v>34.109959549059518</v>
      </c>
      <c r="D62" s="219">
        <v>68.351275241933763</v>
      </c>
      <c r="E62" s="219">
        <v>66.112801371481538</v>
      </c>
    </row>
    <row r="63" spans="1:8">
      <c r="A63" s="140"/>
      <c r="B63" s="218" t="s">
        <v>0</v>
      </c>
      <c r="C63" s="219">
        <v>35.4710738418487</v>
      </c>
      <c r="D63" s="219">
        <v>84.695741655735844</v>
      </c>
      <c r="E63" s="219">
        <v>82.492462890852352</v>
      </c>
    </row>
    <row r="64" spans="1:8">
      <c r="A64" s="140"/>
      <c r="B64" s="218" t="s">
        <v>3</v>
      </c>
      <c r="C64" s="219">
        <v>39.526164905421872</v>
      </c>
      <c r="D64" s="219">
        <v>68.195262130655706</v>
      </c>
      <c r="E64" s="219">
        <v>69.818722493813141</v>
      </c>
    </row>
    <row r="65" spans="1:5">
      <c r="A65" s="140"/>
      <c r="B65" s="218" t="s">
        <v>25</v>
      </c>
      <c r="C65" s="219">
        <v>40.157130853020313</v>
      </c>
      <c r="D65" s="219">
        <v>71.971429921598343</v>
      </c>
      <c r="E65" s="219">
        <v>70.903258801884135</v>
      </c>
    </row>
    <row r="66" spans="1:5">
      <c r="A66" s="140"/>
      <c r="B66" s="218" t="s">
        <v>12</v>
      </c>
      <c r="C66" s="219">
        <v>42.285379622956427</v>
      </c>
      <c r="D66" s="219">
        <v>68.191167212856001</v>
      </c>
      <c r="E66" s="219">
        <v>50.37189233299457</v>
      </c>
    </row>
    <row r="67" spans="1:5">
      <c r="A67" s="140"/>
      <c r="B67" s="218" t="s">
        <v>1</v>
      </c>
      <c r="C67" s="219">
        <v>42.474407905643133</v>
      </c>
      <c r="D67" s="219">
        <v>74.761642146319375</v>
      </c>
      <c r="E67" s="219">
        <v>55.756242465120167</v>
      </c>
    </row>
    <row r="68" spans="1:5">
      <c r="A68" s="140"/>
      <c r="B68" s="218" t="s">
        <v>4</v>
      </c>
      <c r="C68" s="219">
        <v>42.675812909600381</v>
      </c>
      <c r="D68" s="219">
        <v>77.2873035115786</v>
      </c>
      <c r="E68" s="219">
        <v>75.162507946242997</v>
      </c>
    </row>
    <row r="69" spans="1:5">
      <c r="A69" s="140"/>
      <c r="B69" s="218" t="s">
        <v>22</v>
      </c>
      <c r="C69" s="219">
        <v>45.660913453017002</v>
      </c>
      <c r="D69" s="219">
        <v>82.516886686718607</v>
      </c>
      <c r="E69" s="219">
        <v>85.45538720651993</v>
      </c>
    </row>
    <row r="70" spans="1:5">
      <c r="A70" s="140"/>
      <c r="B70" s="218" t="s">
        <v>5</v>
      </c>
      <c r="C70" s="219">
        <v>45.855113940931609</v>
      </c>
      <c r="D70" s="219">
        <v>81.24066511974867</v>
      </c>
      <c r="E70" s="219">
        <v>76.74234976055628</v>
      </c>
    </row>
    <row r="71" spans="1:5">
      <c r="A71" s="140"/>
      <c r="B71" s="222" t="s">
        <v>309</v>
      </c>
      <c r="C71" s="223">
        <v>46.689956665039063</v>
      </c>
      <c r="D71" s="223">
        <v>73.068229675292969</v>
      </c>
      <c r="E71" s="223">
        <v>70.422981262207031</v>
      </c>
    </row>
    <row r="72" spans="1:5">
      <c r="A72" s="140"/>
      <c r="B72" s="218" t="s">
        <v>11</v>
      </c>
      <c r="C72" s="219">
        <v>46.733874292970683</v>
      </c>
      <c r="D72" s="219">
        <v>88.511035737622777</v>
      </c>
      <c r="E72" s="219">
        <v>83.274390282388794</v>
      </c>
    </row>
    <row r="73" spans="1:5">
      <c r="A73" s="140"/>
      <c r="B73" s="218" t="s">
        <v>18</v>
      </c>
      <c r="C73" s="219">
        <v>47.651577472681169</v>
      </c>
      <c r="D73" s="219">
        <v>64.249162191168722</v>
      </c>
      <c r="E73" s="219">
        <v>61.407122885649642</v>
      </c>
    </row>
    <row r="74" spans="1:5">
      <c r="A74" s="140"/>
      <c r="B74" s="218" t="s">
        <v>28</v>
      </c>
      <c r="C74" s="219">
        <v>48.569757592529307</v>
      </c>
      <c r="D74" s="219">
        <v>81.922441944797214</v>
      </c>
      <c r="E74" s="219">
        <v>79.275105128619359</v>
      </c>
    </row>
    <row r="75" spans="1:5">
      <c r="A75" s="140"/>
      <c r="B75" s="220" t="s">
        <v>8</v>
      </c>
      <c r="C75" s="221">
        <v>49.229967189905302</v>
      </c>
      <c r="D75" s="221">
        <v>57.543036761743892</v>
      </c>
      <c r="E75" s="221">
        <v>55.24088191684843</v>
      </c>
    </row>
    <row r="76" spans="1:5">
      <c r="A76" s="140"/>
      <c r="B76" s="218" t="s">
        <v>19</v>
      </c>
      <c r="C76" s="219">
        <v>49.926062298108953</v>
      </c>
      <c r="D76" s="219">
        <v>93.104273294298039</v>
      </c>
      <c r="E76" s="219">
        <v>72.865984556347215</v>
      </c>
    </row>
    <row r="77" spans="1:5">
      <c r="A77" s="140"/>
      <c r="B77" s="218" t="s">
        <v>16</v>
      </c>
      <c r="C77" s="219">
        <v>51.450849128043593</v>
      </c>
      <c r="D77" s="219">
        <v>58.564538666787143</v>
      </c>
      <c r="E77" s="219">
        <v>65.503568710303668</v>
      </c>
    </row>
    <row r="78" spans="1:5">
      <c r="A78" s="140"/>
      <c r="B78" s="218" t="s">
        <v>17</v>
      </c>
      <c r="C78" s="219">
        <v>52.075996632777887</v>
      </c>
      <c r="D78" s="219">
        <v>82.544848758518981</v>
      </c>
      <c r="E78" s="219">
        <v>82.420892416521312</v>
      </c>
    </row>
    <row r="79" spans="1:5">
      <c r="A79" s="140"/>
      <c r="B79" s="218" t="s">
        <v>10</v>
      </c>
      <c r="C79" s="219">
        <v>52.237023946611153</v>
      </c>
      <c r="D79" s="219">
        <v>87.136446602826709</v>
      </c>
      <c r="E79" s="219">
        <v>77.21892011571029</v>
      </c>
    </row>
    <row r="80" spans="1:5">
      <c r="A80" s="140"/>
      <c r="B80" s="218" t="s">
        <v>13</v>
      </c>
      <c r="C80" s="219">
        <v>52.78499747634924</v>
      </c>
      <c r="D80" s="219">
        <v>83.071751301184975</v>
      </c>
      <c r="E80" s="219">
        <v>86.555198768547669</v>
      </c>
    </row>
    <row r="81" spans="1:14">
      <c r="A81" s="140"/>
      <c r="B81" s="218" t="s">
        <v>7</v>
      </c>
      <c r="C81" s="219">
        <v>80.295482221367337</v>
      </c>
      <c r="D81" s="219">
        <v>60.902681194896033</v>
      </c>
      <c r="E81" s="219">
        <v>53.8080382425279</v>
      </c>
    </row>
    <row r="82" spans="1:14">
      <c r="A82" s="140"/>
    </row>
    <row r="83" spans="1:14">
      <c r="A83" s="215"/>
    </row>
    <row r="84" spans="1:14">
      <c r="A84" s="215"/>
    </row>
    <row r="85" spans="1:14">
      <c r="A85" s="215"/>
    </row>
    <row r="86" spans="1:14">
      <c r="A86" s="215"/>
    </row>
    <row r="87" spans="1:14">
      <c r="A87" s="215"/>
      <c r="N87" s="1" t="s">
        <v>59</v>
      </c>
    </row>
    <row r="88" spans="1:14">
      <c r="A88" s="215"/>
      <c r="N88" s="1"/>
    </row>
    <row r="89" spans="1:14">
      <c r="A89" s="226" t="s">
        <v>290</v>
      </c>
    </row>
    <row r="90" spans="1:14">
      <c r="A90" s="229" t="s">
        <v>381</v>
      </c>
      <c r="B90" s="230"/>
    </row>
    <row r="92" spans="1:14" ht="76.5">
      <c r="B92" s="22"/>
      <c r="C92" s="24" t="s">
        <v>382</v>
      </c>
      <c r="D92" s="24" t="s">
        <v>383</v>
      </c>
      <c r="E92" s="24" t="s">
        <v>384</v>
      </c>
    </row>
    <row r="93" spans="1:14">
      <c r="B93" s="220" t="s">
        <v>8</v>
      </c>
      <c r="C93" s="221">
        <v>20.506300528117201</v>
      </c>
      <c r="D93" s="221">
        <v>96.225039694962973</v>
      </c>
      <c r="E93" s="221">
        <v>77.370364144632447</v>
      </c>
    </row>
    <row r="94" spans="1:14">
      <c r="B94" s="218" t="s">
        <v>1</v>
      </c>
      <c r="C94" s="219">
        <v>22.203582603642751</v>
      </c>
      <c r="D94" s="219">
        <v>90.177266405099914</v>
      </c>
      <c r="E94" s="219">
        <v>45.434787079052171</v>
      </c>
    </row>
    <row r="95" spans="1:14">
      <c r="B95" s="218" t="s">
        <v>5</v>
      </c>
      <c r="C95" s="219">
        <v>23.467235558506641</v>
      </c>
      <c r="D95" s="219">
        <v>83.877271607028348</v>
      </c>
      <c r="E95" s="219">
        <v>81.89840786296206</v>
      </c>
    </row>
    <row r="96" spans="1:14">
      <c r="B96" s="218" t="s">
        <v>28</v>
      </c>
      <c r="C96" s="219">
        <v>24.863185637451139</v>
      </c>
      <c r="D96" s="219">
        <v>76.886232752894244</v>
      </c>
      <c r="E96" s="219">
        <v>58.48683891721933</v>
      </c>
    </row>
    <row r="97" spans="2:5">
      <c r="B97" s="218" t="s">
        <v>30</v>
      </c>
      <c r="C97" s="219">
        <v>25.570923018637089</v>
      </c>
      <c r="D97" s="219">
        <v>90.767521949387756</v>
      </c>
      <c r="E97" s="219">
        <v>72.262066754260715</v>
      </c>
    </row>
    <row r="98" spans="2:5">
      <c r="B98" s="218" t="s">
        <v>18</v>
      </c>
      <c r="C98" s="219">
        <v>27.065363598277418</v>
      </c>
      <c r="D98" s="219">
        <v>70.463874347150096</v>
      </c>
      <c r="E98" s="219">
        <v>45.623257257621198</v>
      </c>
    </row>
    <row r="99" spans="2:5">
      <c r="B99" s="218" t="s">
        <v>7</v>
      </c>
      <c r="C99" s="219">
        <v>27.643995286117761</v>
      </c>
      <c r="D99" s="219">
        <v>63.958991560099101</v>
      </c>
      <c r="E99" s="219">
        <v>58.153356022374261</v>
      </c>
    </row>
    <row r="100" spans="2:5">
      <c r="B100" s="218" t="s">
        <v>3</v>
      </c>
      <c r="C100" s="219">
        <v>27.81194042349264</v>
      </c>
      <c r="D100" s="219">
        <v>77.665587879324264</v>
      </c>
      <c r="E100" s="219">
        <v>42.077438062316617</v>
      </c>
    </row>
    <row r="101" spans="2:5">
      <c r="B101" s="218" t="s">
        <v>22</v>
      </c>
      <c r="C101" s="219">
        <v>29.66594288375056</v>
      </c>
      <c r="D101" s="219">
        <v>69.045374733408551</v>
      </c>
      <c r="E101" s="219">
        <v>52.345045567961279</v>
      </c>
    </row>
    <row r="102" spans="2:5">
      <c r="B102" s="218" t="s">
        <v>24</v>
      </c>
      <c r="C102" s="219">
        <v>31.62040818802291</v>
      </c>
      <c r="D102" s="219">
        <v>67.959514857378593</v>
      </c>
      <c r="E102" s="219">
        <v>31.075156547325751</v>
      </c>
    </row>
    <row r="103" spans="2:5">
      <c r="B103" s="218" t="s">
        <v>26</v>
      </c>
      <c r="C103" s="219">
        <v>31.899901734246399</v>
      </c>
      <c r="D103" s="219">
        <v>62.05913959250794</v>
      </c>
      <c r="E103" s="219">
        <v>68.732580507374962</v>
      </c>
    </row>
    <row r="104" spans="2:5">
      <c r="B104" s="218" t="s">
        <v>16</v>
      </c>
      <c r="C104" s="219">
        <v>32.760120173785722</v>
      </c>
      <c r="D104" s="219">
        <v>66.564464953105855</v>
      </c>
      <c r="E104" s="219">
        <v>57.754818460048639</v>
      </c>
    </row>
    <row r="105" spans="2:5">
      <c r="B105" s="222" t="s">
        <v>309</v>
      </c>
      <c r="C105" s="223">
        <v>36.168018341064453</v>
      </c>
      <c r="D105" s="223">
        <v>79.551406860351563</v>
      </c>
      <c r="E105" s="223">
        <v>62.613773345947273</v>
      </c>
    </row>
    <row r="106" spans="2:5">
      <c r="B106" s="218" t="s">
        <v>17</v>
      </c>
      <c r="C106" s="219">
        <v>37.507392732336228</v>
      </c>
      <c r="D106" s="219">
        <v>86.684022843168961</v>
      </c>
      <c r="E106" s="219">
        <v>67.98838001437727</v>
      </c>
    </row>
    <row r="107" spans="2:5">
      <c r="B107" s="218" t="s">
        <v>13</v>
      </c>
      <c r="C107" s="219">
        <v>37.723004933054789</v>
      </c>
      <c r="D107" s="219">
        <v>78.080033266671279</v>
      </c>
      <c r="E107" s="219">
        <v>36.844847867673153</v>
      </c>
    </row>
    <row r="108" spans="2:5">
      <c r="B108" s="218" t="s">
        <v>4</v>
      </c>
      <c r="C108" s="219">
        <v>39.597165524095651</v>
      </c>
      <c r="D108" s="219">
        <v>84.111772373233578</v>
      </c>
      <c r="E108" s="219">
        <v>76.001424940570388</v>
      </c>
    </row>
    <row r="109" spans="2:5">
      <c r="B109" s="218" t="s">
        <v>0</v>
      </c>
      <c r="C109" s="219">
        <v>43.069839956586222</v>
      </c>
      <c r="D109" s="219">
        <v>66.081733603059277</v>
      </c>
      <c r="E109" s="219">
        <v>28.04544956742247</v>
      </c>
    </row>
    <row r="110" spans="2:5">
      <c r="B110" s="218" t="s">
        <v>12</v>
      </c>
      <c r="C110" s="219">
        <v>44.774304742478229</v>
      </c>
      <c r="D110" s="219">
        <v>85.7683411972301</v>
      </c>
      <c r="E110" s="219">
        <v>38.235970959644469</v>
      </c>
    </row>
    <row r="111" spans="2:5">
      <c r="B111" s="218" t="s">
        <v>11</v>
      </c>
      <c r="C111" s="219">
        <v>46.719195670038353</v>
      </c>
      <c r="D111" s="219">
        <v>65.184452077661192</v>
      </c>
      <c r="E111" s="219">
        <v>25.489216460587819</v>
      </c>
    </row>
    <row r="112" spans="2:5">
      <c r="B112" s="218" t="s">
        <v>14</v>
      </c>
      <c r="C112" s="219">
        <v>49.440563561793141</v>
      </c>
      <c r="D112" s="219">
        <v>87.80775524650619</v>
      </c>
      <c r="E112" s="219">
        <v>25.081601999287269</v>
      </c>
    </row>
    <row r="113" spans="2:13">
      <c r="B113" s="218" t="s">
        <v>25</v>
      </c>
      <c r="C113" s="219">
        <v>55.253252169116713</v>
      </c>
      <c r="D113" s="219">
        <v>70.381102049758297</v>
      </c>
      <c r="E113" s="219">
        <v>29.163929381866058</v>
      </c>
    </row>
    <row r="114" spans="2:13">
      <c r="B114" s="218" t="s">
        <v>19</v>
      </c>
      <c r="C114" s="219">
        <v>61.426868560888977</v>
      </c>
      <c r="D114" s="219">
        <v>97.291834366126793</v>
      </c>
      <c r="E114" s="219">
        <v>68.843291646374851</v>
      </c>
    </row>
    <row r="115" spans="2:13">
      <c r="B115" s="218" t="s">
        <v>10</v>
      </c>
      <c r="C115" s="219">
        <v>65.817637249976315</v>
      </c>
      <c r="D115" s="219">
        <v>80.537801273530363</v>
      </c>
      <c r="E115" s="219">
        <v>62.563959108870208</v>
      </c>
    </row>
    <row r="121" spans="2:13">
      <c r="M121" s="1" t="s">
        <v>59</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46"/>
  <sheetViews>
    <sheetView zoomScale="70" zoomScaleNormal="70" workbookViewId="0">
      <selection activeCell="O34" sqref="O34"/>
    </sheetView>
  </sheetViews>
  <sheetFormatPr baseColWidth="10" defaultRowHeight="12.75"/>
  <cols>
    <col min="1" max="26" width="14.42578125" style="1" customWidth="1"/>
    <col min="27" max="16384" width="11.42578125" style="1"/>
  </cols>
  <sheetData>
    <row r="1" spans="1:17" ht="12.75" customHeight="1">
      <c r="A1" s="231" t="s">
        <v>385</v>
      </c>
      <c r="B1" s="231"/>
      <c r="C1" s="231"/>
      <c r="D1" s="231"/>
      <c r="E1" s="231"/>
      <c r="F1" s="231"/>
      <c r="G1" s="231"/>
      <c r="H1" s="231"/>
      <c r="I1" s="231"/>
      <c r="J1" s="231"/>
      <c r="K1" s="231"/>
      <c r="L1" s="231"/>
      <c r="M1" s="231"/>
      <c r="N1" s="231"/>
      <c r="O1" s="231"/>
      <c r="P1" s="231"/>
      <c r="Q1" s="231"/>
    </row>
    <row r="2" spans="1:17">
      <c r="A2" s="1" t="s">
        <v>386</v>
      </c>
    </row>
    <row r="6" spans="1:17" ht="18.75" customHeight="1">
      <c r="C6" s="90">
        <v>2018</v>
      </c>
      <c r="D6" s="90">
        <v>2013</v>
      </c>
    </row>
    <row r="7" spans="1:17">
      <c r="B7" s="1" t="s">
        <v>28</v>
      </c>
      <c r="C7" s="232">
        <v>31.983084049433398</v>
      </c>
      <c r="D7" s="233"/>
    </row>
    <row r="8" spans="1:17">
      <c r="B8" s="1" t="s">
        <v>13</v>
      </c>
      <c r="C8" s="232">
        <v>33.421703929725403</v>
      </c>
      <c r="D8" s="233">
        <v>19.820931364201591</v>
      </c>
    </row>
    <row r="9" spans="1:17">
      <c r="B9" s="1" t="s">
        <v>4</v>
      </c>
      <c r="C9" s="232">
        <v>33.678128248656655</v>
      </c>
      <c r="D9" s="233"/>
    </row>
    <row r="10" spans="1:17">
      <c r="B10" s="1" t="s">
        <v>26</v>
      </c>
      <c r="C10" s="232">
        <v>33.8457575549334</v>
      </c>
      <c r="D10" s="233">
        <v>15.805117968149604</v>
      </c>
    </row>
    <row r="11" spans="1:17">
      <c r="B11" s="1" t="s">
        <v>25</v>
      </c>
      <c r="C11" s="232">
        <v>35.514372079447142</v>
      </c>
      <c r="D11" s="233">
        <v>24.200754191673024</v>
      </c>
    </row>
    <row r="12" spans="1:17">
      <c r="B12" s="1" t="s">
        <v>19</v>
      </c>
      <c r="C12" s="232">
        <v>37.678137928543173</v>
      </c>
      <c r="D12" s="233">
        <v>18.951385086711433</v>
      </c>
    </row>
    <row r="13" spans="1:17">
      <c r="B13" s="1" t="s">
        <v>22</v>
      </c>
      <c r="C13" s="232">
        <v>37.99619174414746</v>
      </c>
      <c r="D13" s="233">
        <v>22.451483738345356</v>
      </c>
    </row>
    <row r="14" spans="1:17">
      <c r="B14" s="1" t="s">
        <v>0</v>
      </c>
      <c r="C14" s="232">
        <v>38.240979633767921</v>
      </c>
      <c r="D14" s="233"/>
    </row>
    <row r="15" spans="1:17">
      <c r="B15" s="68" t="s">
        <v>309</v>
      </c>
      <c r="C15" s="234">
        <v>40.875671320685697</v>
      </c>
      <c r="D15" s="235">
        <v>28</v>
      </c>
    </row>
    <row r="16" spans="1:17">
      <c r="B16" s="1" t="s">
        <v>30</v>
      </c>
      <c r="C16" s="232">
        <v>41.033366106007733</v>
      </c>
      <c r="D16" s="233">
        <v>24.9</v>
      </c>
    </row>
    <row r="17" spans="1:18">
      <c r="B17" s="54" t="s">
        <v>8</v>
      </c>
      <c r="C17" s="236">
        <v>41.787385964610607</v>
      </c>
      <c r="D17" s="237">
        <v>24.899236970987129</v>
      </c>
    </row>
    <row r="18" spans="1:18">
      <c r="B18" s="1" t="s">
        <v>16</v>
      </c>
      <c r="C18" s="232">
        <v>45.670213738801095</v>
      </c>
      <c r="D18" s="233">
        <v>39.859500623092558</v>
      </c>
    </row>
    <row r="19" spans="1:18">
      <c r="B19" s="1" t="s">
        <v>5</v>
      </c>
      <c r="C19" s="232">
        <v>47.191820448668672</v>
      </c>
      <c r="D19" s="233">
        <v>33.399399955266546</v>
      </c>
    </row>
    <row r="20" spans="1:18">
      <c r="B20" s="1" t="s">
        <v>24</v>
      </c>
      <c r="C20" s="232">
        <v>50.405876494821456</v>
      </c>
      <c r="D20" s="233">
        <v>31.465548820155384</v>
      </c>
    </row>
    <row r="21" spans="1:18">
      <c r="B21" s="1" t="s">
        <v>14</v>
      </c>
      <c r="C21" s="232">
        <v>51.209309457754209</v>
      </c>
      <c r="D21" s="233"/>
    </row>
    <row r="22" spans="1:18">
      <c r="B22" s="1" t="s">
        <v>12</v>
      </c>
      <c r="C22" s="232">
        <v>54.244327717363575</v>
      </c>
      <c r="D22" s="233">
        <v>42.900633828818947</v>
      </c>
    </row>
    <row r="23" spans="1:18">
      <c r="B23" s="1" t="s">
        <v>7</v>
      </c>
      <c r="C23" s="232">
        <v>55.946370426981076</v>
      </c>
      <c r="D23" s="233">
        <v>36.008769417401162</v>
      </c>
    </row>
    <row r="24" spans="1:18">
      <c r="B24" s="1" t="s">
        <v>11</v>
      </c>
      <c r="C24" s="232">
        <v>58.018711374217204</v>
      </c>
      <c r="D24" s="233">
        <v>41.168589870113976</v>
      </c>
    </row>
    <row r="25" spans="1:18">
      <c r="B25" s="1" t="s">
        <v>3</v>
      </c>
      <c r="C25" s="232">
        <v>59.026355953562287</v>
      </c>
      <c r="D25" s="233">
        <v>39.523741724864962</v>
      </c>
      <c r="F25" s="145" t="s">
        <v>387</v>
      </c>
    </row>
    <row r="26" spans="1:18">
      <c r="B26" s="1" t="s">
        <v>18</v>
      </c>
      <c r="C26" s="232">
        <v>62.014584789532051</v>
      </c>
      <c r="D26" s="233">
        <v>38.232436936178757</v>
      </c>
      <c r="F26" s="145" t="s">
        <v>388</v>
      </c>
    </row>
    <row r="27" spans="1:18">
      <c r="B27" s="1" t="s">
        <v>17</v>
      </c>
      <c r="C27" s="232">
        <v>64.80334870344673</v>
      </c>
      <c r="D27" s="233">
        <v>38.932619093791416</v>
      </c>
      <c r="F27" s="145" t="s">
        <v>389</v>
      </c>
    </row>
    <row r="28" spans="1:18">
      <c r="C28" s="232"/>
      <c r="D28" s="233"/>
    </row>
    <row r="29" spans="1:18">
      <c r="K29" s="1" t="s">
        <v>59</v>
      </c>
    </row>
    <row r="31" spans="1:18" ht="12.75" customHeight="1">
      <c r="A31" s="94" t="s">
        <v>390</v>
      </c>
      <c r="B31" s="94"/>
      <c r="C31" s="94"/>
      <c r="D31" s="94"/>
      <c r="E31" s="94"/>
      <c r="F31" s="94"/>
      <c r="G31" s="94"/>
      <c r="H31" s="94"/>
      <c r="I31" s="94"/>
      <c r="J31" s="94"/>
      <c r="K31" s="94"/>
      <c r="L31" s="94"/>
      <c r="M31" s="94"/>
      <c r="N31" s="94"/>
      <c r="O31" s="94"/>
      <c r="P31" s="94"/>
      <c r="Q31" s="94"/>
      <c r="R31" s="94"/>
    </row>
    <row r="32" spans="1:18">
      <c r="A32" s="1" t="s">
        <v>391</v>
      </c>
    </row>
    <row r="34" spans="2:17" ht="25.5">
      <c r="B34" s="238"/>
      <c r="C34" s="34" t="s">
        <v>392</v>
      </c>
      <c r="D34" s="34" t="s">
        <v>393</v>
      </c>
      <c r="Q34" s="239"/>
    </row>
    <row r="35" spans="2:17">
      <c r="B35" s="2" t="s">
        <v>22</v>
      </c>
      <c r="C35" s="240">
        <v>24.010454806885566</v>
      </c>
      <c r="D35" s="241">
        <v>13.995034121020334</v>
      </c>
    </row>
    <row r="36" spans="2:17">
      <c r="B36" s="2" t="s">
        <v>28</v>
      </c>
      <c r="C36" s="240">
        <v>25.561800287374108</v>
      </c>
      <c r="D36" s="241">
        <v>6.4668283188786075</v>
      </c>
    </row>
    <row r="37" spans="2:17">
      <c r="B37" s="242" t="s">
        <v>30</v>
      </c>
      <c r="C37" s="243">
        <v>26.38796</v>
      </c>
      <c r="D37" s="118">
        <v>14.65227</v>
      </c>
    </row>
    <row r="38" spans="2:17">
      <c r="B38" s="2" t="s">
        <v>26</v>
      </c>
      <c r="C38" s="240">
        <v>27.19218960207013</v>
      </c>
      <c r="D38" s="241">
        <v>6.7029641524137169</v>
      </c>
    </row>
    <row r="39" spans="2:17">
      <c r="B39" s="2" t="s">
        <v>25</v>
      </c>
      <c r="C39" s="240">
        <v>27.625459972622259</v>
      </c>
      <c r="D39" s="241">
        <v>7.9482633837103895</v>
      </c>
    </row>
    <row r="40" spans="2:17">
      <c r="B40" s="2" t="s">
        <v>4</v>
      </c>
      <c r="C40" s="240">
        <v>28.24541418964386</v>
      </c>
      <c r="D40" s="241">
        <v>5.4703590583437149</v>
      </c>
    </row>
    <row r="41" spans="2:17">
      <c r="B41" s="2" t="s">
        <v>13</v>
      </c>
      <c r="C41" s="240">
        <v>30.233109748798938</v>
      </c>
      <c r="D41" s="241">
        <v>3.2507222866612828</v>
      </c>
    </row>
    <row r="42" spans="2:17">
      <c r="B42" s="2" t="s">
        <v>0</v>
      </c>
      <c r="C42" s="240">
        <v>30.456092461916676</v>
      </c>
      <c r="D42" s="241">
        <v>7.7848871718511656</v>
      </c>
    </row>
    <row r="43" spans="2:17">
      <c r="B43" s="71" t="s">
        <v>309</v>
      </c>
      <c r="C43" s="244">
        <v>32.939363971393199</v>
      </c>
      <c r="D43" s="245">
        <v>7.9535869242293797</v>
      </c>
    </row>
    <row r="44" spans="2:17">
      <c r="B44" s="2" t="s">
        <v>19</v>
      </c>
      <c r="C44" s="240">
        <v>35.00676273934458</v>
      </c>
      <c r="D44" s="241">
        <v>2.6713751891985762</v>
      </c>
    </row>
    <row r="45" spans="2:17">
      <c r="B45" s="2" t="s">
        <v>16</v>
      </c>
      <c r="C45" s="240">
        <v>35.884042121193026</v>
      </c>
      <c r="D45" s="241">
        <v>9.7861716176079501</v>
      </c>
    </row>
    <row r="46" spans="2:17">
      <c r="B46" s="57" t="s">
        <v>8</v>
      </c>
      <c r="C46" s="246">
        <v>36.49732550160261</v>
      </c>
      <c r="D46" s="247">
        <v>5.3220822844602909</v>
      </c>
    </row>
    <row r="47" spans="2:17">
      <c r="B47" s="2" t="s">
        <v>5</v>
      </c>
      <c r="C47" s="240">
        <v>38.164730243760289</v>
      </c>
      <c r="D47" s="241">
        <v>9.0324850936625527</v>
      </c>
    </row>
    <row r="48" spans="2:17">
      <c r="B48" s="2" t="s">
        <v>7</v>
      </c>
      <c r="C48" s="240">
        <v>42.531787611887907</v>
      </c>
      <c r="D48" s="241">
        <v>13.418034061165368</v>
      </c>
    </row>
    <row r="49" spans="1:22">
      <c r="B49" s="2" t="s">
        <v>24</v>
      </c>
      <c r="C49" s="240">
        <v>43.089914971651126</v>
      </c>
      <c r="D49" s="241">
        <v>7.3159615231702571</v>
      </c>
    </row>
    <row r="50" spans="1:22">
      <c r="B50" s="2" t="s">
        <v>14</v>
      </c>
      <c r="C50" s="240">
        <v>47.210572753245117</v>
      </c>
      <c r="D50" s="241">
        <v>3.9987367045091688</v>
      </c>
    </row>
    <row r="51" spans="1:22">
      <c r="B51" s="2" t="s">
        <v>12</v>
      </c>
      <c r="C51" s="240">
        <v>47.473825214251306</v>
      </c>
      <c r="D51" s="241">
        <v>6.7705025031123718</v>
      </c>
    </row>
    <row r="52" spans="1:22">
      <c r="B52" s="2" t="s">
        <v>17</v>
      </c>
      <c r="C52" s="240">
        <v>48.892214256744161</v>
      </c>
      <c r="D52" s="241">
        <v>15.938727824409003</v>
      </c>
      <c r="F52" s="145" t="s">
        <v>387</v>
      </c>
      <c r="G52" s="248"/>
      <c r="H52" s="248"/>
      <c r="I52" s="248"/>
      <c r="J52" s="248"/>
      <c r="K52" s="248"/>
      <c r="L52" s="242"/>
      <c r="M52" s="242"/>
      <c r="N52" s="242"/>
      <c r="O52" s="248"/>
      <c r="P52" s="248"/>
      <c r="Q52" s="145"/>
      <c r="R52" s="145"/>
      <c r="S52" s="145"/>
      <c r="T52" s="145"/>
    </row>
    <row r="53" spans="1:22" ht="14.25" customHeight="1">
      <c r="B53" s="2" t="s">
        <v>18</v>
      </c>
      <c r="C53" s="240">
        <v>50.0553398991403</v>
      </c>
      <c r="D53" s="241">
        <v>11.959244890391709</v>
      </c>
      <c r="F53" s="383" t="s">
        <v>394</v>
      </c>
      <c r="G53" s="383"/>
      <c r="H53" s="383"/>
      <c r="I53" s="383"/>
      <c r="J53" s="383"/>
      <c r="K53" s="383"/>
      <c r="L53" s="383"/>
      <c r="M53" s="383"/>
      <c r="N53" s="383"/>
      <c r="O53" s="383"/>
      <c r="P53" s="383"/>
      <c r="Q53" s="383"/>
      <c r="R53" s="383"/>
      <c r="S53" s="383"/>
      <c r="T53" s="383"/>
    </row>
    <row r="54" spans="1:22">
      <c r="B54" s="2" t="s">
        <v>3</v>
      </c>
      <c r="C54" s="240">
        <v>55.721398793543763</v>
      </c>
      <c r="D54" s="241">
        <v>3.304957160018501</v>
      </c>
      <c r="F54" s="383"/>
      <c r="G54" s="383"/>
      <c r="H54" s="383"/>
      <c r="I54" s="383"/>
      <c r="J54" s="383"/>
      <c r="K54" s="383"/>
      <c r="L54" s="383"/>
      <c r="M54" s="383"/>
      <c r="N54" s="383"/>
      <c r="O54" s="383"/>
      <c r="P54" s="383"/>
      <c r="Q54" s="383"/>
      <c r="R54" s="383"/>
      <c r="S54" s="383"/>
      <c r="T54" s="383"/>
    </row>
    <row r="55" spans="1:22" ht="14.25" customHeight="1">
      <c r="B55" s="2" t="s">
        <v>11</v>
      </c>
      <c r="C55" s="240">
        <v>56.107812133223504</v>
      </c>
      <c r="D55" s="241">
        <v>1.9108992409937076</v>
      </c>
      <c r="F55" s="249" t="s">
        <v>395</v>
      </c>
      <c r="G55" s="249"/>
      <c r="H55" s="249"/>
      <c r="I55" s="249"/>
      <c r="J55" s="249"/>
      <c r="K55" s="249"/>
      <c r="L55" s="249"/>
      <c r="M55" s="249"/>
      <c r="N55" s="249"/>
      <c r="O55" s="249"/>
      <c r="P55" s="249"/>
      <c r="Q55" s="25"/>
      <c r="R55" s="25"/>
      <c r="S55" s="25"/>
      <c r="T55" s="25"/>
    </row>
    <row r="56" spans="1:22" ht="14.25" customHeight="1">
      <c r="B56" s="2"/>
      <c r="C56" s="240"/>
      <c r="D56" s="241"/>
      <c r="F56" s="249"/>
      <c r="G56" s="249"/>
      <c r="H56" s="249"/>
      <c r="I56" s="249"/>
      <c r="J56" s="249"/>
      <c r="K56" s="249"/>
      <c r="L56" s="249"/>
      <c r="M56" s="249"/>
      <c r="N56" s="249"/>
      <c r="O56" s="249"/>
      <c r="P56" s="249"/>
      <c r="Q56" s="25"/>
      <c r="R56" s="25"/>
      <c r="S56" s="25"/>
      <c r="T56" s="25"/>
    </row>
    <row r="57" spans="1:22">
      <c r="J57" s="1" t="s">
        <v>59</v>
      </c>
    </row>
    <row r="59" spans="1:22">
      <c r="A59" s="134" t="s">
        <v>396</v>
      </c>
      <c r="B59" s="140"/>
      <c r="C59" s="140"/>
      <c r="D59" s="140"/>
      <c r="E59" s="140"/>
      <c r="F59" s="139"/>
      <c r="G59" s="139"/>
      <c r="H59" s="139"/>
      <c r="I59" s="139"/>
      <c r="J59" s="139"/>
      <c r="K59" s="139"/>
      <c r="L59" s="139"/>
      <c r="M59" s="139"/>
      <c r="N59" s="139"/>
      <c r="O59" s="139"/>
      <c r="P59" s="139"/>
      <c r="Q59" s="139"/>
      <c r="R59" s="139"/>
      <c r="S59" s="139"/>
      <c r="T59" s="139"/>
      <c r="U59" s="139"/>
    </row>
    <row r="60" spans="1:22">
      <c r="A60" s="250" t="s">
        <v>397</v>
      </c>
      <c r="B60" s="140"/>
      <c r="C60" s="140"/>
      <c r="D60" s="140"/>
      <c r="E60" s="140"/>
      <c r="F60" s="139"/>
      <c r="G60" s="139"/>
      <c r="H60" s="139"/>
      <c r="I60" s="139"/>
      <c r="J60" s="139"/>
      <c r="K60" s="139"/>
      <c r="L60" s="139"/>
      <c r="M60" s="139"/>
      <c r="N60" s="139"/>
      <c r="O60" s="139"/>
      <c r="P60" s="139"/>
      <c r="Q60" s="139"/>
      <c r="R60" s="139"/>
      <c r="S60" s="139"/>
      <c r="T60" s="139"/>
      <c r="U60" s="139"/>
    </row>
    <row r="61" spans="1:22" ht="15">
      <c r="A61" s="215"/>
      <c r="B61" s="215"/>
      <c r="C61" s="215"/>
      <c r="D61" s="215"/>
      <c r="E61" s="215"/>
      <c r="F61" s="18"/>
      <c r="G61" s="18"/>
      <c r="H61" s="18"/>
      <c r="I61" s="18"/>
      <c r="J61" s="18"/>
      <c r="K61" s="18"/>
      <c r="L61" s="18"/>
      <c r="M61" s="18"/>
      <c r="N61" s="18"/>
      <c r="O61" s="18"/>
      <c r="P61" s="18"/>
      <c r="Q61" s="18"/>
      <c r="R61" s="18"/>
      <c r="S61" s="18"/>
      <c r="T61" s="18"/>
      <c r="U61" s="18"/>
    </row>
    <row r="62" spans="1:22" ht="76.5">
      <c r="A62" s="145"/>
      <c r="B62" s="251"/>
      <c r="C62" s="61" t="s">
        <v>398</v>
      </c>
      <c r="D62" s="61" t="s">
        <v>399</v>
      </c>
      <c r="E62" s="61" t="s">
        <v>400</v>
      </c>
      <c r="F62" s="18"/>
      <c r="G62" s="18"/>
      <c r="H62" s="18"/>
      <c r="I62" s="18"/>
      <c r="J62" s="18"/>
      <c r="K62" s="18"/>
      <c r="L62" s="18"/>
      <c r="M62" s="18"/>
      <c r="N62" s="18"/>
      <c r="O62" s="18"/>
      <c r="P62" s="18"/>
      <c r="Q62" s="18"/>
      <c r="R62" s="18"/>
      <c r="S62" s="18"/>
      <c r="T62" s="18"/>
      <c r="U62" s="18"/>
      <c r="V62" s="18"/>
    </row>
    <row r="63" spans="1:22" ht="15">
      <c r="B63" s="252" t="s">
        <v>36</v>
      </c>
      <c r="C63" s="16"/>
      <c r="D63" s="253" t="s">
        <v>401</v>
      </c>
      <c r="E63" s="254"/>
      <c r="F63" s="18"/>
      <c r="G63" s="18"/>
      <c r="H63" s="18"/>
      <c r="I63" s="18"/>
      <c r="J63" s="18"/>
      <c r="K63" s="18"/>
      <c r="L63" s="18"/>
      <c r="M63" s="18"/>
      <c r="N63" s="18"/>
      <c r="O63" s="18"/>
      <c r="P63" s="18"/>
      <c r="Q63" s="18"/>
      <c r="R63" s="18"/>
      <c r="S63" s="18"/>
      <c r="T63" s="18"/>
      <c r="U63" s="18"/>
      <c r="V63" s="18"/>
    </row>
    <row r="64" spans="1:22" ht="15">
      <c r="B64" s="252" t="s">
        <v>37</v>
      </c>
      <c r="C64" s="16"/>
      <c r="D64" s="253" t="s">
        <v>401</v>
      </c>
      <c r="E64" s="254"/>
      <c r="F64" s="18"/>
      <c r="G64" s="18"/>
      <c r="H64" s="18"/>
      <c r="I64" s="18"/>
      <c r="J64" s="18"/>
      <c r="K64" s="18"/>
      <c r="L64" s="18"/>
      <c r="M64" s="18"/>
      <c r="N64" s="18"/>
      <c r="O64" s="18"/>
      <c r="P64" s="18"/>
      <c r="Q64" s="18"/>
      <c r="R64" s="18"/>
      <c r="S64" s="18"/>
      <c r="T64" s="18"/>
      <c r="U64" s="18"/>
      <c r="V64" s="18"/>
    </row>
    <row r="65" spans="2:22" ht="15">
      <c r="B65" s="252" t="s">
        <v>28</v>
      </c>
      <c r="C65" s="16"/>
      <c r="D65" s="16"/>
      <c r="E65" s="253" t="s">
        <v>401</v>
      </c>
      <c r="F65" s="18"/>
      <c r="G65" s="18"/>
      <c r="H65" s="18"/>
      <c r="I65" s="18"/>
      <c r="J65" s="18"/>
      <c r="K65" s="18"/>
      <c r="L65" s="18"/>
      <c r="M65" s="18"/>
      <c r="N65" s="18"/>
      <c r="O65" s="18"/>
      <c r="P65" s="18"/>
      <c r="Q65" s="18"/>
      <c r="R65" s="18"/>
      <c r="S65" s="18"/>
      <c r="T65" s="18"/>
      <c r="U65" s="18"/>
      <c r="V65" s="18"/>
    </row>
    <row r="66" spans="2:22" ht="15">
      <c r="B66" s="252" t="s">
        <v>17</v>
      </c>
      <c r="C66" s="16"/>
      <c r="D66" s="16"/>
      <c r="E66" s="253" t="s">
        <v>401</v>
      </c>
      <c r="F66" s="18"/>
      <c r="G66" s="18"/>
      <c r="H66" s="18"/>
      <c r="I66" s="18"/>
      <c r="J66" s="18"/>
      <c r="K66" s="18"/>
      <c r="L66" s="18"/>
      <c r="M66" s="18"/>
      <c r="N66" s="18"/>
      <c r="O66" s="18"/>
      <c r="P66" s="18"/>
      <c r="Q66" s="18"/>
      <c r="R66" s="18"/>
      <c r="S66" s="18"/>
      <c r="T66" s="18"/>
      <c r="U66" s="18"/>
      <c r="V66" s="18"/>
    </row>
    <row r="67" spans="2:22" ht="15">
      <c r="B67" s="252" t="s">
        <v>24</v>
      </c>
      <c r="C67" s="16"/>
      <c r="D67" s="253" t="s">
        <v>401</v>
      </c>
      <c r="E67" s="254"/>
      <c r="F67" s="18"/>
      <c r="G67" s="18"/>
      <c r="H67" s="18"/>
      <c r="I67" s="18"/>
      <c r="J67" s="18"/>
      <c r="K67" s="18"/>
      <c r="L67" s="18"/>
      <c r="M67" s="18"/>
      <c r="N67" s="18"/>
      <c r="O67" s="18"/>
      <c r="P67" s="18"/>
      <c r="Q67" s="18"/>
      <c r="R67" s="18"/>
      <c r="S67" s="18"/>
      <c r="T67" s="18"/>
      <c r="U67" s="18"/>
      <c r="V67" s="18"/>
    </row>
    <row r="68" spans="2:22" ht="15">
      <c r="B68" s="252" t="s">
        <v>7</v>
      </c>
      <c r="C68" s="253" t="s">
        <v>401</v>
      </c>
      <c r="D68" s="16"/>
      <c r="E68" s="254"/>
      <c r="F68" s="18"/>
      <c r="G68" s="18"/>
      <c r="H68" s="18"/>
      <c r="I68" s="18"/>
      <c r="J68" s="18"/>
      <c r="K68" s="18"/>
      <c r="L68" s="18"/>
      <c r="M68" s="18"/>
      <c r="N68" s="18"/>
      <c r="O68" s="18"/>
      <c r="P68" s="18"/>
      <c r="Q68" s="18"/>
      <c r="R68" s="18"/>
      <c r="S68" s="18"/>
      <c r="T68" s="18"/>
      <c r="U68" s="18"/>
      <c r="V68" s="18"/>
    </row>
    <row r="69" spans="2:22" ht="15">
      <c r="B69" s="252" t="s">
        <v>3</v>
      </c>
      <c r="C69" s="253" t="s">
        <v>401</v>
      </c>
      <c r="D69" s="16"/>
      <c r="E69" s="254"/>
      <c r="F69" s="18"/>
      <c r="G69" s="18"/>
      <c r="H69" s="18"/>
      <c r="I69" s="18"/>
      <c r="J69" s="18"/>
      <c r="K69" s="18"/>
      <c r="L69" s="18"/>
      <c r="M69" s="18"/>
      <c r="N69" s="18"/>
      <c r="O69" s="18"/>
      <c r="P69" s="18"/>
      <c r="Q69" s="18"/>
      <c r="R69" s="18"/>
      <c r="S69" s="18"/>
      <c r="T69" s="18"/>
      <c r="U69" s="18"/>
      <c r="V69" s="18"/>
    </row>
    <row r="70" spans="2:22" ht="15">
      <c r="B70" s="252" t="s">
        <v>5</v>
      </c>
      <c r="C70" s="253" t="s">
        <v>401</v>
      </c>
      <c r="D70" s="253"/>
      <c r="E70" s="254"/>
      <c r="F70" s="18"/>
      <c r="G70" s="18"/>
      <c r="H70" s="18"/>
      <c r="I70" s="18"/>
      <c r="J70" s="18"/>
      <c r="K70" s="18"/>
      <c r="L70" s="18"/>
      <c r="M70" s="18"/>
      <c r="N70" s="18"/>
      <c r="O70" s="18"/>
      <c r="P70" s="18"/>
      <c r="Q70" s="18"/>
      <c r="R70" s="18"/>
      <c r="S70" s="18"/>
      <c r="T70" s="18"/>
      <c r="U70" s="18"/>
      <c r="V70" s="18"/>
    </row>
    <row r="71" spans="2:22" ht="15">
      <c r="B71" s="252" t="s">
        <v>12</v>
      </c>
      <c r="C71" s="253" t="s">
        <v>401</v>
      </c>
      <c r="D71" s="16"/>
      <c r="E71" s="254"/>
      <c r="F71" s="18"/>
      <c r="G71" s="18"/>
      <c r="H71" s="18"/>
      <c r="I71" s="18"/>
      <c r="J71" s="18"/>
      <c r="K71" s="18"/>
      <c r="L71" s="18"/>
      <c r="M71" s="18"/>
      <c r="N71" s="18"/>
      <c r="O71" s="18"/>
      <c r="P71" s="18"/>
      <c r="Q71" s="18"/>
      <c r="R71" s="18"/>
      <c r="S71" s="18"/>
      <c r="T71" s="18"/>
      <c r="U71" s="18"/>
      <c r="V71" s="18"/>
    </row>
    <row r="72" spans="2:22" ht="15">
      <c r="B72" s="255" t="s">
        <v>8</v>
      </c>
      <c r="C72" s="256" t="s">
        <v>401</v>
      </c>
      <c r="D72" s="256" t="s">
        <v>401</v>
      </c>
      <c r="E72" s="57"/>
      <c r="F72" s="18"/>
      <c r="G72" s="18"/>
      <c r="H72" s="18"/>
      <c r="I72" s="18"/>
      <c r="J72" s="18"/>
      <c r="K72" s="18"/>
      <c r="L72" s="18"/>
      <c r="M72" s="18"/>
      <c r="N72" s="18"/>
      <c r="O72" s="18"/>
      <c r="P72" s="18"/>
      <c r="Q72" s="18"/>
      <c r="R72" s="18"/>
      <c r="S72" s="18"/>
      <c r="T72" s="18"/>
      <c r="U72" s="18"/>
      <c r="V72" s="18"/>
    </row>
    <row r="73" spans="2:22" ht="15">
      <c r="B73" s="252" t="s">
        <v>26</v>
      </c>
      <c r="C73" s="16"/>
      <c r="D73" s="253" t="s">
        <v>401</v>
      </c>
      <c r="E73" s="254"/>
      <c r="F73" s="18"/>
      <c r="G73" s="18"/>
      <c r="H73" s="18"/>
      <c r="I73" s="18"/>
      <c r="J73" s="18"/>
      <c r="K73" s="18"/>
      <c r="L73" s="18"/>
      <c r="M73" s="18"/>
      <c r="N73" s="18"/>
      <c r="O73" s="18"/>
      <c r="P73" s="18"/>
      <c r="Q73" s="18"/>
      <c r="R73" s="18"/>
      <c r="S73" s="18"/>
      <c r="T73" s="18"/>
      <c r="U73" s="18"/>
      <c r="V73" s="18"/>
    </row>
    <row r="74" spans="2:22" ht="15">
      <c r="B74" s="252" t="s">
        <v>0</v>
      </c>
      <c r="C74" s="16"/>
      <c r="D74" s="16"/>
      <c r="E74" s="253" t="s">
        <v>401</v>
      </c>
      <c r="F74" s="18"/>
      <c r="G74" s="18"/>
      <c r="H74" s="18"/>
      <c r="I74" s="18"/>
      <c r="J74" s="18"/>
      <c r="K74" s="18"/>
      <c r="L74" s="18"/>
      <c r="M74" s="18"/>
      <c r="N74" s="18"/>
      <c r="O74" s="18"/>
      <c r="P74" s="18"/>
      <c r="Q74" s="18"/>
      <c r="R74" s="18"/>
      <c r="S74" s="18"/>
      <c r="T74" s="18"/>
      <c r="U74" s="18"/>
      <c r="V74" s="18"/>
    </row>
    <row r="75" spans="2:22" ht="15">
      <c r="B75" s="252" t="s">
        <v>22</v>
      </c>
      <c r="C75" s="16"/>
      <c r="D75" s="16"/>
      <c r="E75" s="253" t="s">
        <v>401</v>
      </c>
      <c r="F75" s="18"/>
      <c r="G75" s="18"/>
      <c r="H75" s="18"/>
      <c r="I75" s="18"/>
      <c r="J75" s="18"/>
      <c r="K75" s="18"/>
      <c r="L75" s="18"/>
      <c r="M75" s="18"/>
      <c r="N75" s="18"/>
      <c r="O75" s="18"/>
      <c r="P75" s="18"/>
      <c r="Q75" s="18"/>
      <c r="R75" s="18"/>
      <c r="S75" s="18"/>
      <c r="T75" s="18"/>
      <c r="U75" s="18"/>
      <c r="V75" s="18"/>
    </row>
    <row r="76" spans="2:22" ht="15">
      <c r="B76" s="252" t="s">
        <v>11</v>
      </c>
      <c r="C76" s="253" t="s">
        <v>401</v>
      </c>
      <c r="D76" s="16"/>
      <c r="E76" s="254"/>
      <c r="F76" s="18"/>
      <c r="G76" s="18"/>
      <c r="H76" s="18"/>
      <c r="I76" s="18"/>
      <c r="J76" s="18"/>
      <c r="K76" s="18"/>
      <c r="L76" s="18"/>
      <c r="M76" s="18"/>
      <c r="N76" s="18"/>
      <c r="O76" s="18"/>
      <c r="P76" s="18"/>
      <c r="Q76" s="18"/>
      <c r="R76" s="18"/>
      <c r="S76" s="18"/>
      <c r="T76" s="18"/>
      <c r="U76" s="18"/>
      <c r="V76" s="18"/>
    </row>
    <row r="77" spans="2:22" ht="15">
      <c r="B77" s="252" t="s">
        <v>4</v>
      </c>
      <c r="C77" s="16"/>
      <c r="D77" s="16"/>
      <c r="E77" s="253" t="s">
        <v>401</v>
      </c>
      <c r="F77" s="18"/>
      <c r="G77" s="18"/>
      <c r="H77" s="18"/>
      <c r="I77" s="18"/>
      <c r="J77" s="18"/>
      <c r="K77" s="18"/>
      <c r="L77" s="18"/>
      <c r="M77" s="18"/>
      <c r="N77" s="18"/>
      <c r="O77" s="18"/>
      <c r="P77" s="18"/>
      <c r="Q77" s="18"/>
      <c r="R77" s="18"/>
      <c r="S77" s="18"/>
      <c r="T77" s="18"/>
      <c r="U77" s="18"/>
      <c r="V77" s="18"/>
    </row>
    <row r="78" spans="2:22" ht="15">
      <c r="B78" s="252" t="s">
        <v>18</v>
      </c>
      <c r="C78" s="16"/>
      <c r="D78" s="16"/>
      <c r="E78" s="253" t="s">
        <v>401</v>
      </c>
      <c r="F78" s="18"/>
      <c r="G78" s="18"/>
      <c r="H78" s="18"/>
      <c r="I78" s="18"/>
      <c r="J78" s="18"/>
      <c r="K78" s="18"/>
      <c r="L78" s="18"/>
      <c r="M78" s="18"/>
      <c r="N78" s="18"/>
      <c r="O78" s="18"/>
      <c r="P78" s="18"/>
      <c r="Q78" s="18"/>
      <c r="R78" s="18"/>
      <c r="S78" s="18"/>
      <c r="T78" s="18"/>
      <c r="U78" s="18"/>
      <c r="V78" s="18"/>
    </row>
    <row r="79" spans="2:22" ht="15">
      <c r="B79" s="252" t="s">
        <v>19</v>
      </c>
      <c r="C79" s="16"/>
      <c r="D79" s="16"/>
      <c r="E79" s="253" t="s">
        <v>401</v>
      </c>
      <c r="F79" s="18"/>
      <c r="G79" s="18"/>
      <c r="H79" s="18"/>
      <c r="I79" s="18"/>
      <c r="J79" s="18"/>
      <c r="K79" s="18"/>
      <c r="L79" s="18"/>
      <c r="M79" s="18"/>
      <c r="N79" s="18"/>
      <c r="O79" s="18"/>
      <c r="P79" s="18"/>
      <c r="Q79" s="18"/>
      <c r="R79" s="18"/>
      <c r="S79" s="18"/>
      <c r="T79" s="18"/>
      <c r="U79" s="18"/>
      <c r="V79" s="18"/>
    </row>
    <row r="80" spans="2:22" ht="15">
      <c r="B80" s="252" t="s">
        <v>13</v>
      </c>
      <c r="C80" s="16"/>
      <c r="D80" s="16"/>
      <c r="E80" s="253" t="s">
        <v>401</v>
      </c>
      <c r="F80" s="18"/>
      <c r="G80" s="18"/>
      <c r="H80" s="18"/>
      <c r="I80" s="18"/>
      <c r="J80" s="18"/>
      <c r="K80" s="18"/>
      <c r="L80" s="18"/>
      <c r="M80" s="18"/>
      <c r="N80" s="18"/>
      <c r="O80" s="18"/>
      <c r="P80" s="18"/>
      <c r="Q80" s="18"/>
      <c r="R80" s="18"/>
      <c r="S80" s="18"/>
      <c r="T80" s="18"/>
      <c r="U80" s="18"/>
      <c r="V80" s="18"/>
    </row>
    <row r="81" spans="1:22" ht="15">
      <c r="B81" s="252" t="s">
        <v>16</v>
      </c>
      <c r="C81" s="253" t="s">
        <v>401</v>
      </c>
      <c r="D81" s="16"/>
      <c r="E81" s="254"/>
      <c r="F81" s="18"/>
      <c r="G81" s="18"/>
      <c r="H81" s="18"/>
      <c r="I81" s="18"/>
      <c r="J81" s="18"/>
      <c r="K81" s="18"/>
      <c r="L81" s="18"/>
      <c r="M81" s="18"/>
      <c r="N81" s="18"/>
      <c r="O81" s="18"/>
      <c r="P81" s="18"/>
      <c r="Q81" s="18"/>
      <c r="R81" s="18"/>
      <c r="S81" s="18"/>
      <c r="T81" s="18"/>
      <c r="U81" s="18"/>
      <c r="V81" s="18"/>
    </row>
    <row r="82" spans="1:22" ht="15">
      <c r="B82" s="252" t="s">
        <v>14</v>
      </c>
      <c r="C82" s="16"/>
      <c r="D82" s="16"/>
      <c r="E82" s="253" t="s">
        <v>401</v>
      </c>
      <c r="F82" s="18"/>
      <c r="G82" s="18"/>
      <c r="H82" s="18"/>
      <c r="I82" s="18"/>
      <c r="J82" s="18"/>
      <c r="K82" s="18"/>
      <c r="L82" s="18"/>
      <c r="M82" s="18"/>
      <c r="N82" s="18"/>
      <c r="O82" s="18"/>
      <c r="P82" s="18"/>
      <c r="Q82" s="18"/>
      <c r="R82" s="18"/>
      <c r="S82" s="18"/>
      <c r="T82" s="18"/>
      <c r="U82" s="18"/>
      <c r="V82" s="18"/>
    </row>
    <row r="83" spans="1:22" ht="15">
      <c r="B83" s="252" t="s">
        <v>25</v>
      </c>
      <c r="C83" s="16"/>
      <c r="D83" s="16"/>
      <c r="E83" s="253" t="s">
        <v>401</v>
      </c>
      <c r="F83" s="18"/>
      <c r="G83" s="18"/>
      <c r="H83" s="18"/>
      <c r="I83" s="18"/>
      <c r="J83" s="18"/>
      <c r="K83" s="18"/>
      <c r="L83" s="18"/>
      <c r="M83" s="18"/>
      <c r="N83" s="18"/>
      <c r="O83" s="18"/>
      <c r="P83" s="18"/>
      <c r="Q83" s="18"/>
      <c r="R83" s="18"/>
      <c r="S83" s="18"/>
      <c r="T83" s="18"/>
      <c r="U83" s="18"/>
      <c r="V83" s="18"/>
    </row>
    <row r="84" spans="1:22" ht="15">
      <c r="B84" s="18"/>
      <c r="C84" s="18"/>
      <c r="D84" s="18"/>
      <c r="E84" s="18"/>
      <c r="F84" s="18"/>
      <c r="G84" s="18"/>
      <c r="H84" s="18"/>
      <c r="I84" s="18"/>
      <c r="J84" s="18"/>
      <c r="K84" s="18"/>
      <c r="L84" s="18"/>
      <c r="M84" s="18"/>
      <c r="N84" s="18"/>
      <c r="O84" s="18"/>
      <c r="P84" s="18"/>
      <c r="Q84" s="18"/>
      <c r="R84" s="18"/>
      <c r="S84" s="18"/>
      <c r="T84" s="18"/>
      <c r="U84" s="18"/>
      <c r="V84" s="18"/>
    </row>
    <row r="85" spans="1:22" ht="15">
      <c r="B85" s="18"/>
      <c r="C85" s="18"/>
      <c r="D85" s="18"/>
      <c r="E85" s="18"/>
      <c r="F85" s="18"/>
      <c r="G85" s="18"/>
      <c r="H85" s="18"/>
      <c r="I85" s="18"/>
      <c r="J85" s="18"/>
      <c r="K85" s="18"/>
      <c r="L85" s="18"/>
      <c r="M85" s="18"/>
      <c r="N85" s="18"/>
      <c r="O85" s="18"/>
      <c r="P85" s="18"/>
      <c r="Q85" s="18"/>
      <c r="R85" s="18"/>
      <c r="S85" s="18"/>
      <c r="T85" s="18"/>
      <c r="U85" s="18"/>
      <c r="V85" s="18"/>
    </row>
    <row r="86" spans="1:22" ht="15">
      <c r="B86" s="18"/>
      <c r="C86" s="18"/>
      <c r="D86" s="18"/>
      <c r="E86" s="18"/>
      <c r="F86" s="18"/>
    </row>
    <row r="87" spans="1:22" ht="15">
      <c r="B87" s="18"/>
      <c r="C87" s="18"/>
      <c r="D87" s="18"/>
      <c r="E87" s="18"/>
      <c r="F87" s="18"/>
    </row>
    <row r="88" spans="1:22" ht="14.25" customHeight="1">
      <c r="B88" s="18"/>
      <c r="C88" s="18"/>
      <c r="D88" s="18"/>
      <c r="E88" s="18"/>
      <c r="F88" s="18"/>
      <c r="G88" s="83" t="s">
        <v>402</v>
      </c>
      <c r="H88" s="257"/>
      <c r="I88" s="257"/>
      <c r="J88" s="257"/>
      <c r="K88" s="257"/>
      <c r="L88" s="257"/>
      <c r="M88" s="257"/>
      <c r="N88" s="257"/>
      <c r="O88" s="257"/>
      <c r="P88" s="257"/>
      <c r="Q88" s="257"/>
      <c r="R88" s="257"/>
      <c r="S88" s="257"/>
      <c r="T88" s="257"/>
      <c r="U88" s="257"/>
      <c r="V88" s="257"/>
    </row>
    <row r="89" spans="1:22" ht="14.25" customHeight="1">
      <c r="B89" s="18"/>
      <c r="C89" s="18"/>
      <c r="D89" s="18"/>
      <c r="E89" s="18"/>
      <c r="F89" s="18"/>
      <c r="G89" s="382" t="s">
        <v>403</v>
      </c>
      <c r="H89" s="382"/>
      <c r="I89" s="382"/>
      <c r="J89" s="382"/>
      <c r="K89" s="382"/>
      <c r="L89" s="382"/>
      <c r="M89" s="382"/>
      <c r="N89" s="382"/>
      <c r="O89" s="382"/>
      <c r="P89" s="382"/>
      <c r="Q89" s="382"/>
      <c r="R89" s="382"/>
      <c r="S89" s="382"/>
      <c r="T89" s="382"/>
      <c r="U89" s="257"/>
      <c r="V89" s="257"/>
    </row>
    <row r="90" spans="1:22" ht="14.25" customHeight="1">
      <c r="B90" s="18"/>
      <c r="C90" s="18"/>
      <c r="D90" s="18"/>
      <c r="E90" s="18"/>
      <c r="F90" s="18"/>
      <c r="G90" s="382"/>
      <c r="H90" s="382"/>
      <c r="I90" s="382"/>
      <c r="J90" s="382"/>
      <c r="K90" s="382"/>
      <c r="L90" s="382"/>
      <c r="M90" s="382"/>
      <c r="N90" s="382"/>
      <c r="O90" s="382"/>
      <c r="P90" s="382"/>
      <c r="Q90" s="382"/>
      <c r="R90" s="382"/>
      <c r="S90" s="382"/>
      <c r="T90" s="382"/>
      <c r="U90" s="257"/>
      <c r="V90" s="257"/>
    </row>
    <row r="91" spans="1:22">
      <c r="G91" s="382"/>
      <c r="H91" s="382"/>
      <c r="I91" s="382"/>
      <c r="J91" s="382"/>
      <c r="K91" s="382"/>
      <c r="L91" s="382"/>
      <c r="M91" s="382"/>
      <c r="N91" s="382"/>
      <c r="O91" s="382"/>
      <c r="P91" s="382"/>
      <c r="Q91" s="382"/>
      <c r="R91" s="382"/>
      <c r="S91" s="382"/>
      <c r="T91" s="382"/>
      <c r="U91" s="257"/>
      <c r="V91" s="257"/>
    </row>
    <row r="92" spans="1:22">
      <c r="G92" s="257"/>
      <c r="H92" s="257"/>
      <c r="I92" s="257"/>
      <c r="J92" s="257"/>
      <c r="K92" s="257"/>
      <c r="L92" s="257"/>
      <c r="M92" s="257"/>
      <c r="N92" s="257"/>
      <c r="O92" s="257"/>
      <c r="P92" s="257"/>
      <c r="Q92" s="257"/>
      <c r="R92" s="257"/>
      <c r="S92" s="257"/>
      <c r="T92" s="257"/>
      <c r="U92" s="257"/>
      <c r="V92" s="257"/>
    </row>
    <row r="93" spans="1:22">
      <c r="L93" s="1" t="s">
        <v>59</v>
      </c>
    </row>
    <row r="95" spans="1:22" ht="12.75" customHeight="1">
      <c r="A95" s="258" t="s">
        <v>404</v>
      </c>
      <c r="B95" s="258"/>
      <c r="C95" s="258"/>
      <c r="D95" s="258"/>
      <c r="E95" s="258"/>
      <c r="F95" s="258"/>
      <c r="G95" s="259"/>
      <c r="H95" s="259"/>
      <c r="I95" s="259"/>
      <c r="J95" s="259"/>
      <c r="K95" s="259"/>
      <c r="L95" s="259"/>
      <c r="M95" s="259"/>
      <c r="N95" s="259"/>
      <c r="O95" s="259"/>
      <c r="P95" s="259"/>
    </row>
    <row r="96" spans="1:22" ht="15">
      <c r="A96" s="145" t="s">
        <v>405</v>
      </c>
      <c r="B96" s="215"/>
      <c r="C96" s="215"/>
      <c r="D96" s="215"/>
      <c r="E96" s="215"/>
      <c r="F96" s="215"/>
      <c r="G96" s="18"/>
      <c r="H96" s="18"/>
      <c r="I96" s="18"/>
      <c r="J96" s="18"/>
      <c r="K96" s="18"/>
      <c r="L96" s="18"/>
      <c r="M96" s="18"/>
      <c r="N96" s="18"/>
      <c r="O96" s="18"/>
      <c r="P96" s="18"/>
    </row>
    <row r="97" spans="1:20" ht="15">
      <c r="A97" s="260"/>
      <c r="B97" s="215"/>
      <c r="C97" s="215"/>
      <c r="D97" s="215"/>
      <c r="E97" s="215"/>
      <c r="F97" s="215"/>
      <c r="G97" s="18"/>
      <c r="H97" s="18"/>
      <c r="I97" s="18"/>
      <c r="J97" s="18"/>
      <c r="K97" s="18"/>
      <c r="L97" s="18"/>
      <c r="M97" s="18"/>
      <c r="N97" s="18"/>
      <c r="O97" s="18"/>
      <c r="P97" s="18"/>
    </row>
    <row r="98" spans="1:20" ht="39">
      <c r="A98" s="145"/>
      <c r="B98" s="261"/>
      <c r="C98" s="262" t="s">
        <v>406</v>
      </c>
      <c r="D98" s="262" t="s">
        <v>407</v>
      </c>
      <c r="E98" s="61" t="s">
        <v>408</v>
      </c>
      <c r="F98" s="262" t="s">
        <v>409</v>
      </c>
      <c r="G98" s="18"/>
      <c r="H98" s="18"/>
      <c r="I98" s="18"/>
      <c r="J98" s="18"/>
      <c r="K98" s="18"/>
      <c r="L98" s="18"/>
      <c r="M98" s="18"/>
      <c r="N98" s="18"/>
      <c r="O98" s="18"/>
      <c r="P98" s="18"/>
    </row>
    <row r="99" spans="1:20" ht="15">
      <c r="B99" s="23" t="s">
        <v>22</v>
      </c>
      <c r="C99" s="243">
        <v>13.253207379683889</v>
      </c>
      <c r="D99" s="243">
        <v>7.9445028317861581</v>
      </c>
      <c r="E99" s="240">
        <v>21.66011</v>
      </c>
      <c r="F99" s="240">
        <v>46.416429999999998</v>
      </c>
      <c r="G99" s="18"/>
      <c r="H99" s="18"/>
      <c r="I99" s="18"/>
      <c r="J99" s="18"/>
      <c r="K99" s="18"/>
      <c r="L99" s="18"/>
      <c r="M99" s="18"/>
      <c r="N99" s="18"/>
      <c r="O99" s="18"/>
      <c r="P99" s="18"/>
    </row>
    <row r="100" spans="1:20" ht="15">
      <c r="B100" s="53" t="s">
        <v>8</v>
      </c>
      <c r="C100" s="263">
        <v>14.027046556562849</v>
      </c>
      <c r="D100" s="263">
        <v>9.9739885748547863</v>
      </c>
      <c r="E100" s="246">
        <v>45.075490000000002</v>
      </c>
      <c r="F100" s="246">
        <v>54.892040000000001</v>
      </c>
      <c r="G100" s="18"/>
      <c r="H100" s="18"/>
      <c r="I100" s="18"/>
      <c r="J100" s="18"/>
      <c r="K100" s="18"/>
      <c r="L100" s="18"/>
      <c r="M100" s="18"/>
      <c r="N100" s="18"/>
      <c r="O100" s="18"/>
      <c r="P100" s="18"/>
    </row>
    <row r="101" spans="1:20" ht="15">
      <c r="B101" s="264" t="s">
        <v>309</v>
      </c>
      <c r="C101" s="265">
        <v>22.487065955604631</v>
      </c>
      <c r="D101" s="265">
        <v>14.95240460317221</v>
      </c>
      <c r="E101" s="265">
        <v>37.32</v>
      </c>
      <c r="F101" s="265">
        <v>48.6</v>
      </c>
      <c r="G101" s="18"/>
      <c r="H101" s="18"/>
      <c r="I101" s="18"/>
      <c r="J101" s="18"/>
      <c r="K101" s="18"/>
      <c r="L101" s="18"/>
      <c r="M101" s="18"/>
      <c r="N101" s="18"/>
      <c r="O101" s="18"/>
      <c r="P101" s="18"/>
    </row>
    <row r="102" spans="1:20" ht="15">
      <c r="B102" s="23" t="s">
        <v>5</v>
      </c>
      <c r="C102" s="243">
        <v>24.882793377280763</v>
      </c>
      <c r="D102" s="243">
        <v>17.432461338628467</v>
      </c>
      <c r="E102" s="240">
        <v>34.409680000000002</v>
      </c>
      <c r="F102" s="240">
        <v>55.108240000000002</v>
      </c>
      <c r="G102" s="18"/>
      <c r="H102" s="18"/>
      <c r="I102" s="18"/>
      <c r="J102" s="18"/>
      <c r="K102" s="18"/>
      <c r="L102" s="18"/>
      <c r="M102" s="18"/>
      <c r="N102" s="18"/>
      <c r="O102" s="18"/>
      <c r="P102" s="18"/>
    </row>
    <row r="103" spans="1:20" ht="15">
      <c r="B103" s="23" t="s">
        <v>16</v>
      </c>
      <c r="C103" s="243">
        <v>26.595621505092026</v>
      </c>
      <c r="D103" s="243">
        <v>8.9920376116758796</v>
      </c>
      <c r="E103" s="240">
        <v>37.474400000000003</v>
      </c>
      <c r="F103" s="240">
        <v>41.030479999999997</v>
      </c>
      <c r="G103" s="18"/>
      <c r="H103" s="18"/>
      <c r="I103" s="18"/>
      <c r="J103" s="18"/>
      <c r="K103" s="18"/>
      <c r="L103" s="18"/>
      <c r="M103" s="18"/>
      <c r="N103" s="18"/>
      <c r="O103" s="18"/>
      <c r="P103" s="18"/>
    </row>
    <row r="104" spans="1:20" ht="15">
      <c r="B104" s="266" t="s">
        <v>12</v>
      </c>
      <c r="C104" s="267">
        <v>33.918044585700265</v>
      </c>
      <c r="D104" s="267">
        <v>16.384861319590229</v>
      </c>
      <c r="E104" s="268">
        <v>54.046599999999998</v>
      </c>
      <c r="F104" s="268">
        <v>42.454219999999999</v>
      </c>
      <c r="G104" s="18"/>
      <c r="H104" s="18"/>
      <c r="I104" s="18"/>
      <c r="J104" s="18"/>
      <c r="K104" s="18"/>
      <c r="L104" s="18"/>
      <c r="M104" s="18"/>
      <c r="N104" s="18"/>
      <c r="O104" s="18"/>
      <c r="P104" s="18"/>
    </row>
    <row r="105" spans="1:20" ht="15">
      <c r="A105" s="18"/>
      <c r="B105" s="18"/>
      <c r="C105" s="18"/>
      <c r="D105" s="18"/>
      <c r="E105" s="18"/>
      <c r="F105" s="18"/>
      <c r="G105" s="18"/>
      <c r="H105" s="18"/>
      <c r="I105" s="18"/>
      <c r="J105" s="18"/>
      <c r="K105" s="18"/>
      <c r="L105" s="18"/>
      <c r="M105" s="18"/>
      <c r="N105" s="18"/>
      <c r="O105" s="18"/>
      <c r="P105" s="18"/>
    </row>
    <row r="106" spans="1:20" ht="15">
      <c r="H106" s="18"/>
      <c r="I106" s="18"/>
      <c r="J106" s="18"/>
      <c r="K106" s="18"/>
      <c r="L106" s="18"/>
      <c r="M106" s="18"/>
      <c r="N106" s="18"/>
      <c r="O106" s="18"/>
      <c r="P106" s="18"/>
    </row>
    <row r="107" spans="1:20" ht="15">
      <c r="H107" s="18"/>
      <c r="I107" s="18"/>
      <c r="J107" s="18"/>
      <c r="K107" s="18"/>
      <c r="L107" s="18"/>
      <c r="M107" s="18"/>
      <c r="N107" s="18"/>
      <c r="O107" s="18"/>
      <c r="P107" s="18"/>
    </row>
    <row r="108" spans="1:20" ht="15">
      <c r="H108" s="18"/>
      <c r="I108" s="18"/>
      <c r="J108" s="18"/>
      <c r="K108" s="18"/>
      <c r="L108" s="18"/>
      <c r="M108" s="18"/>
      <c r="N108" s="18"/>
      <c r="O108" s="18"/>
      <c r="P108" s="18"/>
    </row>
    <row r="109" spans="1:20">
      <c r="H109" s="382" t="s">
        <v>387</v>
      </c>
      <c r="I109" s="382"/>
      <c r="J109" s="382"/>
      <c r="K109" s="382"/>
      <c r="L109" s="382"/>
      <c r="M109" s="382"/>
      <c r="N109" s="382"/>
      <c r="O109" s="139"/>
      <c r="P109" s="139"/>
    </row>
    <row r="110" spans="1:20" ht="14.25" customHeight="1">
      <c r="A110" s="18"/>
      <c r="B110" s="18"/>
      <c r="C110" s="18"/>
      <c r="D110" s="18"/>
      <c r="E110" s="18"/>
      <c r="F110" s="18"/>
      <c r="G110" s="18"/>
      <c r="H110" s="382" t="s">
        <v>410</v>
      </c>
      <c r="I110" s="382"/>
      <c r="J110" s="382"/>
      <c r="K110" s="382"/>
      <c r="L110" s="382"/>
      <c r="M110" s="382"/>
      <c r="N110" s="382"/>
      <c r="O110" s="382"/>
      <c r="P110" s="382"/>
      <c r="Q110" s="382"/>
      <c r="R110" s="382"/>
      <c r="S110" s="382"/>
      <c r="T110" s="382"/>
    </row>
    <row r="111" spans="1:20" ht="15">
      <c r="A111" s="384"/>
      <c r="B111" s="384"/>
      <c r="C111" s="384"/>
      <c r="D111" s="384"/>
      <c r="E111" s="384"/>
      <c r="F111" s="384"/>
      <c r="G111" s="18"/>
      <c r="H111" s="382"/>
      <c r="I111" s="382"/>
      <c r="J111" s="382"/>
      <c r="K111" s="382"/>
      <c r="L111" s="382"/>
      <c r="M111" s="382"/>
      <c r="N111" s="382"/>
      <c r="O111" s="382"/>
      <c r="P111" s="382"/>
      <c r="Q111" s="382"/>
      <c r="R111" s="382"/>
      <c r="S111" s="382"/>
      <c r="T111" s="382"/>
    </row>
    <row r="112" spans="1:20">
      <c r="H112" s="382"/>
      <c r="I112" s="382"/>
      <c r="J112" s="382"/>
      <c r="K112" s="382"/>
      <c r="L112" s="382"/>
      <c r="M112" s="382"/>
      <c r="N112" s="382"/>
      <c r="O112" s="382"/>
      <c r="P112" s="382"/>
      <c r="Q112" s="382"/>
      <c r="R112" s="382"/>
      <c r="S112" s="382"/>
      <c r="T112" s="382"/>
    </row>
    <row r="113" spans="1:20">
      <c r="H113" s="239"/>
      <c r="I113" s="239"/>
      <c r="J113" s="239"/>
      <c r="K113" s="239"/>
      <c r="L113" s="239"/>
      <c r="M113" s="239"/>
      <c r="N113" s="239"/>
      <c r="O113" s="239"/>
      <c r="P113" s="239"/>
      <c r="Q113" s="239"/>
      <c r="R113" s="239"/>
      <c r="S113" s="239"/>
      <c r="T113" s="239"/>
    </row>
    <row r="114" spans="1:20">
      <c r="L114" s="1" t="s">
        <v>59</v>
      </c>
    </row>
    <row r="116" spans="1:20" ht="12.75" customHeight="1">
      <c r="A116" s="259" t="s">
        <v>411</v>
      </c>
      <c r="B116" s="259"/>
      <c r="C116" s="259"/>
      <c r="D116" s="259"/>
      <c r="E116" s="259"/>
      <c r="F116" s="259"/>
      <c r="G116" s="259"/>
      <c r="H116" s="259"/>
      <c r="I116" s="259"/>
      <c r="J116" s="259"/>
      <c r="K116" s="259"/>
      <c r="L116" s="259"/>
      <c r="M116" s="139"/>
      <c r="N116" s="139"/>
      <c r="O116" s="139"/>
    </row>
    <row r="117" spans="1:20">
      <c r="A117" s="139" t="s">
        <v>412</v>
      </c>
      <c r="B117" s="139"/>
      <c r="C117" s="139"/>
      <c r="D117" s="139"/>
      <c r="E117" s="139"/>
      <c r="F117" s="139"/>
      <c r="G117" s="139"/>
      <c r="H117" s="139"/>
      <c r="I117" s="139"/>
      <c r="J117" s="139"/>
      <c r="K117" s="139"/>
      <c r="L117" s="139"/>
      <c r="M117" s="139"/>
      <c r="N117" s="139"/>
      <c r="O117" s="139"/>
    </row>
    <row r="118" spans="1:20">
      <c r="A118" s="139"/>
      <c r="B118" s="139"/>
      <c r="C118" s="139"/>
      <c r="D118" s="139"/>
      <c r="E118" s="139"/>
      <c r="F118" s="139"/>
      <c r="G118" s="139"/>
      <c r="H118" s="139"/>
      <c r="I118" s="139"/>
      <c r="J118" s="139"/>
      <c r="K118" s="139"/>
      <c r="L118" s="139"/>
      <c r="M118" s="139"/>
      <c r="N118" s="139"/>
      <c r="O118" s="139"/>
    </row>
    <row r="119" spans="1:20" ht="38.25">
      <c r="B119" s="254"/>
      <c r="C119" s="61" t="s">
        <v>413</v>
      </c>
      <c r="D119" s="61" t="s">
        <v>414</v>
      </c>
      <c r="E119" s="61" t="s">
        <v>415</v>
      </c>
      <c r="F119" s="139"/>
      <c r="G119" s="139"/>
      <c r="H119" s="139"/>
      <c r="I119" s="139"/>
      <c r="J119" s="139"/>
      <c r="K119" s="139"/>
      <c r="L119" s="139"/>
      <c r="M119" s="139"/>
      <c r="N119" s="139"/>
      <c r="O119" s="139"/>
    </row>
    <row r="120" spans="1:20">
      <c r="B120" s="57" t="s">
        <v>8</v>
      </c>
      <c r="C120" s="247">
        <v>53.483992467043315</v>
      </c>
      <c r="D120" s="247">
        <v>45.715630885122408</v>
      </c>
      <c r="E120" s="247">
        <v>0.80037664783427498</v>
      </c>
      <c r="F120" s="139"/>
      <c r="G120" s="139"/>
      <c r="H120" s="139"/>
      <c r="I120" s="139"/>
      <c r="J120" s="139"/>
      <c r="K120" s="139"/>
      <c r="L120" s="139"/>
      <c r="M120" s="139"/>
      <c r="N120" s="139"/>
      <c r="O120" s="139"/>
    </row>
    <row r="121" spans="1:20">
      <c r="B121" s="254" t="s">
        <v>5</v>
      </c>
      <c r="C121" s="269">
        <v>62.855637513171757</v>
      </c>
      <c r="D121" s="269">
        <v>35.642781875658585</v>
      </c>
      <c r="E121" s="269">
        <v>1.5015806111696524</v>
      </c>
      <c r="F121" s="139"/>
      <c r="G121" s="139"/>
      <c r="H121" s="139"/>
      <c r="I121" s="139"/>
      <c r="J121" s="139"/>
      <c r="K121" s="139"/>
      <c r="L121" s="139"/>
      <c r="M121" s="139"/>
      <c r="N121" s="139"/>
      <c r="O121" s="139"/>
    </row>
    <row r="122" spans="1:20">
      <c r="B122" s="254" t="s">
        <v>30</v>
      </c>
      <c r="C122" s="269">
        <v>63.195266272189357</v>
      </c>
      <c r="D122" s="269">
        <v>36.094674556213022</v>
      </c>
      <c r="E122" s="269">
        <v>0.7100591715976331</v>
      </c>
      <c r="F122" s="139"/>
      <c r="G122" s="139"/>
      <c r="H122" s="139"/>
      <c r="I122" s="139"/>
      <c r="J122" s="139"/>
      <c r="K122" s="139"/>
      <c r="L122" s="139"/>
      <c r="M122" s="139"/>
      <c r="N122" s="139"/>
      <c r="O122" s="139"/>
    </row>
    <row r="123" spans="1:20">
      <c r="B123" s="254" t="s">
        <v>7</v>
      </c>
      <c r="C123" s="269">
        <v>64.205457463884429</v>
      </c>
      <c r="D123" s="269">
        <v>35.473515248796147</v>
      </c>
      <c r="E123" s="269">
        <v>0.32102728731942215</v>
      </c>
      <c r="F123" s="139"/>
      <c r="G123" s="139"/>
      <c r="H123" s="139"/>
      <c r="I123" s="139"/>
      <c r="J123" s="139"/>
      <c r="K123" s="139"/>
      <c r="L123" s="139"/>
      <c r="M123" s="139"/>
      <c r="N123" s="139"/>
      <c r="O123" s="139"/>
    </row>
    <row r="124" spans="1:20">
      <c r="B124" s="254" t="s">
        <v>16</v>
      </c>
      <c r="C124" s="269">
        <v>65.706447187928674</v>
      </c>
      <c r="D124" s="269">
        <v>34.293552812071333</v>
      </c>
      <c r="E124" s="269">
        <v>0</v>
      </c>
      <c r="F124" s="139"/>
      <c r="G124" s="139"/>
      <c r="H124" s="139"/>
      <c r="I124" s="139"/>
      <c r="J124" s="139"/>
      <c r="K124" s="139"/>
      <c r="L124" s="139"/>
      <c r="M124" s="139"/>
      <c r="N124" s="139"/>
      <c r="O124" s="139"/>
    </row>
    <row r="125" spans="1:20">
      <c r="B125" s="254" t="s">
        <v>14</v>
      </c>
      <c r="C125" s="269">
        <v>68.11279826464208</v>
      </c>
      <c r="D125" s="269">
        <v>29.50108459869848</v>
      </c>
      <c r="E125" s="269">
        <v>2.3861171366594358</v>
      </c>
      <c r="F125" s="139"/>
      <c r="G125" s="139"/>
      <c r="H125" s="139"/>
      <c r="I125" s="139"/>
      <c r="J125" s="139"/>
      <c r="K125" s="139"/>
      <c r="L125" s="139"/>
      <c r="M125" s="139"/>
      <c r="N125" s="139"/>
      <c r="O125" s="139"/>
    </row>
    <row r="126" spans="1:20">
      <c r="B126" s="254" t="s">
        <v>12</v>
      </c>
      <c r="C126" s="269">
        <v>71.104231166150669</v>
      </c>
      <c r="D126" s="269">
        <v>28.379772961816307</v>
      </c>
      <c r="E126" s="269">
        <v>0.51599587203302377</v>
      </c>
      <c r="F126" s="139"/>
      <c r="G126" s="139"/>
      <c r="H126" s="139"/>
      <c r="I126" s="139"/>
      <c r="J126" s="139"/>
      <c r="K126" s="139"/>
      <c r="L126" s="139"/>
      <c r="M126" s="139"/>
      <c r="N126" s="139"/>
      <c r="O126" s="139"/>
    </row>
    <row r="127" spans="1:20">
      <c r="B127" s="254" t="s">
        <v>22</v>
      </c>
      <c r="C127" s="269">
        <v>71.886304909560721</v>
      </c>
      <c r="D127" s="269">
        <v>27.364341085271317</v>
      </c>
      <c r="E127" s="269">
        <v>0.74935400516795869</v>
      </c>
      <c r="F127" s="139"/>
      <c r="G127" s="139"/>
      <c r="H127" s="139"/>
      <c r="I127" s="139"/>
      <c r="J127" s="139"/>
      <c r="K127" s="139"/>
      <c r="L127" s="139"/>
      <c r="M127" s="139"/>
      <c r="N127" s="139"/>
      <c r="O127" s="139"/>
    </row>
    <row r="128" spans="1:20">
      <c r="B128" s="270" t="s">
        <v>309</v>
      </c>
      <c r="C128" s="245">
        <v>71.917260142434174</v>
      </c>
      <c r="D128" s="245">
        <v>27.294550692166119</v>
      </c>
      <c r="E128" s="245">
        <v>0.78818916539969597</v>
      </c>
      <c r="F128" s="139"/>
      <c r="G128" s="139"/>
      <c r="H128" s="139"/>
      <c r="I128" s="139"/>
      <c r="J128" s="139"/>
      <c r="K128" s="139"/>
      <c r="L128" s="139"/>
      <c r="M128" s="139"/>
      <c r="N128" s="139"/>
      <c r="O128" s="139"/>
    </row>
    <row r="129" spans="2:15">
      <c r="B129" s="254" t="s">
        <v>3</v>
      </c>
      <c r="C129" s="269">
        <v>75.657894736842096</v>
      </c>
      <c r="D129" s="269">
        <v>24.342105263157894</v>
      </c>
      <c r="E129" s="269">
        <v>0</v>
      </c>
      <c r="F129" s="139"/>
      <c r="G129" s="139"/>
      <c r="H129" s="139"/>
      <c r="I129" s="139"/>
      <c r="J129" s="139"/>
      <c r="K129" s="139"/>
      <c r="L129" s="139"/>
      <c r="M129" s="139"/>
      <c r="N129" s="139"/>
      <c r="O129" s="139"/>
    </row>
    <row r="130" spans="2:15">
      <c r="B130" s="254" t="s">
        <v>26</v>
      </c>
      <c r="C130" s="269">
        <v>77.479892761394098</v>
      </c>
      <c r="D130" s="269">
        <v>20.64343163538874</v>
      </c>
      <c r="E130" s="269">
        <v>1.8766756032171581</v>
      </c>
      <c r="F130" s="139"/>
      <c r="G130" s="139"/>
      <c r="H130" s="139"/>
      <c r="I130" s="139"/>
      <c r="J130" s="139"/>
      <c r="K130" s="139"/>
      <c r="L130" s="139"/>
      <c r="M130" s="139"/>
      <c r="N130" s="139"/>
      <c r="O130" s="139"/>
    </row>
    <row r="131" spans="2:15">
      <c r="B131" s="254" t="s">
        <v>18</v>
      </c>
      <c r="C131" s="269">
        <v>78.156682027649765</v>
      </c>
      <c r="D131" s="269">
        <v>20.460829493087555</v>
      </c>
      <c r="E131" s="269">
        <v>1.3824884792626728</v>
      </c>
      <c r="F131" s="139"/>
      <c r="G131" s="139"/>
      <c r="H131" s="139"/>
      <c r="I131" s="139"/>
      <c r="J131" s="139"/>
      <c r="K131" s="139"/>
      <c r="L131" s="139"/>
      <c r="M131" s="139"/>
      <c r="N131" s="139"/>
      <c r="O131" s="139"/>
    </row>
    <row r="132" spans="2:15">
      <c r="B132" s="254" t="s">
        <v>24</v>
      </c>
      <c r="C132" s="269">
        <v>79.615384615384613</v>
      </c>
      <c r="D132" s="269">
        <v>19.487179487179489</v>
      </c>
      <c r="E132" s="269">
        <v>0.89743589743589736</v>
      </c>
      <c r="F132" s="139"/>
      <c r="G132" s="139"/>
      <c r="H132" s="139"/>
      <c r="I132" s="139"/>
      <c r="J132" s="139"/>
      <c r="K132" s="139"/>
      <c r="L132" s="139"/>
      <c r="M132" s="139"/>
      <c r="N132" s="139"/>
      <c r="O132" s="139"/>
    </row>
    <row r="133" spans="2:15">
      <c r="B133" s="254" t="s">
        <v>19</v>
      </c>
      <c r="C133" s="269">
        <v>81.456310679611647</v>
      </c>
      <c r="D133" s="269">
        <v>18.252427184466018</v>
      </c>
      <c r="E133" s="269">
        <v>0.29126213592233008</v>
      </c>
      <c r="F133" s="139"/>
      <c r="H133" s="139"/>
      <c r="I133" s="139"/>
      <c r="J133" s="139"/>
      <c r="K133" s="139"/>
      <c r="L133" s="139"/>
      <c r="M133" s="139"/>
      <c r="N133" s="139"/>
      <c r="O133" s="139"/>
    </row>
    <row r="134" spans="2:15">
      <c r="B134" s="254" t="s">
        <v>0</v>
      </c>
      <c r="C134" s="269">
        <v>83.90177353342429</v>
      </c>
      <c r="D134" s="269">
        <v>15.825375170532061</v>
      </c>
      <c r="E134" s="269">
        <v>0.27285129604365621</v>
      </c>
      <c r="F134" s="139"/>
      <c r="H134" s="139"/>
      <c r="I134" s="139"/>
      <c r="J134" s="139"/>
      <c r="K134" s="139"/>
      <c r="L134" s="139"/>
      <c r="M134" s="139"/>
      <c r="N134" s="139"/>
      <c r="O134" s="139"/>
    </row>
    <row r="135" spans="2:15">
      <c r="B135" s="254" t="s">
        <v>11</v>
      </c>
      <c r="C135" s="269">
        <v>88.081395348837205</v>
      </c>
      <c r="D135" s="269">
        <v>10.465116279069768</v>
      </c>
      <c r="E135" s="269">
        <v>1.4534883720930232</v>
      </c>
      <c r="F135" s="139"/>
      <c r="G135" s="139"/>
      <c r="H135" s="139"/>
      <c r="I135" s="139"/>
      <c r="J135" s="139"/>
      <c r="K135" s="139"/>
      <c r="L135" s="139"/>
      <c r="M135" s="139"/>
      <c r="N135" s="139"/>
      <c r="O135" s="139"/>
    </row>
    <row r="136" spans="2:15">
      <c r="B136" s="254" t="s">
        <v>25</v>
      </c>
      <c r="C136" s="269">
        <v>88.617886178861795</v>
      </c>
      <c r="D136" s="269">
        <v>11.178861788617885</v>
      </c>
      <c r="E136" s="269">
        <v>0.20325203252032523</v>
      </c>
      <c r="F136" s="139"/>
      <c r="G136" s="139"/>
      <c r="H136" s="139"/>
      <c r="I136" s="139"/>
      <c r="J136" s="139"/>
      <c r="K136" s="139"/>
      <c r="L136" s="139"/>
      <c r="M136" s="139"/>
      <c r="N136" s="139"/>
      <c r="O136" s="139"/>
    </row>
    <row r="137" spans="2:15">
      <c r="B137" s="254" t="s">
        <v>17</v>
      </c>
      <c r="C137" s="269">
        <v>90.666666666666657</v>
      </c>
      <c r="D137" s="269">
        <v>8.6666666666666679</v>
      </c>
      <c r="E137" s="269">
        <v>0.66666666666666674</v>
      </c>
      <c r="F137" s="139"/>
      <c r="G137" s="139"/>
      <c r="H137" s="139"/>
      <c r="I137" s="139"/>
      <c r="J137" s="139"/>
      <c r="K137" s="139"/>
      <c r="L137" s="139"/>
      <c r="M137" s="139"/>
      <c r="N137" s="139"/>
      <c r="O137" s="139"/>
    </row>
    <row r="138" spans="2:15">
      <c r="B138" s="254" t="s">
        <v>28</v>
      </c>
      <c r="C138" s="269">
        <v>91.911764705882305</v>
      </c>
      <c r="D138" s="269">
        <v>7.1691176470588234</v>
      </c>
      <c r="E138" s="269">
        <v>0.91911764705882404</v>
      </c>
      <c r="F138" s="139"/>
      <c r="G138" s="2" t="s">
        <v>416</v>
      </c>
      <c r="H138" s="139"/>
      <c r="I138" s="139"/>
      <c r="J138" s="139"/>
      <c r="K138" s="139"/>
      <c r="L138" s="139"/>
      <c r="M138" s="139"/>
      <c r="N138" s="139"/>
      <c r="O138" s="139"/>
    </row>
    <row r="139" spans="2:15">
      <c r="B139" s="254" t="s">
        <v>13</v>
      </c>
      <c r="C139" s="269">
        <v>94.856661045531197</v>
      </c>
      <c r="D139" s="269">
        <v>5.0590219224283306</v>
      </c>
      <c r="E139" s="269">
        <v>8.4317032040472167E-2</v>
      </c>
      <c r="G139" s="1" t="s">
        <v>417</v>
      </c>
      <c r="H139" s="139"/>
      <c r="I139" s="139"/>
      <c r="J139" s="139"/>
      <c r="K139" s="139"/>
      <c r="L139" s="139"/>
      <c r="M139" s="139"/>
      <c r="N139" s="139"/>
      <c r="O139" s="139"/>
    </row>
    <row r="140" spans="2:15">
      <c r="B140" s="254" t="s">
        <v>4</v>
      </c>
      <c r="C140" s="269">
        <v>100</v>
      </c>
      <c r="D140" s="269">
        <v>0</v>
      </c>
      <c r="E140" s="269">
        <v>0</v>
      </c>
      <c r="G140" s="139"/>
      <c r="H140" s="139"/>
      <c r="I140" s="139"/>
      <c r="J140" s="139"/>
      <c r="K140" s="139"/>
      <c r="L140" s="139"/>
      <c r="M140" s="139"/>
      <c r="N140" s="139"/>
      <c r="O140" s="139"/>
    </row>
    <row r="141" spans="2:15">
      <c r="B141" s="271"/>
      <c r="C141" s="271"/>
      <c r="D141" s="271"/>
      <c r="E141" s="271"/>
      <c r="F141" s="139"/>
      <c r="G141" s="139"/>
      <c r="H141" s="139"/>
      <c r="I141" s="139"/>
      <c r="J141" s="139"/>
      <c r="K141" s="1" t="s">
        <v>59</v>
      </c>
      <c r="L141" s="139"/>
      <c r="M141" s="139"/>
      <c r="N141" s="139"/>
      <c r="O141" s="139"/>
    </row>
    <row r="142" spans="2:15" ht="15">
      <c r="B142" s="249"/>
      <c r="C142" s="22"/>
      <c r="D142" s="22"/>
      <c r="E142" s="22"/>
      <c r="F142" s="139"/>
      <c r="G142" s="139"/>
      <c r="H142" s="139"/>
      <c r="I142" s="139"/>
      <c r="J142" s="139"/>
      <c r="K142" s="139"/>
      <c r="L142" s="139"/>
      <c r="M142" s="139"/>
      <c r="N142" s="139"/>
      <c r="O142" s="139"/>
    </row>
    <row r="143" spans="2:15" ht="15">
      <c r="C143" s="18"/>
      <c r="D143" s="18"/>
      <c r="E143" s="18"/>
      <c r="F143" s="139"/>
      <c r="G143" s="139"/>
      <c r="H143" s="139"/>
      <c r="I143" s="139"/>
      <c r="J143" s="139"/>
      <c r="K143" s="139"/>
      <c r="L143" s="139"/>
      <c r="M143" s="139"/>
      <c r="N143" s="139"/>
      <c r="O143" s="139"/>
    </row>
    <row r="144" spans="2:15" ht="15">
      <c r="C144" s="18"/>
      <c r="D144" s="18"/>
      <c r="E144" s="18"/>
      <c r="F144" s="139"/>
      <c r="G144" s="139"/>
      <c r="H144" s="139"/>
      <c r="I144" s="139"/>
      <c r="J144" s="139"/>
      <c r="K144" s="139"/>
      <c r="L144" s="139"/>
      <c r="M144" s="139"/>
      <c r="N144" s="139"/>
      <c r="O144" s="139"/>
    </row>
    <row r="145" spans="1:15">
      <c r="A145" s="139"/>
      <c r="B145" s="139"/>
      <c r="C145" s="139"/>
      <c r="D145" s="139"/>
      <c r="E145" s="139"/>
      <c r="F145" s="139"/>
      <c r="G145" s="139"/>
      <c r="H145" s="139"/>
      <c r="I145" s="139"/>
      <c r="J145" s="139"/>
      <c r="K145" s="139"/>
      <c r="L145" s="139"/>
      <c r="M145" s="139"/>
      <c r="N145" s="139"/>
      <c r="O145" s="139"/>
    </row>
    <row r="146" spans="1:15">
      <c r="A146" s="139"/>
      <c r="B146" s="139"/>
      <c r="C146" s="139"/>
      <c r="D146" s="139"/>
      <c r="E146" s="139"/>
      <c r="F146" s="139"/>
      <c r="G146" s="139"/>
      <c r="H146" s="139"/>
      <c r="I146" s="139"/>
      <c r="J146" s="139"/>
      <c r="K146" s="139"/>
      <c r="L146" s="139"/>
      <c r="M146" s="139"/>
      <c r="N146" s="139"/>
      <c r="O146" s="139"/>
    </row>
  </sheetData>
  <mergeCells count="5">
    <mergeCell ref="F53:T54"/>
    <mergeCell ref="G89:T91"/>
    <mergeCell ref="H109:N109"/>
    <mergeCell ref="H110:T112"/>
    <mergeCell ref="A111:F111"/>
  </mergeCells>
  <conditionalFormatting sqref="D8:D16 D19:D21">
    <cfRule type="expression" dxfId="25" priority="26">
      <formula>"$G3=1"</formula>
    </cfRule>
  </conditionalFormatting>
  <conditionalFormatting sqref="D22:D28">
    <cfRule type="expression" dxfId="24" priority="25">
      <formula>"$G3=1"</formula>
    </cfRule>
  </conditionalFormatting>
  <conditionalFormatting sqref="D35:D42 C40">
    <cfRule type="expression" dxfId="23" priority="24">
      <formula>"$G3=1"</formula>
    </cfRule>
  </conditionalFormatting>
  <conditionalFormatting sqref="D46:D56">
    <cfRule type="expression" dxfId="22" priority="23">
      <formula>"$G3=1"</formula>
    </cfRule>
  </conditionalFormatting>
  <conditionalFormatting sqref="D45">
    <cfRule type="expression" dxfId="21" priority="22">
      <formula>"$G3=1"</formula>
    </cfRule>
  </conditionalFormatting>
  <conditionalFormatting sqref="C49">
    <cfRule type="expression" dxfId="20" priority="4">
      <formula>"$G3=1"</formula>
    </cfRule>
  </conditionalFormatting>
  <conditionalFormatting sqref="C50">
    <cfRule type="expression" dxfId="19" priority="12">
      <formula>"$G3=1"</formula>
    </cfRule>
  </conditionalFormatting>
  <conditionalFormatting sqref="C41">
    <cfRule type="expression" dxfId="18" priority="21">
      <formula>"$G3=1"</formula>
    </cfRule>
  </conditionalFormatting>
  <conditionalFormatting sqref="C35">
    <cfRule type="expression" dxfId="17" priority="20">
      <formula>"$G3=1"</formula>
    </cfRule>
  </conditionalFormatting>
  <conditionalFormatting sqref="C44">
    <cfRule type="expression" dxfId="16" priority="19">
      <formula>"$G3=1"</formula>
    </cfRule>
  </conditionalFormatting>
  <conditionalFormatting sqref="C38">
    <cfRule type="expression" dxfId="15" priority="18">
      <formula>"$G3=1"</formula>
    </cfRule>
  </conditionalFormatting>
  <conditionalFormatting sqref="C39">
    <cfRule type="expression" dxfId="14" priority="17">
      <formula>"$G3=1"</formula>
    </cfRule>
  </conditionalFormatting>
  <conditionalFormatting sqref="C37">
    <cfRule type="expression" dxfId="13" priority="16">
      <formula>"$G3=1"</formula>
    </cfRule>
  </conditionalFormatting>
  <conditionalFormatting sqref="C36">
    <cfRule type="expression" dxfId="12" priority="15">
      <formula>"$G3=1"</formula>
    </cfRule>
  </conditionalFormatting>
  <conditionalFormatting sqref="C42">
    <cfRule type="expression" dxfId="11" priority="14">
      <formula>"$G3=1"</formula>
    </cfRule>
  </conditionalFormatting>
  <conditionalFormatting sqref="C51">
    <cfRule type="expression" dxfId="10" priority="13">
      <formula>"$G3=1"</formula>
    </cfRule>
  </conditionalFormatting>
  <conditionalFormatting sqref="C54">
    <cfRule type="expression" dxfId="9" priority="11">
      <formula>"$G3=1"</formula>
    </cfRule>
  </conditionalFormatting>
  <conditionalFormatting sqref="C47">
    <cfRule type="expression" dxfId="8" priority="10">
      <formula>"$G3=1"</formula>
    </cfRule>
  </conditionalFormatting>
  <conditionalFormatting sqref="C46">
    <cfRule type="expression" dxfId="7" priority="9">
      <formula>"$G3=1"</formula>
    </cfRule>
  </conditionalFormatting>
  <conditionalFormatting sqref="C52">
    <cfRule type="expression" dxfId="6" priority="8">
      <formula>"$G3=1"</formula>
    </cfRule>
  </conditionalFormatting>
  <conditionalFormatting sqref="C55:C56">
    <cfRule type="expression" dxfId="5" priority="7">
      <formula>"$G3=1"</formula>
    </cfRule>
  </conditionalFormatting>
  <conditionalFormatting sqref="C53">
    <cfRule type="expression" dxfId="4" priority="6">
      <formula>"$G3=1"</formula>
    </cfRule>
  </conditionalFormatting>
  <conditionalFormatting sqref="C48">
    <cfRule type="expression" dxfId="3" priority="5">
      <formula>"$G3=1"</formula>
    </cfRule>
  </conditionalFormatting>
  <conditionalFormatting sqref="C45">
    <cfRule type="expression" dxfId="2" priority="3">
      <formula>"$G3=1"</formula>
    </cfRule>
  </conditionalFormatting>
  <conditionalFormatting sqref="D43">
    <cfRule type="expression" dxfId="1" priority="2">
      <formula>"$G3=1"</formula>
    </cfRule>
  </conditionalFormatting>
  <conditionalFormatting sqref="C43">
    <cfRule type="expression" dxfId="0" priority="1">
      <formula>"$G3=1"</formula>
    </cfRule>
  </conditionalFormatting>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1"/>
  <sheetViews>
    <sheetView zoomScale="70" zoomScaleNormal="70" workbookViewId="0">
      <selection activeCell="O34" sqref="O34"/>
    </sheetView>
  </sheetViews>
  <sheetFormatPr baseColWidth="10" defaultRowHeight="12.75"/>
  <cols>
    <col min="1" max="16384" width="11.42578125" style="1"/>
  </cols>
  <sheetData>
    <row r="1" spans="1:8" ht="12.75" customHeight="1">
      <c r="A1" s="19" t="s">
        <v>298</v>
      </c>
    </row>
    <row r="2" spans="1:8">
      <c r="A2" s="1" t="s">
        <v>418</v>
      </c>
    </row>
    <row r="4" spans="1:8" ht="63.75">
      <c r="B4" s="32"/>
      <c r="C4" s="88" t="s">
        <v>419</v>
      </c>
      <c r="D4" s="88" t="s">
        <v>420</v>
      </c>
    </row>
    <row r="5" spans="1:8">
      <c r="B5" s="2" t="s">
        <v>1</v>
      </c>
      <c r="C5" s="32">
        <v>16.090720589589431</v>
      </c>
      <c r="D5" s="32">
        <v>4.2683192045254073</v>
      </c>
      <c r="H5" s="7"/>
    </row>
    <row r="6" spans="1:8">
      <c r="B6" s="2" t="s">
        <v>30</v>
      </c>
      <c r="C6" s="32">
        <v>16.272297438245928</v>
      </c>
      <c r="D6" s="32">
        <v>8.1737238573767996</v>
      </c>
      <c r="H6" s="7"/>
    </row>
    <row r="7" spans="1:8">
      <c r="B7" s="2" t="s">
        <v>28</v>
      </c>
      <c r="C7" s="32">
        <v>17.716014967355029</v>
      </c>
      <c r="D7" s="32">
        <v>16.312800572264031</v>
      </c>
      <c r="H7" s="7"/>
    </row>
    <row r="8" spans="1:8">
      <c r="B8" s="2" t="s">
        <v>26</v>
      </c>
      <c r="C8" s="32">
        <v>9.1945066282569883</v>
      </c>
      <c r="D8" s="32">
        <v>7.4994273305657391</v>
      </c>
      <c r="H8" s="7"/>
    </row>
    <row r="9" spans="1:8">
      <c r="B9" s="2" t="s">
        <v>17</v>
      </c>
      <c r="C9" s="32">
        <v>43.476413971158422</v>
      </c>
      <c r="D9" s="32">
        <v>10.98980068158891</v>
      </c>
      <c r="H9" s="7"/>
    </row>
    <row r="10" spans="1:8">
      <c r="B10" s="2" t="s">
        <v>24</v>
      </c>
      <c r="C10" s="32">
        <v>15.96290014696365</v>
      </c>
      <c r="D10" s="32">
        <v>6.9793255862892476</v>
      </c>
      <c r="H10" s="7"/>
    </row>
    <row r="11" spans="1:8">
      <c r="B11" s="2" t="s">
        <v>7</v>
      </c>
      <c r="C11" s="32">
        <v>18.46157180765967</v>
      </c>
      <c r="D11" s="32">
        <v>8.1835846465526725</v>
      </c>
      <c r="H11" s="7"/>
    </row>
    <row r="12" spans="1:8">
      <c r="B12" s="2" t="s">
        <v>3</v>
      </c>
      <c r="C12" s="32">
        <v>26.401287900768331</v>
      </c>
      <c r="D12" s="32">
        <v>6.0882152943245051</v>
      </c>
      <c r="H12" s="7"/>
    </row>
    <row r="13" spans="1:8">
      <c r="B13" s="2" t="s">
        <v>12</v>
      </c>
      <c r="C13" s="32">
        <v>58.190292205002777</v>
      </c>
      <c r="D13" s="32">
        <v>6.4726756339946556</v>
      </c>
      <c r="H13" s="7"/>
    </row>
    <row r="14" spans="1:8">
      <c r="B14" s="57" t="s">
        <v>8</v>
      </c>
      <c r="C14" s="60">
        <v>6.6419615475984308</v>
      </c>
      <c r="D14" s="60">
        <v>8.2830655865486786</v>
      </c>
      <c r="H14" s="7"/>
    </row>
    <row r="15" spans="1:8">
      <c r="B15" s="2" t="s">
        <v>0</v>
      </c>
      <c r="C15" s="32">
        <v>11.79873824859825</v>
      </c>
      <c r="D15" s="32">
        <v>9.4705057905855305</v>
      </c>
      <c r="H15" s="7"/>
    </row>
    <row r="16" spans="1:8">
      <c r="B16" s="2" t="s">
        <v>22</v>
      </c>
      <c r="C16" s="32">
        <v>12.096098603969789</v>
      </c>
      <c r="D16" s="32">
        <v>6.3571286192608909</v>
      </c>
      <c r="H16" s="7"/>
    </row>
    <row r="17" spans="1:12">
      <c r="B17" s="2" t="s">
        <v>11</v>
      </c>
      <c r="C17" s="32">
        <v>23.318716998702001</v>
      </c>
      <c r="D17" s="32">
        <v>11.250919935474331</v>
      </c>
      <c r="H17" s="7"/>
    </row>
    <row r="18" spans="1:12">
      <c r="B18" s="2" t="s">
        <v>10</v>
      </c>
      <c r="C18" s="32">
        <v>14.14760183061011</v>
      </c>
      <c r="D18" s="32">
        <v>16.380967985412031</v>
      </c>
      <c r="H18" s="7"/>
    </row>
    <row r="19" spans="1:12">
      <c r="B19" s="2" t="s">
        <v>4</v>
      </c>
      <c r="C19" s="32">
        <v>14.54417464936453</v>
      </c>
      <c r="D19" s="32">
        <v>17.83586310356101</v>
      </c>
      <c r="H19" s="7"/>
    </row>
    <row r="20" spans="1:12">
      <c r="B20" s="2" t="s">
        <v>18</v>
      </c>
      <c r="C20" s="32">
        <v>30.697586434783609</v>
      </c>
      <c r="D20" s="32">
        <v>5.5683878308226333</v>
      </c>
      <c r="H20" s="7"/>
    </row>
    <row r="21" spans="1:12">
      <c r="B21" s="2" t="s">
        <v>19</v>
      </c>
      <c r="C21" s="32">
        <v>9.1380025671767218</v>
      </c>
      <c r="D21" s="32">
        <v>21.942603029745118</v>
      </c>
      <c r="H21" s="7"/>
    </row>
    <row r="22" spans="1:12">
      <c r="B22" s="2" t="s">
        <v>13</v>
      </c>
      <c r="C22" s="32">
        <v>40.9097790477581</v>
      </c>
      <c r="D22" s="32">
        <v>8.0643727554373594</v>
      </c>
      <c r="H22" s="7"/>
    </row>
    <row r="23" spans="1:12">
      <c r="B23" s="2" t="s">
        <v>25</v>
      </c>
      <c r="C23" s="32">
        <v>4.5477427442603444</v>
      </c>
      <c r="D23" s="32">
        <v>9.0960834183581127</v>
      </c>
      <c r="H23" s="7"/>
    </row>
    <row r="24" spans="1:12">
      <c r="B24" s="2" t="s">
        <v>14</v>
      </c>
      <c r="C24" s="32">
        <v>5.5729796849105124</v>
      </c>
      <c r="D24" s="32">
        <v>6.6969038529869431</v>
      </c>
      <c r="H24" s="7"/>
    </row>
    <row r="25" spans="1:12">
      <c r="B25" s="2" t="s">
        <v>5</v>
      </c>
      <c r="C25" s="32">
        <v>14.1497091357526</v>
      </c>
      <c r="D25" s="32">
        <v>4.4666398094245459</v>
      </c>
      <c r="H25" s="7"/>
    </row>
    <row r="26" spans="1:12">
      <c r="B26" s="2" t="s">
        <v>16</v>
      </c>
      <c r="C26" s="32">
        <v>10.72506536958026</v>
      </c>
      <c r="D26" s="32">
        <v>11.73289654119006</v>
      </c>
      <c r="H26" s="7"/>
    </row>
    <row r="27" spans="1:12">
      <c r="B27" s="71" t="s">
        <v>309</v>
      </c>
      <c r="C27" s="73">
        <v>17.709468841552699</v>
      </c>
      <c r="D27" s="73">
        <v>8.5704689025878906</v>
      </c>
      <c r="H27" s="7"/>
    </row>
    <row r="28" spans="1:12">
      <c r="H28" s="7"/>
      <c r="L28" s="1" t="s">
        <v>59</v>
      </c>
    </row>
    <row r="30" spans="1:12">
      <c r="A30" s="134" t="s">
        <v>299</v>
      </c>
    </row>
    <row r="31" spans="1:12">
      <c r="A31" s="1" t="s">
        <v>421</v>
      </c>
    </row>
    <row r="33" spans="2:5" ht="25.5">
      <c r="B33" s="32"/>
      <c r="C33" s="34" t="s">
        <v>422</v>
      </c>
      <c r="D33" s="34" t="s">
        <v>423</v>
      </c>
      <c r="E33" s="34" t="s">
        <v>424</v>
      </c>
    </row>
    <row r="34" spans="2:5">
      <c r="B34" s="2" t="s">
        <v>0</v>
      </c>
      <c r="C34" s="32">
        <v>31.510174981528738</v>
      </c>
      <c r="D34" s="32">
        <v>27.942063382270788</v>
      </c>
      <c r="E34" s="32">
        <v>31.65369470034862</v>
      </c>
    </row>
    <row r="35" spans="2:5">
      <c r="B35" s="2" t="s">
        <v>28</v>
      </c>
      <c r="C35" s="32">
        <v>22.254187057062929</v>
      </c>
      <c r="D35" s="32">
        <v>12.762222714400099</v>
      </c>
      <c r="E35" s="32">
        <v>23.34348460449797</v>
      </c>
    </row>
    <row r="36" spans="2:5">
      <c r="B36" s="2" t="s">
        <v>30</v>
      </c>
      <c r="C36" s="32">
        <v>22.230129813923121</v>
      </c>
      <c r="D36" s="32">
        <v>22.097180302079451</v>
      </c>
      <c r="E36" s="32">
        <v>18.646262617263918</v>
      </c>
    </row>
    <row r="37" spans="2:5">
      <c r="B37" s="2" t="s">
        <v>3</v>
      </c>
      <c r="C37" s="32">
        <v>17.864063947316559</v>
      </c>
      <c r="D37" s="32">
        <v>25.38359700305389</v>
      </c>
      <c r="E37" s="32">
        <v>14.99407085742777</v>
      </c>
    </row>
    <row r="38" spans="2:5">
      <c r="B38" s="2" t="s">
        <v>16</v>
      </c>
      <c r="C38" s="32">
        <v>17.10912754462646</v>
      </c>
      <c r="D38" s="32">
        <v>21.21602752098525</v>
      </c>
      <c r="E38" s="32">
        <v>14.09028126311958</v>
      </c>
    </row>
    <row r="39" spans="2:5">
      <c r="B39" s="222" t="s">
        <v>309</v>
      </c>
      <c r="C39" s="73">
        <v>16.300212860107418</v>
      </c>
      <c r="D39" s="73">
        <v>17.23538970947266</v>
      </c>
      <c r="E39" s="73">
        <v>14.700186729431151</v>
      </c>
    </row>
    <row r="40" spans="2:5">
      <c r="B40" s="2" t="s">
        <v>7</v>
      </c>
      <c r="C40" s="32">
        <v>14.487024689998369</v>
      </c>
      <c r="D40" s="32">
        <v>9.0610298496479444</v>
      </c>
      <c r="E40" s="32">
        <v>12.49327655418144</v>
      </c>
    </row>
    <row r="41" spans="2:5">
      <c r="B41" s="2" t="s">
        <v>12</v>
      </c>
      <c r="C41" s="32">
        <v>14.180537879473089</v>
      </c>
      <c r="D41" s="32">
        <v>19.542432009680692</v>
      </c>
      <c r="E41" s="32">
        <v>11.1049482196909</v>
      </c>
    </row>
    <row r="42" spans="2:5">
      <c r="B42" s="57" t="s">
        <v>8</v>
      </c>
      <c r="C42" s="60">
        <v>10.915666219027701</v>
      </c>
      <c r="D42" s="60">
        <v>13.752134434050051</v>
      </c>
      <c r="E42" s="60">
        <v>8.5809622928207521</v>
      </c>
    </row>
    <row r="43" spans="2:5">
      <c r="B43" s="2" t="s">
        <v>5</v>
      </c>
      <c r="C43" s="32">
        <v>10.763640893844229</v>
      </c>
      <c r="D43" s="32">
        <v>10.97849982231503</v>
      </c>
      <c r="E43" s="32">
        <v>9.3953478347028305</v>
      </c>
    </row>
    <row r="44" spans="2:5">
      <c r="B44" s="2" t="s">
        <v>18</v>
      </c>
      <c r="C44" s="32">
        <v>9.9567531415196751</v>
      </c>
      <c r="D44" s="32">
        <v>15.33261568072456</v>
      </c>
      <c r="E44" s="32">
        <v>6.8396680357674926</v>
      </c>
    </row>
    <row r="45" spans="2:5">
      <c r="B45" s="2" t="s">
        <v>26</v>
      </c>
      <c r="C45" s="32">
        <v>7.4435145901646909</v>
      </c>
      <c r="D45" s="32">
        <v>7.7323499614051636</v>
      </c>
      <c r="E45" s="32">
        <v>6.4789000794861868</v>
      </c>
    </row>
    <row r="46" spans="2:5">
      <c r="B46" s="2" t="s">
        <v>22</v>
      </c>
      <c r="C46" s="32">
        <v>5.9103636026913584</v>
      </c>
      <c r="D46" s="32">
        <v>4.3030084037720462</v>
      </c>
      <c r="E46" s="32">
        <v>6.2279457534555229</v>
      </c>
    </row>
    <row r="47" spans="2:5">
      <c r="B47" s="2" t="s">
        <v>13</v>
      </c>
      <c r="C47" s="32">
        <v>5.1967643940420229</v>
      </c>
      <c r="D47" s="32">
        <v>6.9072034834874687</v>
      </c>
      <c r="E47" s="32">
        <v>4.0569930219668571</v>
      </c>
    </row>
    <row r="57" spans="1:13">
      <c r="M57" s="1" t="s">
        <v>59</v>
      </c>
    </row>
    <row r="59" spans="1:13">
      <c r="A59" s="134" t="s">
        <v>300</v>
      </c>
    </row>
    <row r="60" spans="1:13">
      <c r="A60" s="1" t="s">
        <v>425</v>
      </c>
    </row>
    <row r="62" spans="1:13">
      <c r="B62" s="32"/>
      <c r="C62" s="34" t="s">
        <v>426</v>
      </c>
      <c r="D62" s="34" t="s">
        <v>427</v>
      </c>
    </row>
    <row r="63" spans="1:13">
      <c r="B63" s="2" t="s">
        <v>28</v>
      </c>
      <c r="C63" s="32">
        <v>23.03675777831981</v>
      </c>
      <c r="D63" s="32">
        <v>6.9495480801574709</v>
      </c>
      <c r="E63" s="7"/>
    </row>
    <row r="64" spans="1:13">
      <c r="B64" s="2" t="s">
        <v>13</v>
      </c>
      <c r="C64" s="32">
        <v>33.063308432733507</v>
      </c>
      <c r="D64" s="32">
        <v>10.78494437408953</v>
      </c>
      <c r="E64" s="7"/>
    </row>
    <row r="65" spans="2:23">
      <c r="B65" s="2" t="s">
        <v>16</v>
      </c>
      <c r="C65" s="32">
        <v>34.815520403380518</v>
      </c>
      <c r="D65" s="32">
        <v>10.66017273028949</v>
      </c>
      <c r="E65" s="7"/>
      <c r="V65" s="7"/>
      <c r="W65" s="7"/>
    </row>
    <row r="66" spans="2:23">
      <c r="B66" s="2" t="s">
        <v>3</v>
      </c>
      <c r="C66" s="32">
        <v>41.170442100940583</v>
      </c>
      <c r="D66" s="32">
        <v>7.4338315354397606</v>
      </c>
      <c r="E66" s="7"/>
      <c r="V66" s="7"/>
      <c r="W66" s="7"/>
    </row>
    <row r="67" spans="2:23">
      <c r="B67" s="2" t="s">
        <v>5</v>
      </c>
      <c r="C67" s="32">
        <v>41.200685336559083</v>
      </c>
      <c r="D67" s="32">
        <v>7.6996075379601434</v>
      </c>
      <c r="E67" s="7"/>
      <c r="V67" s="7"/>
      <c r="W67" s="7"/>
    </row>
    <row r="68" spans="2:23">
      <c r="B68" s="2" t="s">
        <v>18</v>
      </c>
      <c r="C68" s="32">
        <v>39.957303215009283</v>
      </c>
      <c r="D68" s="32">
        <v>11.76542626903511</v>
      </c>
      <c r="E68" s="7"/>
      <c r="V68" s="7"/>
      <c r="W68" s="7"/>
    </row>
    <row r="69" spans="2:23">
      <c r="B69" s="2" t="s">
        <v>26</v>
      </c>
      <c r="C69" s="32">
        <v>44.906203436808617</v>
      </c>
      <c r="D69" s="32">
        <v>8.323513346433991</v>
      </c>
      <c r="E69" s="7"/>
      <c r="V69" s="7"/>
      <c r="W69" s="7"/>
    </row>
    <row r="70" spans="2:23">
      <c r="B70" s="71" t="s">
        <v>309</v>
      </c>
      <c r="C70" s="73">
        <v>44.543544769287109</v>
      </c>
      <c r="D70" s="73">
        <v>10.134053230285639</v>
      </c>
      <c r="E70" s="7"/>
      <c r="V70" s="7"/>
      <c r="W70" s="7"/>
    </row>
    <row r="71" spans="2:23">
      <c r="B71" s="2" t="s">
        <v>12</v>
      </c>
      <c r="C71" s="32">
        <v>44.069326437719972</v>
      </c>
      <c r="D71" s="32">
        <v>10.747521959683191</v>
      </c>
      <c r="E71" s="7"/>
      <c r="V71" s="7"/>
      <c r="W71" s="7"/>
    </row>
    <row r="72" spans="2:23">
      <c r="B72" s="2" t="s">
        <v>22</v>
      </c>
      <c r="C72" s="32">
        <v>61.068285092271623</v>
      </c>
      <c r="D72" s="32">
        <v>6.8102914961235008</v>
      </c>
      <c r="E72" s="7"/>
      <c r="V72" s="7"/>
      <c r="W72" s="7"/>
    </row>
    <row r="73" spans="2:23">
      <c r="B73" s="2" t="s">
        <v>0</v>
      </c>
      <c r="C73" s="32">
        <v>54.981975066727372</v>
      </c>
      <c r="D73" s="32">
        <v>19.200887800657849</v>
      </c>
      <c r="E73" s="7"/>
      <c r="V73" s="7"/>
      <c r="W73" s="7"/>
    </row>
    <row r="74" spans="2:23">
      <c r="B74" s="2" t="s">
        <v>30</v>
      </c>
      <c r="C74" s="32">
        <v>56.708052093375372</v>
      </c>
      <c r="D74" s="32">
        <v>17.6471285658418</v>
      </c>
      <c r="E74" s="7"/>
      <c r="V74" s="7"/>
      <c r="W74" s="7"/>
    </row>
    <row r="75" spans="2:23">
      <c r="B75" s="57" t="s">
        <v>8</v>
      </c>
      <c r="C75" s="60">
        <v>60.934979220781628</v>
      </c>
      <c r="D75" s="60">
        <v>15.600007541822061</v>
      </c>
      <c r="E75" s="7"/>
      <c r="V75" s="7"/>
      <c r="W75" s="7"/>
    </row>
    <row r="76" spans="2:23">
      <c r="B76" s="2" t="s">
        <v>7</v>
      </c>
      <c r="C76" s="32">
        <v>53.569977762403099</v>
      </c>
      <c r="D76" s="32">
        <v>29.308903507097959</v>
      </c>
      <c r="E76" s="7"/>
      <c r="V76" s="7"/>
      <c r="W76" s="7"/>
    </row>
    <row r="77" spans="2:23">
      <c r="E77" s="7"/>
      <c r="V77" s="7"/>
      <c r="W77" s="7"/>
    </row>
    <row r="78" spans="2:23">
      <c r="V78" s="7"/>
      <c r="W78" s="7"/>
    </row>
    <row r="79" spans="2:23">
      <c r="V79" s="7"/>
      <c r="W79" s="7"/>
    </row>
    <row r="80" spans="2:23">
      <c r="V80" s="7"/>
      <c r="W80" s="7"/>
    </row>
    <row r="81" spans="1:23">
      <c r="V81" s="7"/>
      <c r="W81" s="7"/>
    </row>
    <row r="82" spans="1:23">
      <c r="L82" s="1" t="s">
        <v>59</v>
      </c>
      <c r="V82" s="7"/>
      <c r="W82" s="7"/>
    </row>
    <row r="83" spans="1:23">
      <c r="V83" s="7"/>
      <c r="W83" s="7"/>
    </row>
    <row r="84" spans="1:23">
      <c r="A84" s="134" t="s">
        <v>301</v>
      </c>
    </row>
    <row r="85" spans="1:23">
      <c r="A85" s="1" t="s">
        <v>428</v>
      </c>
    </row>
    <row r="87" spans="1:23" ht="25.5">
      <c r="B87" s="32"/>
      <c r="C87" s="34" t="s">
        <v>423</v>
      </c>
      <c r="D87" s="34" t="s">
        <v>424</v>
      </c>
    </row>
    <row r="88" spans="1:23">
      <c r="B88" s="2" t="s">
        <v>25</v>
      </c>
      <c r="C88" s="32">
        <v>15.699484991970969</v>
      </c>
      <c r="D88" s="32">
        <v>13.944776235610339</v>
      </c>
      <c r="J88" s="7"/>
      <c r="N88" s="7"/>
    </row>
    <row r="89" spans="1:23">
      <c r="B89" s="2" t="s">
        <v>4</v>
      </c>
      <c r="C89" s="32">
        <v>16.798296776533778</v>
      </c>
      <c r="D89" s="32">
        <v>25.76208662985405</v>
      </c>
      <c r="J89" s="7"/>
      <c r="N89" s="7"/>
    </row>
    <row r="90" spans="1:23">
      <c r="B90" s="2" t="s">
        <v>10</v>
      </c>
      <c r="C90" s="32">
        <v>24.950567706532659</v>
      </c>
      <c r="D90" s="32">
        <v>8.7811628743633587</v>
      </c>
      <c r="J90" s="7"/>
      <c r="N90" s="7"/>
    </row>
    <row r="91" spans="1:23">
      <c r="B91" s="2" t="s">
        <v>0</v>
      </c>
      <c r="C91" s="32">
        <v>25.703829400112131</v>
      </c>
      <c r="D91" s="32">
        <v>24.72408389834165</v>
      </c>
      <c r="J91" s="7"/>
      <c r="N91" s="7"/>
    </row>
    <row r="92" spans="1:23">
      <c r="B92" s="2" t="s">
        <v>13</v>
      </c>
      <c r="C92" s="32">
        <v>27.00097897583224</v>
      </c>
      <c r="D92" s="32">
        <v>24.649189652172691</v>
      </c>
      <c r="J92" s="7"/>
      <c r="N92" s="7"/>
    </row>
    <row r="93" spans="1:23">
      <c r="B93" s="2" t="s">
        <v>14</v>
      </c>
      <c r="C93" s="32">
        <v>32.640414242314058</v>
      </c>
      <c r="D93" s="32">
        <v>29.137529017681079</v>
      </c>
      <c r="J93" s="7"/>
      <c r="N93" s="7"/>
    </row>
    <row r="94" spans="1:23">
      <c r="B94" s="2" t="s">
        <v>17</v>
      </c>
      <c r="C94" s="32">
        <v>32.853836017519171</v>
      </c>
      <c r="D94" s="32">
        <v>72.184512653580057</v>
      </c>
      <c r="J94" s="7"/>
      <c r="N94" s="7"/>
    </row>
    <row r="95" spans="1:23">
      <c r="B95" s="2" t="s">
        <v>26</v>
      </c>
      <c r="C95" s="32">
        <v>34.925085815811343</v>
      </c>
      <c r="D95" s="32">
        <v>21.913039220414369</v>
      </c>
      <c r="J95" s="7"/>
      <c r="N95" s="7"/>
    </row>
    <row r="96" spans="1:23">
      <c r="B96" s="2" t="s">
        <v>24</v>
      </c>
      <c r="C96" s="32">
        <v>37.201531400109182</v>
      </c>
      <c r="D96" s="32">
        <v>25.649183838358521</v>
      </c>
      <c r="J96" s="7"/>
      <c r="N96" s="7"/>
    </row>
    <row r="97" spans="2:14">
      <c r="B97" s="2" t="s">
        <v>11</v>
      </c>
      <c r="C97" s="32">
        <v>37.731839314081327</v>
      </c>
      <c r="D97" s="32">
        <v>19.574140936326231</v>
      </c>
      <c r="J97" s="7"/>
      <c r="N97" s="7"/>
    </row>
    <row r="98" spans="2:14">
      <c r="B98" s="57" t="s">
        <v>8</v>
      </c>
      <c r="C98" s="60">
        <v>45.000012798204388</v>
      </c>
      <c r="D98" s="60">
        <v>25.574182199558258</v>
      </c>
      <c r="J98" s="7"/>
      <c r="N98" s="7"/>
    </row>
    <row r="99" spans="2:14">
      <c r="B99" s="2" t="s">
        <v>16</v>
      </c>
      <c r="C99" s="32">
        <v>45.444580402416008</v>
      </c>
      <c r="D99" s="32">
        <v>27.05643499849316</v>
      </c>
      <c r="J99" s="7"/>
      <c r="N99" s="7"/>
    </row>
    <row r="100" spans="2:14">
      <c r="B100" s="2" t="s">
        <v>28</v>
      </c>
      <c r="C100" s="32">
        <v>48.908244836437127</v>
      </c>
      <c r="D100" s="32">
        <v>26.361086330607581</v>
      </c>
      <c r="J100" s="7"/>
      <c r="N100" s="7"/>
    </row>
    <row r="101" spans="2:14">
      <c r="B101" s="222" t="s">
        <v>309</v>
      </c>
      <c r="C101" s="73">
        <v>52.099357604980469</v>
      </c>
      <c r="D101" s="73">
        <v>34.051578521728523</v>
      </c>
      <c r="J101" s="7"/>
      <c r="N101" s="7"/>
    </row>
    <row r="102" spans="2:14">
      <c r="B102" s="2" t="s">
        <v>3</v>
      </c>
      <c r="C102" s="32">
        <v>54.520131833489081</v>
      </c>
      <c r="D102" s="32">
        <v>33.069012578794258</v>
      </c>
      <c r="J102" s="7"/>
      <c r="N102" s="7"/>
    </row>
    <row r="103" spans="2:14">
      <c r="B103" s="2" t="s">
        <v>18</v>
      </c>
      <c r="C103" s="32">
        <v>56.890685606420199</v>
      </c>
      <c r="D103" s="32">
        <v>53.856526674076747</v>
      </c>
      <c r="J103" s="7"/>
      <c r="N103" s="7"/>
    </row>
    <row r="104" spans="2:14">
      <c r="B104" s="2" t="s">
        <v>12</v>
      </c>
      <c r="C104" s="32">
        <v>57.129221551389833</v>
      </c>
      <c r="D104" s="32">
        <v>41.914619666820521</v>
      </c>
      <c r="J104" s="7"/>
      <c r="N104" s="7"/>
    </row>
    <row r="105" spans="2:14">
      <c r="B105" s="2" t="s">
        <v>22</v>
      </c>
      <c r="C105" s="32">
        <v>62.698597794537172</v>
      </c>
      <c r="D105" s="32">
        <v>12.566457590721971</v>
      </c>
      <c r="J105" s="7"/>
      <c r="N105" s="7"/>
    </row>
    <row r="106" spans="2:14">
      <c r="B106" s="2" t="s">
        <v>1</v>
      </c>
      <c r="C106" s="32">
        <v>66.665944340640948</v>
      </c>
      <c r="D106" s="32">
        <v>76.192843309789794</v>
      </c>
      <c r="J106" s="7"/>
      <c r="N106" s="7"/>
    </row>
    <row r="107" spans="2:14">
      <c r="B107" s="2" t="s">
        <v>30</v>
      </c>
      <c r="C107" s="32">
        <v>67.853646763808513</v>
      </c>
      <c r="D107" s="32">
        <v>62.781675920623627</v>
      </c>
      <c r="J107" s="7"/>
      <c r="N107" s="7"/>
    </row>
    <row r="108" spans="2:14">
      <c r="B108" s="2" t="s">
        <v>5</v>
      </c>
      <c r="C108" s="32">
        <v>70.698616140850831</v>
      </c>
      <c r="D108" s="32">
        <v>44.059669652532349</v>
      </c>
      <c r="J108" s="7"/>
      <c r="N108" s="7"/>
    </row>
    <row r="109" spans="2:14">
      <c r="B109" s="2" t="s">
        <v>7</v>
      </c>
      <c r="C109" s="32">
        <v>80.739830123196526</v>
      </c>
      <c r="D109" s="32">
        <v>62.876451741953332</v>
      </c>
      <c r="J109" s="7"/>
      <c r="N109" s="7"/>
    </row>
    <row r="110" spans="2:14">
      <c r="J110" s="7"/>
      <c r="N110" s="7"/>
    </row>
    <row r="111" spans="2:14">
      <c r="J111" s="7"/>
      <c r="K111" s="1" t="s">
        <v>59</v>
      </c>
      <c r="N111" s="7"/>
    </row>
  </sheetData>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zoomScale="85" zoomScaleNormal="85" workbookViewId="0">
      <selection activeCell="K26" sqref="K26"/>
    </sheetView>
  </sheetViews>
  <sheetFormatPr baseColWidth="10" defaultRowHeight="12.75"/>
  <cols>
    <col min="1" max="16384" width="11.42578125" style="1"/>
  </cols>
  <sheetData>
    <row r="1" spans="1:16">
      <c r="A1" s="41" t="s">
        <v>41</v>
      </c>
      <c r="B1" s="42"/>
      <c r="C1" s="42"/>
      <c r="D1" s="42"/>
      <c r="E1" s="42"/>
      <c r="F1" s="42"/>
      <c r="G1" s="42"/>
      <c r="H1" s="42"/>
      <c r="I1" s="42"/>
      <c r="J1" s="42"/>
      <c r="K1" s="42"/>
      <c r="L1" s="42"/>
      <c r="M1" s="42"/>
      <c r="N1" s="42"/>
      <c r="O1" s="42"/>
      <c r="P1" s="43"/>
    </row>
    <row r="2" spans="1:16">
      <c r="A2" s="347" t="s">
        <v>38</v>
      </c>
      <c r="B2" s="348"/>
      <c r="C2" s="348"/>
      <c r="D2" s="348"/>
      <c r="E2" s="348"/>
      <c r="F2" s="348"/>
      <c r="G2" s="348"/>
      <c r="H2" s="348"/>
      <c r="I2" s="348"/>
      <c r="J2" s="348"/>
      <c r="K2" s="348"/>
      <c r="L2" s="348"/>
      <c r="M2" s="348"/>
      <c r="N2" s="348"/>
      <c r="O2" s="348"/>
      <c r="P2" s="349"/>
    </row>
    <row r="3" spans="1:16">
      <c r="A3" s="347"/>
      <c r="B3" s="348"/>
      <c r="C3" s="348"/>
      <c r="D3" s="348"/>
      <c r="E3" s="348"/>
      <c r="F3" s="348"/>
      <c r="G3" s="348"/>
      <c r="H3" s="348"/>
      <c r="I3" s="348"/>
      <c r="J3" s="348"/>
      <c r="K3" s="348"/>
      <c r="L3" s="348"/>
      <c r="M3" s="348"/>
      <c r="N3" s="348"/>
      <c r="O3" s="348"/>
      <c r="P3" s="349"/>
    </row>
    <row r="4" spans="1:16">
      <c r="P4" s="45"/>
    </row>
    <row r="5" spans="1:16">
      <c r="A5" s="353" t="s">
        <v>40</v>
      </c>
      <c r="B5" s="354"/>
      <c r="C5" s="354"/>
      <c r="D5" s="354"/>
      <c r="E5" s="354"/>
      <c r="F5" s="354"/>
      <c r="G5" s="354"/>
      <c r="H5" s="354"/>
      <c r="I5" s="354"/>
      <c r="J5" s="354"/>
      <c r="K5" s="354"/>
      <c r="L5" s="354"/>
      <c r="M5" s="354"/>
      <c r="N5" s="354"/>
      <c r="O5" s="354"/>
      <c r="P5" s="355"/>
    </row>
    <row r="6" spans="1:16">
      <c r="A6" s="350" t="s">
        <v>429</v>
      </c>
      <c r="B6" s="351"/>
      <c r="C6" s="351"/>
      <c r="D6" s="351"/>
      <c r="E6" s="351"/>
      <c r="F6" s="351"/>
      <c r="G6" s="351"/>
      <c r="H6" s="351"/>
      <c r="I6" s="351"/>
      <c r="J6" s="351"/>
      <c r="K6" s="351"/>
      <c r="L6" s="351"/>
      <c r="M6" s="351"/>
      <c r="N6" s="351"/>
      <c r="O6" s="351"/>
      <c r="P6" s="352"/>
    </row>
    <row r="7" spans="1:16">
      <c r="A7" s="350"/>
      <c r="B7" s="351"/>
      <c r="C7" s="351"/>
      <c r="D7" s="351"/>
      <c r="E7" s="351"/>
      <c r="F7" s="351"/>
      <c r="G7" s="351"/>
      <c r="H7" s="351"/>
      <c r="I7" s="351"/>
      <c r="J7" s="351"/>
      <c r="K7" s="351"/>
      <c r="L7" s="351"/>
      <c r="M7" s="351"/>
      <c r="N7" s="351"/>
      <c r="O7" s="351"/>
      <c r="P7" s="352"/>
    </row>
    <row r="8" spans="1:16">
      <c r="A8" s="350"/>
      <c r="B8" s="351"/>
      <c r="C8" s="351"/>
      <c r="D8" s="351"/>
      <c r="E8" s="351"/>
      <c r="F8" s="351"/>
      <c r="G8" s="351"/>
      <c r="H8" s="351"/>
      <c r="I8" s="351"/>
      <c r="J8" s="351"/>
      <c r="K8" s="351"/>
      <c r="L8" s="351"/>
      <c r="M8" s="351"/>
      <c r="N8" s="351"/>
      <c r="O8" s="351"/>
      <c r="P8" s="352"/>
    </row>
    <row r="9" spans="1:16">
      <c r="A9" s="350"/>
      <c r="B9" s="351"/>
      <c r="C9" s="351"/>
      <c r="D9" s="351"/>
      <c r="E9" s="351"/>
      <c r="F9" s="351"/>
      <c r="G9" s="351"/>
      <c r="H9" s="351"/>
      <c r="I9" s="351"/>
      <c r="J9" s="351"/>
      <c r="K9" s="351"/>
      <c r="L9" s="351"/>
      <c r="M9" s="351"/>
      <c r="N9" s="351"/>
      <c r="O9" s="351"/>
      <c r="P9" s="352"/>
    </row>
    <row r="10" spans="1:16">
      <c r="A10" s="350"/>
      <c r="B10" s="351"/>
      <c r="C10" s="351"/>
      <c r="D10" s="351"/>
      <c r="E10" s="351"/>
      <c r="F10" s="351"/>
      <c r="G10" s="351"/>
      <c r="H10" s="351"/>
      <c r="I10" s="351"/>
      <c r="J10" s="351"/>
      <c r="K10" s="351"/>
      <c r="L10" s="351"/>
      <c r="M10" s="351"/>
      <c r="N10" s="351"/>
      <c r="O10" s="351"/>
      <c r="P10" s="352"/>
    </row>
    <row r="11" spans="1:16">
      <c r="A11" s="350"/>
      <c r="B11" s="351"/>
      <c r="C11" s="351"/>
      <c r="D11" s="351"/>
      <c r="E11" s="351"/>
      <c r="F11" s="351"/>
      <c r="G11" s="351"/>
      <c r="H11" s="351"/>
      <c r="I11" s="351"/>
      <c r="J11" s="351"/>
      <c r="K11" s="351"/>
      <c r="L11" s="351"/>
      <c r="M11" s="351"/>
      <c r="N11" s="351"/>
      <c r="O11" s="351"/>
      <c r="P11" s="352"/>
    </row>
    <row r="12" spans="1:16">
      <c r="A12" s="350"/>
      <c r="B12" s="351"/>
      <c r="C12" s="351"/>
      <c r="D12" s="351"/>
      <c r="E12" s="351"/>
      <c r="F12" s="351"/>
      <c r="G12" s="351"/>
      <c r="H12" s="351"/>
      <c r="I12" s="351"/>
      <c r="J12" s="351"/>
      <c r="K12" s="351"/>
      <c r="L12" s="351"/>
      <c r="M12" s="351"/>
      <c r="N12" s="351"/>
      <c r="O12" s="351"/>
      <c r="P12" s="352"/>
    </row>
    <row r="13" spans="1:16">
      <c r="A13" s="387" t="s">
        <v>430</v>
      </c>
      <c r="B13" s="388"/>
      <c r="C13" s="388"/>
      <c r="D13" s="388"/>
      <c r="E13" s="388"/>
      <c r="F13" s="388"/>
      <c r="G13" s="388"/>
      <c r="H13" s="388"/>
      <c r="I13" s="388"/>
      <c r="J13" s="388"/>
      <c r="K13" s="388"/>
      <c r="L13" s="388"/>
      <c r="M13" s="388"/>
      <c r="N13" s="388"/>
      <c r="O13" s="388"/>
      <c r="P13" s="389"/>
    </row>
    <row r="14" spans="1:16">
      <c r="A14" s="387"/>
      <c r="B14" s="388"/>
      <c r="C14" s="388"/>
      <c r="D14" s="388"/>
      <c r="E14" s="388"/>
      <c r="F14" s="388"/>
      <c r="G14" s="388"/>
      <c r="H14" s="388"/>
      <c r="I14" s="388"/>
      <c r="J14" s="388"/>
      <c r="K14" s="388"/>
      <c r="L14" s="388"/>
      <c r="M14" s="388"/>
      <c r="N14" s="388"/>
      <c r="O14" s="388"/>
      <c r="P14" s="389"/>
    </row>
    <row r="15" spans="1:16">
      <c r="A15" s="385" t="s">
        <v>431</v>
      </c>
      <c r="B15" s="386"/>
      <c r="C15" s="386"/>
      <c r="D15" s="386"/>
      <c r="E15" s="386"/>
      <c r="F15" s="386"/>
      <c r="G15" s="386"/>
      <c r="H15" s="2"/>
      <c r="I15" s="2"/>
      <c r="J15" s="2"/>
      <c r="K15" s="2"/>
      <c r="L15" s="2"/>
      <c r="M15" s="2"/>
      <c r="N15" s="2"/>
      <c r="O15" s="2"/>
      <c r="P15" s="45"/>
    </row>
    <row r="16" spans="1:16">
      <c r="A16" s="44"/>
      <c r="B16" s="2" t="s">
        <v>432</v>
      </c>
      <c r="C16" s="2"/>
      <c r="D16" s="2"/>
      <c r="E16" s="2"/>
      <c r="F16" s="2"/>
      <c r="G16" s="2"/>
      <c r="H16" s="2"/>
      <c r="I16" s="2"/>
      <c r="J16" s="2"/>
      <c r="K16" s="2"/>
      <c r="L16" s="2"/>
      <c r="M16" s="2"/>
      <c r="N16" s="2"/>
      <c r="O16" s="2"/>
      <c r="P16" s="45"/>
    </row>
    <row r="17" spans="1:16">
      <c r="A17" s="44"/>
      <c r="B17" s="2" t="s">
        <v>433</v>
      </c>
      <c r="C17" s="2"/>
      <c r="D17" s="2"/>
      <c r="E17" s="2"/>
      <c r="F17" s="2"/>
      <c r="G17" s="2"/>
      <c r="H17" s="2"/>
      <c r="I17" s="2"/>
      <c r="J17" s="2"/>
      <c r="K17" s="2"/>
      <c r="L17" s="2"/>
      <c r="M17" s="2"/>
      <c r="N17" s="2"/>
      <c r="O17" s="2"/>
      <c r="P17" s="45"/>
    </row>
    <row r="18" spans="1:16">
      <c r="A18" s="385" t="s">
        <v>434</v>
      </c>
      <c r="B18" s="386"/>
      <c r="C18" s="386"/>
      <c r="D18" s="386"/>
      <c r="E18" s="386"/>
      <c r="F18" s="386"/>
      <c r="G18" s="386"/>
      <c r="H18" s="386"/>
      <c r="I18" s="386"/>
      <c r="J18" s="386"/>
      <c r="K18" s="2"/>
      <c r="L18" s="2"/>
      <c r="M18" s="2"/>
      <c r="N18" s="2"/>
      <c r="O18" s="2"/>
      <c r="P18" s="45"/>
    </row>
    <row r="19" spans="1:16">
      <c r="A19" s="44"/>
      <c r="B19" s="2" t="s">
        <v>435</v>
      </c>
      <c r="C19" s="2"/>
      <c r="D19" s="2"/>
      <c r="E19" s="2"/>
      <c r="F19" s="2"/>
      <c r="G19" s="2"/>
      <c r="H19" s="2"/>
      <c r="I19" s="2"/>
      <c r="J19" s="2"/>
      <c r="K19" s="2"/>
      <c r="L19" s="2"/>
      <c r="M19" s="2"/>
      <c r="N19" s="2"/>
      <c r="O19" s="2"/>
      <c r="P19" s="45"/>
    </row>
    <row r="20" spans="1:16">
      <c r="A20" s="44"/>
      <c r="B20" s="2" t="s">
        <v>436</v>
      </c>
      <c r="C20" s="2"/>
      <c r="D20" s="2"/>
      <c r="E20" s="2"/>
      <c r="F20" s="2"/>
      <c r="G20" s="2"/>
      <c r="H20" s="2"/>
      <c r="I20" s="2"/>
      <c r="J20" s="2"/>
      <c r="K20" s="2"/>
      <c r="L20" s="2"/>
      <c r="M20" s="2"/>
      <c r="N20" s="2"/>
      <c r="O20" s="2"/>
      <c r="P20" s="45"/>
    </row>
    <row r="21" spans="1:16">
      <c r="A21" s="44"/>
      <c r="B21" s="2" t="s">
        <v>437</v>
      </c>
      <c r="C21" s="2"/>
      <c r="D21" s="2"/>
      <c r="E21" s="2"/>
      <c r="F21" s="2"/>
      <c r="G21" s="2"/>
      <c r="H21" s="2"/>
      <c r="I21" s="2"/>
      <c r="J21" s="2"/>
      <c r="K21" s="2"/>
      <c r="L21" s="2"/>
      <c r="M21" s="2"/>
      <c r="N21" s="2"/>
      <c r="O21" s="2"/>
      <c r="P21" s="45"/>
    </row>
    <row r="22" spans="1:16">
      <c r="A22" s="44"/>
      <c r="B22" s="2" t="s">
        <v>438</v>
      </c>
      <c r="C22" s="2"/>
      <c r="D22" s="2"/>
      <c r="E22" s="2"/>
      <c r="F22" s="2"/>
      <c r="G22" s="2"/>
      <c r="H22" s="2"/>
      <c r="I22" s="2"/>
      <c r="J22" s="2"/>
      <c r="K22" s="2"/>
      <c r="L22" s="2"/>
      <c r="M22" s="2"/>
      <c r="N22" s="2"/>
      <c r="O22" s="2"/>
      <c r="P22" s="45"/>
    </row>
    <row r="23" spans="1:16">
      <c r="A23" s="44"/>
      <c r="B23" s="2" t="s">
        <v>439</v>
      </c>
      <c r="C23" s="2"/>
      <c r="D23" s="2"/>
      <c r="E23" s="2"/>
      <c r="F23" s="2"/>
      <c r="G23" s="2"/>
      <c r="H23" s="2"/>
      <c r="I23" s="2"/>
      <c r="J23" s="2"/>
      <c r="K23" s="2"/>
      <c r="L23" s="2"/>
      <c r="M23" s="2"/>
      <c r="N23" s="2"/>
      <c r="O23" s="2"/>
      <c r="P23" s="45"/>
    </row>
    <row r="24" spans="1:16">
      <c r="A24" s="385" t="s">
        <v>440</v>
      </c>
      <c r="B24" s="386"/>
      <c r="C24" s="386"/>
      <c r="D24" s="386"/>
      <c r="E24" s="386"/>
      <c r="F24" s="386"/>
      <c r="G24" s="386"/>
      <c r="H24" s="386"/>
      <c r="I24" s="2"/>
      <c r="J24" s="2"/>
      <c r="K24" s="2"/>
      <c r="L24" s="2"/>
      <c r="M24" s="2"/>
      <c r="N24" s="2"/>
      <c r="O24" s="2"/>
      <c r="P24" s="45"/>
    </row>
    <row r="25" spans="1:16">
      <c r="A25" s="44"/>
      <c r="B25" s="2" t="s">
        <v>441</v>
      </c>
      <c r="C25" s="2"/>
      <c r="D25" s="2"/>
      <c r="E25" s="2"/>
      <c r="F25" s="2"/>
      <c r="G25" s="2"/>
      <c r="H25" s="2"/>
      <c r="I25" s="2"/>
      <c r="J25" s="2"/>
      <c r="K25" s="2"/>
      <c r="L25" s="2"/>
      <c r="M25" s="2"/>
      <c r="N25" s="2"/>
      <c r="O25" s="2"/>
      <c r="P25" s="45"/>
    </row>
    <row r="26" spans="1:16">
      <c r="A26" s="44"/>
      <c r="B26" s="2" t="s">
        <v>442</v>
      </c>
      <c r="C26" s="2"/>
      <c r="D26" s="2"/>
      <c r="E26" s="2"/>
      <c r="F26" s="2"/>
      <c r="G26" s="2"/>
      <c r="H26" s="2"/>
      <c r="I26" s="2"/>
      <c r="J26" s="2"/>
      <c r="K26" s="2"/>
      <c r="L26" s="2"/>
      <c r="M26" s="2"/>
      <c r="N26" s="2"/>
      <c r="O26" s="2"/>
      <c r="P26" s="45"/>
    </row>
    <row r="27" spans="1:16">
      <c r="A27" s="44"/>
      <c r="B27" s="2" t="s">
        <v>443</v>
      </c>
      <c r="C27" s="2"/>
      <c r="D27" s="2"/>
      <c r="E27" s="2"/>
      <c r="F27" s="2"/>
      <c r="G27" s="2"/>
      <c r="H27" s="2"/>
      <c r="I27" s="2"/>
      <c r="J27" s="2"/>
      <c r="K27" s="2"/>
      <c r="L27" s="2"/>
      <c r="M27" s="2"/>
      <c r="N27" s="2"/>
      <c r="O27" s="2"/>
      <c r="P27" s="45"/>
    </row>
    <row r="28" spans="1:16">
      <c r="A28" s="44"/>
      <c r="B28" s="2" t="s">
        <v>444</v>
      </c>
      <c r="C28" s="2"/>
      <c r="D28" s="2"/>
      <c r="E28" s="2"/>
      <c r="F28" s="2"/>
      <c r="G28" s="2"/>
      <c r="H28" s="2"/>
      <c r="I28" s="2"/>
      <c r="J28" s="2"/>
      <c r="K28" s="2"/>
      <c r="L28" s="2"/>
      <c r="M28" s="2"/>
      <c r="N28" s="2"/>
      <c r="O28" s="2"/>
      <c r="P28" s="45"/>
    </row>
    <row r="29" spans="1:16">
      <c r="A29" s="385" t="s">
        <v>445</v>
      </c>
      <c r="B29" s="386"/>
      <c r="C29" s="386"/>
      <c r="D29" s="386"/>
      <c r="E29" s="386"/>
      <c r="F29" s="2"/>
      <c r="G29" s="2"/>
      <c r="H29" s="2"/>
      <c r="I29" s="2"/>
      <c r="J29" s="2"/>
      <c r="K29" s="2"/>
      <c r="L29" s="2"/>
      <c r="M29" s="2"/>
      <c r="N29" s="2"/>
      <c r="O29" s="2"/>
      <c r="P29" s="45"/>
    </row>
    <row r="30" spans="1:16">
      <c r="A30" s="44"/>
      <c r="B30" s="2" t="s">
        <v>446</v>
      </c>
      <c r="C30" s="2"/>
      <c r="D30" s="2"/>
      <c r="E30" s="2"/>
      <c r="F30" s="2"/>
      <c r="G30" s="2"/>
      <c r="H30" s="2"/>
      <c r="I30" s="2"/>
      <c r="J30" s="2"/>
      <c r="K30" s="2"/>
      <c r="L30" s="2"/>
      <c r="M30" s="2"/>
      <c r="N30" s="2"/>
      <c r="O30" s="2"/>
      <c r="P30" s="45"/>
    </row>
    <row r="31" spans="1:16">
      <c r="A31" s="44"/>
      <c r="B31" s="2" t="s">
        <v>447</v>
      </c>
      <c r="C31" s="2"/>
      <c r="D31" s="2"/>
      <c r="E31" s="2"/>
      <c r="F31" s="2"/>
      <c r="G31" s="2"/>
      <c r="H31" s="2"/>
      <c r="I31" s="2"/>
      <c r="J31" s="2"/>
      <c r="K31" s="2"/>
      <c r="L31" s="2"/>
      <c r="M31" s="2"/>
      <c r="N31" s="2"/>
      <c r="O31" s="2"/>
      <c r="P31" s="45"/>
    </row>
    <row r="32" spans="1:16">
      <c r="A32" s="44"/>
      <c r="B32" s="2" t="s">
        <v>448</v>
      </c>
      <c r="C32" s="2"/>
      <c r="D32" s="2"/>
      <c r="E32" s="2"/>
      <c r="F32" s="2"/>
      <c r="G32" s="2"/>
      <c r="H32" s="2"/>
      <c r="I32" s="2"/>
      <c r="J32" s="2"/>
      <c r="K32" s="2"/>
      <c r="L32" s="2"/>
      <c r="M32" s="2"/>
      <c r="N32" s="2"/>
      <c r="O32" s="2"/>
      <c r="P32" s="45"/>
    </row>
    <row r="33" spans="1:16">
      <c r="A33" s="44"/>
      <c r="B33" s="2" t="s">
        <v>449</v>
      </c>
      <c r="C33" s="2"/>
      <c r="D33" s="2"/>
      <c r="E33" s="2"/>
      <c r="F33" s="2"/>
      <c r="G33" s="2"/>
      <c r="H33" s="2"/>
      <c r="I33" s="2"/>
      <c r="J33" s="2"/>
      <c r="K33" s="2"/>
      <c r="L33" s="2"/>
      <c r="M33" s="2"/>
      <c r="N33" s="2"/>
      <c r="O33" s="2"/>
      <c r="P33" s="45"/>
    </row>
    <row r="34" spans="1:16">
      <c r="A34" s="44"/>
      <c r="B34" s="2" t="s">
        <v>450</v>
      </c>
      <c r="C34" s="2"/>
      <c r="D34" s="2"/>
      <c r="E34" s="2"/>
      <c r="F34" s="2"/>
      <c r="G34" s="2"/>
      <c r="H34" s="2"/>
      <c r="I34" s="2"/>
      <c r="J34" s="2"/>
      <c r="K34" s="2"/>
      <c r="L34" s="2"/>
      <c r="M34" s="2"/>
      <c r="N34" s="2"/>
      <c r="O34" s="2"/>
      <c r="P34" s="45"/>
    </row>
    <row r="35" spans="1:16">
      <c r="A35" s="44"/>
      <c r="B35" s="2" t="s">
        <v>451</v>
      </c>
      <c r="C35" s="2"/>
      <c r="D35" s="2"/>
      <c r="E35" s="2"/>
      <c r="F35" s="2"/>
      <c r="G35" s="2"/>
      <c r="H35" s="2"/>
      <c r="I35" s="2"/>
      <c r="J35" s="2"/>
      <c r="K35" s="2"/>
      <c r="L35" s="2"/>
      <c r="M35" s="2"/>
      <c r="N35" s="2"/>
      <c r="O35" s="2"/>
      <c r="P35" s="45"/>
    </row>
    <row r="36" spans="1:16">
      <c r="A36" s="385" t="s">
        <v>452</v>
      </c>
      <c r="B36" s="386"/>
      <c r="C36" s="386"/>
      <c r="D36" s="386"/>
      <c r="E36" s="386"/>
      <c r="F36" s="386"/>
      <c r="G36" s="386"/>
      <c r="H36" s="386"/>
      <c r="I36" s="386"/>
      <c r="J36" s="2"/>
      <c r="K36" s="2"/>
      <c r="L36" s="2"/>
      <c r="M36" s="2"/>
      <c r="N36" s="2"/>
      <c r="O36" s="2"/>
      <c r="P36" s="45"/>
    </row>
    <row r="37" spans="1:16">
      <c r="A37" s="44"/>
      <c r="B37" s="2" t="s">
        <v>453</v>
      </c>
      <c r="C37" s="2"/>
      <c r="D37" s="2"/>
      <c r="E37" s="2"/>
      <c r="F37" s="2"/>
      <c r="G37" s="2"/>
      <c r="H37" s="2"/>
      <c r="I37" s="2"/>
      <c r="J37" s="2"/>
      <c r="K37" s="2"/>
      <c r="L37" s="2"/>
      <c r="M37" s="2"/>
      <c r="N37" s="2"/>
      <c r="O37" s="2"/>
      <c r="P37" s="45"/>
    </row>
    <row r="38" spans="1:16">
      <c r="A38" s="44"/>
      <c r="B38" s="2" t="s">
        <v>454</v>
      </c>
      <c r="C38" s="2"/>
      <c r="D38" s="2"/>
      <c r="E38" s="2"/>
      <c r="F38" s="2"/>
      <c r="G38" s="2"/>
      <c r="H38" s="2"/>
      <c r="I38" s="2"/>
      <c r="J38" s="2"/>
      <c r="K38" s="2"/>
      <c r="L38" s="2"/>
      <c r="M38" s="2"/>
      <c r="N38" s="2"/>
      <c r="O38" s="2"/>
      <c r="P38" s="45"/>
    </row>
    <row r="39" spans="1:16">
      <c r="A39" s="44"/>
      <c r="B39" s="2" t="s">
        <v>455</v>
      </c>
      <c r="C39" s="2"/>
      <c r="D39" s="2"/>
      <c r="E39" s="2"/>
      <c r="F39" s="2"/>
      <c r="G39" s="2"/>
      <c r="H39" s="2"/>
      <c r="I39" s="2"/>
      <c r="J39" s="2"/>
      <c r="K39" s="2"/>
      <c r="L39" s="2"/>
      <c r="M39" s="2"/>
      <c r="N39" s="2"/>
      <c r="O39" s="2"/>
      <c r="P39" s="45"/>
    </row>
    <row r="40" spans="1:16">
      <c r="A40" s="47"/>
      <c r="B40" s="47"/>
      <c r="C40" s="47"/>
      <c r="D40" s="47"/>
      <c r="E40" s="47"/>
      <c r="F40" s="47"/>
      <c r="G40" s="47"/>
      <c r="H40" s="47"/>
      <c r="I40" s="47"/>
      <c r="J40" s="47"/>
      <c r="K40" s="47"/>
      <c r="L40" s="47"/>
      <c r="M40" s="47"/>
      <c r="N40" s="47"/>
      <c r="O40" s="47"/>
      <c r="P40" s="48"/>
    </row>
  </sheetData>
  <mergeCells count="9">
    <mergeCell ref="A24:H24"/>
    <mergeCell ref="A29:E29"/>
    <mergeCell ref="A36:I36"/>
    <mergeCell ref="A2:P3"/>
    <mergeCell ref="A5:P5"/>
    <mergeCell ref="A6:P12"/>
    <mergeCell ref="A13:P14"/>
    <mergeCell ref="A15:G15"/>
    <mergeCell ref="A18:J18"/>
  </mergeCells>
  <hyperlinks>
    <hyperlink ref="A15" location="'5.1'!A1" display="4.1 : Les enseignants européens : une vue d'ensemble"/>
    <hyperlink ref="A18" location="'5.2'!A1" display="4.2 : La formation initiale des enseignants et l'entrée dans le métier"/>
    <hyperlink ref="A24" location="'5.3'!A1" display="4.3 : La formation continue des enseignants"/>
    <hyperlink ref="A29" location="'5.4'!A1" display="4.4 : Les conditions d'exercice du métier d'enseignant"/>
    <hyperlink ref="A36" location="'5.5'!A1" display="4.5 : Salaire statutaire et salaire effectif des enseignants"/>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zoomScale="70" zoomScaleNormal="70" workbookViewId="0">
      <selection activeCell="A2" sqref="A2:P3"/>
    </sheetView>
  </sheetViews>
  <sheetFormatPr baseColWidth="10" defaultColWidth="11.42578125" defaultRowHeight="12.75"/>
  <cols>
    <col min="1" max="2" width="11.42578125" style="1"/>
    <col min="3" max="9" width="14.7109375" style="1" customWidth="1"/>
    <col min="10" max="16384" width="11.42578125" style="1"/>
  </cols>
  <sheetData>
    <row r="1" spans="1:14" ht="12.75" customHeight="1">
      <c r="A1" s="19" t="s">
        <v>456</v>
      </c>
      <c r="M1" s="14" t="s">
        <v>224</v>
      </c>
      <c r="N1" s="1" t="s">
        <v>457</v>
      </c>
    </row>
    <row r="2" spans="1:14">
      <c r="A2" s="1" t="s">
        <v>458</v>
      </c>
    </row>
    <row r="4" spans="1:14" ht="91.5" customHeight="1">
      <c r="B4" s="2"/>
      <c r="C4" s="133" t="s">
        <v>459</v>
      </c>
      <c r="D4" s="133" t="s">
        <v>460</v>
      </c>
      <c r="E4" s="133" t="s">
        <v>461</v>
      </c>
      <c r="F4" s="133" t="s">
        <v>462</v>
      </c>
      <c r="G4" s="133" t="s">
        <v>463</v>
      </c>
      <c r="H4" s="133" t="s">
        <v>464</v>
      </c>
      <c r="I4" s="133" t="s">
        <v>465</v>
      </c>
    </row>
    <row r="6" spans="1:14">
      <c r="B6" s="3" t="s">
        <v>466</v>
      </c>
      <c r="C6" s="272">
        <v>1</v>
      </c>
      <c r="D6" s="272">
        <v>1</v>
      </c>
      <c r="E6" s="272">
        <v>1</v>
      </c>
      <c r="F6" s="272">
        <v>1</v>
      </c>
      <c r="G6" s="272">
        <v>1</v>
      </c>
      <c r="H6" s="272">
        <v>1</v>
      </c>
      <c r="I6" s="272">
        <v>1</v>
      </c>
    </row>
    <row r="7" spans="1:14">
      <c r="B7" s="76" t="s">
        <v>94</v>
      </c>
      <c r="C7" s="273">
        <v>0.96875</v>
      </c>
      <c r="D7" s="273">
        <v>0.92783505154639179</v>
      </c>
      <c r="E7" s="273">
        <v>0.66666666666666663</v>
      </c>
      <c r="F7" s="273">
        <v>0.65502183406113546</v>
      </c>
      <c r="G7" s="273">
        <v>0.67264573991031384</v>
      </c>
      <c r="H7" s="274"/>
      <c r="I7" s="273">
        <v>0.91555555555555557</v>
      </c>
    </row>
    <row r="8" spans="1:14">
      <c r="B8" s="3" t="s">
        <v>467</v>
      </c>
      <c r="C8" s="275">
        <v>0.9760416666666667</v>
      </c>
      <c r="D8" s="275">
        <v>0.76271186440677963</v>
      </c>
      <c r="E8" s="275">
        <v>0.72463768115942029</v>
      </c>
      <c r="F8" s="275">
        <v>0.71090047393364919</v>
      </c>
      <c r="G8" s="275">
        <v>0.76530612244897955</v>
      </c>
      <c r="H8" s="275">
        <v>0.45180722891566261</v>
      </c>
      <c r="I8" s="275">
        <v>0.79333333333333345</v>
      </c>
    </row>
    <row r="9" spans="1:14">
      <c r="B9" s="2"/>
      <c r="C9" s="2"/>
      <c r="D9" s="2"/>
      <c r="E9" s="2"/>
      <c r="F9" s="2"/>
      <c r="G9" s="2"/>
      <c r="H9" s="2"/>
      <c r="I9" s="2"/>
    </row>
    <row r="10" spans="1:14">
      <c r="B10" s="3" t="s">
        <v>466</v>
      </c>
      <c r="C10" s="272">
        <v>1</v>
      </c>
      <c r="D10" s="272">
        <v>1</v>
      </c>
      <c r="E10" s="272">
        <v>1</v>
      </c>
      <c r="F10" s="272">
        <v>1</v>
      </c>
      <c r="G10" s="272">
        <v>1</v>
      </c>
      <c r="H10" s="272">
        <v>1</v>
      </c>
      <c r="I10" s="272">
        <v>1</v>
      </c>
    </row>
    <row r="11" spans="1:14">
      <c r="B11" s="76" t="s">
        <v>94</v>
      </c>
      <c r="C11" s="273">
        <v>0.96875</v>
      </c>
      <c r="D11" s="273">
        <v>0.92783505154639179</v>
      </c>
      <c r="E11" s="273">
        <v>0.66666666666666663</v>
      </c>
      <c r="F11" s="273">
        <v>0.65502183406113546</v>
      </c>
      <c r="G11" s="273">
        <v>0.67264573991031384</v>
      </c>
      <c r="H11" s="274"/>
      <c r="I11" s="273">
        <v>0.91555555555555557</v>
      </c>
    </row>
    <row r="12" spans="1:14">
      <c r="B12" s="3" t="s">
        <v>468</v>
      </c>
      <c r="C12" s="275">
        <v>1.0416666666666667</v>
      </c>
      <c r="D12" s="275">
        <v>2.7272727272727275</v>
      </c>
      <c r="E12" s="275">
        <v>1.271186440677966</v>
      </c>
      <c r="F12" s="275">
        <v>0.95541401273885351</v>
      </c>
      <c r="G12" s="275">
        <v>0.88235294117647056</v>
      </c>
      <c r="H12" s="276"/>
      <c r="I12" s="275">
        <v>1.3711111111111112</v>
      </c>
    </row>
    <row r="13" spans="1:14">
      <c r="B13" s="2"/>
      <c r="C13" s="2"/>
      <c r="D13" s="2"/>
      <c r="E13" s="2"/>
      <c r="F13" s="2"/>
      <c r="G13" s="2"/>
      <c r="H13" s="2"/>
      <c r="I13" s="2"/>
    </row>
    <row r="14" spans="1:14">
      <c r="B14" s="3" t="s">
        <v>466</v>
      </c>
      <c r="C14" s="272">
        <v>1</v>
      </c>
      <c r="D14" s="272">
        <v>1</v>
      </c>
      <c r="E14" s="272">
        <v>1</v>
      </c>
      <c r="F14" s="272">
        <v>1</v>
      </c>
      <c r="G14" s="272">
        <v>1</v>
      </c>
      <c r="H14" s="272">
        <v>1</v>
      </c>
      <c r="I14" s="272">
        <v>1</v>
      </c>
    </row>
    <row r="15" spans="1:14">
      <c r="B15" s="76" t="s">
        <v>94</v>
      </c>
      <c r="C15" s="273">
        <v>0.96875</v>
      </c>
      <c r="D15" s="273">
        <v>0.92783505154639179</v>
      </c>
      <c r="E15" s="273">
        <v>0.66666666666666663</v>
      </c>
      <c r="F15" s="273">
        <v>0.65502183406113546</v>
      </c>
      <c r="G15" s="273">
        <v>0.67264573991031384</v>
      </c>
      <c r="H15" s="274"/>
      <c r="I15" s="273">
        <v>0.91555555555555557</v>
      </c>
    </row>
    <row r="16" spans="1:14">
      <c r="B16" s="52" t="s">
        <v>469</v>
      </c>
      <c r="C16" s="277">
        <v>1.0416666666666667</v>
      </c>
      <c r="D16" s="277">
        <v>1.153846153846154</v>
      </c>
      <c r="E16" s="277">
        <v>0.71770334928229673</v>
      </c>
      <c r="F16" s="277">
        <v>0.70422535211267601</v>
      </c>
      <c r="G16" s="277">
        <v>0.73170731707317072</v>
      </c>
      <c r="H16" s="277">
        <v>0.34482758620689657</v>
      </c>
      <c r="I16" s="277">
        <v>1.1177777777777778</v>
      </c>
    </row>
    <row r="17" spans="2:9">
      <c r="B17" s="2"/>
      <c r="C17" s="2"/>
      <c r="D17" s="2"/>
      <c r="E17" s="2"/>
      <c r="F17" s="2"/>
      <c r="G17" s="2"/>
      <c r="H17" s="2"/>
      <c r="I17" s="2"/>
    </row>
    <row r="18" spans="2:9">
      <c r="B18" s="3" t="s">
        <v>466</v>
      </c>
      <c r="C18" s="272">
        <v>1</v>
      </c>
      <c r="D18" s="272">
        <v>1</v>
      </c>
      <c r="E18" s="272">
        <v>1</v>
      </c>
      <c r="F18" s="272">
        <v>1</v>
      </c>
      <c r="G18" s="272">
        <v>1</v>
      </c>
      <c r="H18" s="272">
        <v>1</v>
      </c>
      <c r="I18" s="272">
        <v>1</v>
      </c>
    </row>
    <row r="19" spans="2:9">
      <c r="B19" s="76" t="s">
        <v>94</v>
      </c>
      <c r="C19" s="273">
        <v>0.96875</v>
      </c>
      <c r="D19" s="273">
        <v>0.92783505154639179</v>
      </c>
      <c r="E19" s="273">
        <v>0.66666666666666663</v>
      </c>
      <c r="F19" s="273">
        <v>0.65502183406113546</v>
      </c>
      <c r="G19" s="273">
        <v>0.67264573991031384</v>
      </c>
      <c r="H19" s="274"/>
      <c r="I19" s="273">
        <v>0.91555555555555557</v>
      </c>
    </row>
    <row r="20" spans="2:9">
      <c r="B20" s="3" t="s">
        <v>470</v>
      </c>
      <c r="C20" s="275">
        <v>0.98541666666666661</v>
      </c>
      <c r="D20" s="275">
        <v>0.70866141732283472</v>
      </c>
      <c r="E20" s="275">
        <v>0.64377682403433478</v>
      </c>
      <c r="F20" s="275">
        <v>0.63025210084033612</v>
      </c>
      <c r="G20" s="275">
        <v>0.57915057915057921</v>
      </c>
      <c r="H20" s="276"/>
      <c r="I20" s="275">
        <v>0.62888888888888894</v>
      </c>
    </row>
    <row r="21" spans="2:9">
      <c r="B21" s="2"/>
      <c r="C21" s="2"/>
      <c r="D21" s="2"/>
      <c r="E21" s="2"/>
      <c r="F21" s="2"/>
      <c r="G21" s="2"/>
      <c r="H21" s="2"/>
      <c r="I21" s="2"/>
    </row>
    <row r="22" spans="2:9">
      <c r="B22" s="3" t="s">
        <v>466</v>
      </c>
      <c r="C22" s="272">
        <v>1</v>
      </c>
      <c r="D22" s="272">
        <v>1</v>
      </c>
      <c r="E22" s="272">
        <v>1</v>
      </c>
      <c r="F22" s="272">
        <v>1</v>
      </c>
      <c r="G22" s="272">
        <v>1</v>
      </c>
      <c r="H22" s="272">
        <v>1</v>
      </c>
      <c r="I22" s="272">
        <v>1</v>
      </c>
    </row>
    <row r="23" spans="2:9">
      <c r="B23" s="76" t="s">
        <v>94</v>
      </c>
      <c r="C23" s="273">
        <v>0.96875</v>
      </c>
      <c r="D23" s="273">
        <v>0.92783505154639179</v>
      </c>
      <c r="E23" s="273">
        <v>0.66666666666666663</v>
      </c>
      <c r="F23" s="273">
        <v>0.65502183406113546</v>
      </c>
      <c r="G23" s="273">
        <v>0.67264573991031384</v>
      </c>
      <c r="H23" s="274"/>
      <c r="I23" s="273">
        <v>0.91555555555555557</v>
      </c>
    </row>
    <row r="24" spans="2:9">
      <c r="B24" s="3" t="s">
        <v>471</v>
      </c>
      <c r="C24" s="275">
        <v>0.9458333333333333</v>
      </c>
      <c r="D24" s="275">
        <v>1.5254237288135593</v>
      </c>
      <c r="E24" s="275">
        <v>1.0204081632653061</v>
      </c>
      <c r="F24" s="275">
        <v>1.0204081632653061</v>
      </c>
      <c r="G24" s="275">
        <v>1.0869565217391304</v>
      </c>
      <c r="H24" s="276"/>
      <c r="I24" s="275">
        <v>0.90222222222222226</v>
      </c>
    </row>
    <row r="25" spans="2:9">
      <c r="B25" s="2"/>
      <c r="C25" s="2"/>
      <c r="D25" s="2"/>
      <c r="E25" s="2"/>
      <c r="F25" s="2"/>
      <c r="G25" s="2"/>
      <c r="H25" s="2"/>
      <c r="I25" s="2"/>
    </row>
    <row r="26" spans="2:9">
      <c r="B26" s="3" t="s">
        <v>466</v>
      </c>
      <c r="C26" s="272">
        <v>1</v>
      </c>
      <c r="D26" s="272">
        <v>1</v>
      </c>
      <c r="E26" s="272">
        <v>1</v>
      </c>
      <c r="F26" s="272">
        <v>1</v>
      </c>
      <c r="G26" s="272">
        <v>1</v>
      </c>
      <c r="H26" s="272">
        <v>1</v>
      </c>
      <c r="I26" s="272">
        <v>1</v>
      </c>
    </row>
    <row r="27" spans="2:9">
      <c r="B27" s="76" t="s">
        <v>94</v>
      </c>
      <c r="C27" s="273">
        <v>0.96875</v>
      </c>
      <c r="D27" s="273">
        <v>0.92783505154639179</v>
      </c>
      <c r="E27" s="273">
        <v>0.66666666666666663</v>
      </c>
      <c r="F27" s="273">
        <v>0.65502183406113546</v>
      </c>
      <c r="G27" s="273">
        <v>0.67264573991031384</v>
      </c>
      <c r="H27" s="274"/>
      <c r="I27" s="273">
        <v>0.91555555555555557</v>
      </c>
    </row>
    <row r="28" spans="2:9">
      <c r="B28" s="3" t="s">
        <v>472</v>
      </c>
      <c r="C28" s="275">
        <v>0.94687500000000002</v>
      </c>
      <c r="D28" s="275">
        <v>1.0975609756097562</v>
      </c>
      <c r="E28" s="275">
        <v>1.1111111111111112</v>
      </c>
      <c r="F28" s="275">
        <v>1.0000066667111114</v>
      </c>
      <c r="G28" s="275">
        <v>1.1627906976744187</v>
      </c>
      <c r="H28" s="275">
        <v>0.54945054945054939</v>
      </c>
      <c r="I28" s="275">
        <v>0.89111111111111119</v>
      </c>
    </row>
    <row r="62" spans="1:23">
      <c r="K62" s="1" t="s">
        <v>473</v>
      </c>
      <c r="W62" s="1" t="s">
        <v>59</v>
      </c>
    </row>
    <row r="64" spans="1:23">
      <c r="A64" s="278" t="s">
        <v>433</v>
      </c>
      <c r="B64" s="278"/>
      <c r="C64" s="278"/>
      <c r="D64" s="278"/>
      <c r="E64" s="278"/>
      <c r="F64" s="278"/>
      <c r="G64" s="278"/>
      <c r="H64" s="278"/>
      <c r="I64" s="278"/>
      <c r="N64" s="14" t="s">
        <v>224</v>
      </c>
      <c r="O64" s="1" t="s">
        <v>457</v>
      </c>
    </row>
    <row r="65" spans="1:9">
      <c r="A65" s="1" t="s">
        <v>458</v>
      </c>
    </row>
    <row r="67" spans="1:9" ht="15" customHeight="1">
      <c r="B67" s="2"/>
      <c r="C67" s="390" t="s">
        <v>459</v>
      </c>
      <c r="D67" s="390" t="s">
        <v>460</v>
      </c>
      <c r="E67" s="392" t="s">
        <v>474</v>
      </c>
      <c r="F67" s="392"/>
      <c r="G67" s="392"/>
      <c r="H67" s="392"/>
      <c r="I67" s="390" t="s">
        <v>465</v>
      </c>
    </row>
    <row r="68" spans="1:9" ht="48.75" customHeight="1">
      <c r="B68" s="254"/>
      <c r="C68" s="391"/>
      <c r="D68" s="391"/>
      <c r="E68" s="133" t="s">
        <v>475</v>
      </c>
      <c r="F68" s="133" t="s">
        <v>476</v>
      </c>
      <c r="G68" s="133" t="s">
        <v>477</v>
      </c>
      <c r="H68" s="133" t="s">
        <v>478</v>
      </c>
      <c r="I68" s="391"/>
    </row>
    <row r="70" spans="1:9">
      <c r="B70" s="76" t="s">
        <v>94</v>
      </c>
      <c r="C70" s="279">
        <v>93</v>
      </c>
      <c r="D70" s="279">
        <v>9.6999999999999993</v>
      </c>
      <c r="E70" s="279">
        <v>22.5</v>
      </c>
      <c r="F70" s="279">
        <v>22.9</v>
      </c>
      <c r="G70" s="279">
        <v>22.3</v>
      </c>
      <c r="H70" s="280" t="s">
        <v>200</v>
      </c>
      <c r="I70" s="279">
        <v>41.2</v>
      </c>
    </row>
    <row r="71" spans="1:9">
      <c r="B71" s="3" t="s">
        <v>467</v>
      </c>
      <c r="C71" s="281">
        <v>93.7</v>
      </c>
      <c r="D71" s="281">
        <v>11.8</v>
      </c>
      <c r="E71" s="281">
        <v>20.7</v>
      </c>
      <c r="F71" s="281">
        <v>21.1</v>
      </c>
      <c r="G71" s="281">
        <v>19.600000000000001</v>
      </c>
      <c r="H71" s="281">
        <v>33.200000000000003</v>
      </c>
      <c r="I71" s="281">
        <v>35.700000000000003</v>
      </c>
    </row>
    <row r="72" spans="1:9">
      <c r="B72" s="3" t="s">
        <v>468</v>
      </c>
      <c r="C72" s="281">
        <v>100</v>
      </c>
      <c r="D72" s="282">
        <v>3.3</v>
      </c>
      <c r="E72" s="282">
        <v>11.8</v>
      </c>
      <c r="F72" s="281">
        <v>15.7</v>
      </c>
      <c r="G72" s="281">
        <v>17</v>
      </c>
      <c r="H72" s="283" t="s">
        <v>200</v>
      </c>
      <c r="I72" s="282">
        <v>61.7</v>
      </c>
    </row>
    <row r="73" spans="1:9">
      <c r="B73" s="3" t="s">
        <v>479</v>
      </c>
      <c r="C73" s="281">
        <v>97.2</v>
      </c>
      <c r="D73" s="281">
        <v>13.3</v>
      </c>
      <c r="E73" s="284">
        <v>23.2</v>
      </c>
      <c r="F73" s="281">
        <v>24.7</v>
      </c>
      <c r="G73" s="281">
        <v>21.3</v>
      </c>
      <c r="H73" s="283" t="s">
        <v>200</v>
      </c>
      <c r="I73" s="282">
        <v>48.7</v>
      </c>
    </row>
    <row r="74" spans="1:9">
      <c r="B74" s="52" t="s">
        <v>469</v>
      </c>
      <c r="C74" s="285">
        <v>100</v>
      </c>
      <c r="D74" s="286">
        <v>7.8</v>
      </c>
      <c r="E74" s="285">
        <v>20.9</v>
      </c>
      <c r="F74" s="285">
        <v>21.3</v>
      </c>
      <c r="G74" s="285">
        <v>20.5</v>
      </c>
      <c r="H74" s="285">
        <v>43.5</v>
      </c>
      <c r="I74" s="286">
        <v>50.3</v>
      </c>
    </row>
    <row r="75" spans="1:9">
      <c r="B75" s="3" t="s">
        <v>470</v>
      </c>
      <c r="C75" s="281">
        <v>94.6</v>
      </c>
      <c r="D75" s="281">
        <v>12.7</v>
      </c>
      <c r="E75" s="281">
        <v>23.3</v>
      </c>
      <c r="F75" s="281">
        <v>23.8</v>
      </c>
      <c r="G75" s="281">
        <v>25.9</v>
      </c>
      <c r="H75" s="283" t="s">
        <v>200</v>
      </c>
      <c r="I75" s="281">
        <v>28.3</v>
      </c>
    </row>
    <row r="76" spans="1:9">
      <c r="B76" s="3" t="s">
        <v>471</v>
      </c>
      <c r="C76" s="281">
        <v>90.8</v>
      </c>
      <c r="D76" s="282">
        <v>5.9</v>
      </c>
      <c r="E76" s="282">
        <v>14.7</v>
      </c>
      <c r="F76" s="282">
        <v>14.7</v>
      </c>
      <c r="G76" s="282">
        <v>13.8</v>
      </c>
      <c r="H76" s="283" t="s">
        <v>200</v>
      </c>
      <c r="I76" s="281">
        <v>40.6</v>
      </c>
    </row>
    <row r="77" spans="1:9">
      <c r="B77" s="3" t="s">
        <v>472</v>
      </c>
      <c r="C77" s="281">
        <v>90.9</v>
      </c>
      <c r="D77" s="282">
        <v>8.1999999999999993</v>
      </c>
      <c r="E77" s="282">
        <v>13.5</v>
      </c>
      <c r="F77" s="282">
        <v>14.9999</v>
      </c>
      <c r="G77" s="282">
        <v>12.9</v>
      </c>
      <c r="H77" s="281">
        <v>27.3</v>
      </c>
      <c r="I77" s="281">
        <v>40.1</v>
      </c>
    </row>
    <row r="78" spans="1:9">
      <c r="B78" s="19" t="s">
        <v>466</v>
      </c>
      <c r="C78" s="287" t="s">
        <v>480</v>
      </c>
      <c r="D78" s="287" t="s">
        <v>481</v>
      </c>
      <c r="E78" s="287" t="s">
        <v>482</v>
      </c>
      <c r="F78" s="287" t="s">
        <v>482</v>
      </c>
      <c r="G78" s="287" t="s">
        <v>482</v>
      </c>
      <c r="H78" s="287" t="s">
        <v>482</v>
      </c>
      <c r="I78" s="287" t="s">
        <v>483</v>
      </c>
    </row>
    <row r="79" spans="1:9">
      <c r="H79" s="83"/>
      <c r="I79" s="83"/>
    </row>
    <row r="80" spans="1:9">
      <c r="B80" s="83" t="s">
        <v>484</v>
      </c>
      <c r="C80" s="83"/>
      <c r="D80" s="83"/>
      <c r="E80" s="83"/>
      <c r="F80" s="83"/>
      <c r="G80" s="83"/>
    </row>
    <row r="82" spans="7:7">
      <c r="G82" s="1" t="s">
        <v>59</v>
      </c>
    </row>
  </sheetData>
  <mergeCells count="4">
    <mergeCell ref="C67:C68"/>
    <mergeCell ref="D67:D68"/>
    <mergeCell ref="E67:H67"/>
    <mergeCell ref="I67:I6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7"/>
  <sheetViews>
    <sheetView zoomScale="70" zoomScaleNormal="70" workbookViewId="0">
      <selection activeCell="A2" sqref="A2:P3"/>
    </sheetView>
  </sheetViews>
  <sheetFormatPr baseColWidth="10" defaultColWidth="11.42578125" defaultRowHeight="12.75"/>
  <cols>
    <col min="1" max="1" width="11.42578125" style="1"/>
    <col min="2" max="2" width="12" style="1" customWidth="1"/>
    <col min="3" max="16384" width="11.42578125" style="1"/>
  </cols>
  <sheetData>
    <row r="1" spans="1:14" ht="12.75" customHeight="1">
      <c r="A1" s="19" t="s">
        <v>435</v>
      </c>
      <c r="M1" s="288" t="s">
        <v>224</v>
      </c>
      <c r="N1" s="289">
        <v>44683</v>
      </c>
    </row>
    <row r="2" spans="1:14">
      <c r="A2" s="1" t="s">
        <v>485</v>
      </c>
    </row>
    <row r="4" spans="1:14">
      <c r="B4" s="2"/>
      <c r="C4" s="290" t="s">
        <v>169</v>
      </c>
    </row>
    <row r="5" spans="1:14">
      <c r="B5" s="76" t="s">
        <v>94</v>
      </c>
      <c r="C5" s="279">
        <v>93</v>
      </c>
    </row>
    <row r="6" spans="1:14">
      <c r="B6" s="3" t="s">
        <v>30</v>
      </c>
      <c r="C6" s="281">
        <v>98.5</v>
      </c>
    </row>
    <row r="7" spans="1:14">
      <c r="B7" s="3" t="s">
        <v>28</v>
      </c>
      <c r="C7" s="281">
        <v>80.099999999999994</v>
      </c>
    </row>
    <row r="8" spans="1:14">
      <c r="B8" s="3" t="s">
        <v>24</v>
      </c>
      <c r="C8" s="281">
        <v>85.8</v>
      </c>
    </row>
    <row r="9" spans="1:14">
      <c r="B9" s="3" t="s">
        <v>7</v>
      </c>
      <c r="C9" s="281">
        <v>97.6</v>
      </c>
    </row>
    <row r="10" spans="1:14">
      <c r="B10" s="3" t="s">
        <v>2</v>
      </c>
      <c r="C10" s="281">
        <v>93.7</v>
      </c>
    </row>
    <row r="11" spans="1:14">
      <c r="B11" s="3" t="s">
        <v>3</v>
      </c>
      <c r="C11" s="281">
        <v>91.9</v>
      </c>
    </row>
    <row r="12" spans="1:14">
      <c r="B12" s="3" t="s">
        <v>6</v>
      </c>
      <c r="C12" s="281">
        <v>100</v>
      </c>
    </row>
    <row r="13" spans="1:14">
      <c r="B13" s="3" t="s">
        <v>15</v>
      </c>
      <c r="C13" s="281">
        <v>71.3</v>
      </c>
    </row>
    <row r="14" spans="1:14">
      <c r="B14" s="3" t="s">
        <v>5</v>
      </c>
      <c r="C14" s="281">
        <v>97.2</v>
      </c>
    </row>
    <row r="15" spans="1:14">
      <c r="B15" s="52" t="s">
        <v>8</v>
      </c>
      <c r="C15" s="285">
        <v>100</v>
      </c>
    </row>
    <row r="16" spans="1:14">
      <c r="B16" s="3" t="s">
        <v>26</v>
      </c>
      <c r="C16" s="281">
        <v>78.8</v>
      </c>
    </row>
    <row r="17" spans="2:14">
      <c r="B17" s="3" t="s">
        <v>22</v>
      </c>
      <c r="C17" s="281">
        <v>94.6</v>
      </c>
    </row>
    <row r="18" spans="2:14">
      <c r="B18" s="3" t="s">
        <v>17</v>
      </c>
      <c r="C18" s="281">
        <v>91.1</v>
      </c>
    </row>
    <row r="19" spans="2:14">
      <c r="B19" s="3" t="s">
        <v>11</v>
      </c>
      <c r="C19" s="281">
        <v>94</v>
      </c>
    </row>
    <row r="20" spans="2:14">
      <c r="B20" s="3" t="s">
        <v>10</v>
      </c>
      <c r="C20" s="281">
        <v>90.9</v>
      </c>
    </row>
    <row r="21" spans="2:14">
      <c r="B21" s="3" t="s">
        <v>9</v>
      </c>
      <c r="C21" s="281">
        <v>89.5</v>
      </c>
    </row>
    <row r="22" spans="2:14">
      <c r="B22" s="3" t="s">
        <v>0</v>
      </c>
      <c r="C22" s="281">
        <v>92.8</v>
      </c>
    </row>
    <row r="23" spans="2:14">
      <c r="B23" s="3" t="s">
        <v>4</v>
      </c>
      <c r="C23" s="281">
        <v>89.1</v>
      </c>
    </row>
    <row r="24" spans="2:14">
      <c r="B24" s="3" t="s">
        <v>18</v>
      </c>
      <c r="C24" s="281">
        <v>91.7</v>
      </c>
    </row>
    <row r="25" spans="2:14">
      <c r="B25" s="3" t="s">
        <v>1</v>
      </c>
      <c r="C25" s="281">
        <v>89.7</v>
      </c>
    </row>
    <row r="26" spans="2:14">
      <c r="B26" s="3" t="s">
        <v>23</v>
      </c>
      <c r="C26" s="281">
        <v>90.8</v>
      </c>
    </row>
    <row r="27" spans="2:14">
      <c r="B27" s="3" t="s">
        <v>19</v>
      </c>
      <c r="C27" s="281">
        <v>92.9</v>
      </c>
    </row>
    <row r="28" spans="2:14">
      <c r="B28" s="3" t="s">
        <v>13</v>
      </c>
      <c r="C28" s="281">
        <v>78.2</v>
      </c>
    </row>
    <row r="29" spans="2:14">
      <c r="B29" s="3" t="s">
        <v>14</v>
      </c>
      <c r="C29" s="281">
        <v>92.6</v>
      </c>
    </row>
    <row r="30" spans="2:14">
      <c r="B30" s="3" t="s">
        <v>25</v>
      </c>
      <c r="C30" s="281">
        <v>78.099999999999994</v>
      </c>
    </row>
    <row r="31" spans="2:14">
      <c r="B31" s="3" t="s">
        <v>12</v>
      </c>
      <c r="C31" s="281">
        <v>90.9</v>
      </c>
    </row>
    <row r="32" spans="2:14">
      <c r="B32" s="3" t="s">
        <v>16</v>
      </c>
      <c r="C32" s="281">
        <v>95.9</v>
      </c>
      <c r="E32" s="291"/>
      <c r="N32" s="1" t="s">
        <v>59</v>
      </c>
    </row>
    <row r="34" spans="1:11">
      <c r="A34" s="19" t="s">
        <v>486</v>
      </c>
      <c r="J34" s="288" t="s">
        <v>224</v>
      </c>
      <c r="K34" s="289">
        <v>44683</v>
      </c>
    </row>
    <row r="35" spans="1:11">
      <c r="A35" s="1" t="s">
        <v>487</v>
      </c>
    </row>
    <row r="37" spans="1:11">
      <c r="B37" s="2"/>
      <c r="C37" s="290" t="s">
        <v>488</v>
      </c>
    </row>
    <row r="38" spans="1:11">
      <c r="B38" s="76" t="s">
        <v>94</v>
      </c>
      <c r="C38" s="279">
        <v>9.6999999999999993</v>
      </c>
    </row>
    <row r="39" spans="1:11">
      <c r="B39" s="3" t="s">
        <v>30</v>
      </c>
      <c r="C39" s="281">
        <v>6.7</v>
      </c>
    </row>
    <row r="40" spans="1:11">
      <c r="B40" s="3" t="s">
        <v>28</v>
      </c>
      <c r="C40" s="281">
        <v>12.2</v>
      </c>
    </row>
    <row r="41" spans="1:11">
      <c r="B41" s="3" t="s">
        <v>24</v>
      </c>
      <c r="C41" s="281">
        <v>6.4</v>
      </c>
    </row>
    <row r="42" spans="1:11">
      <c r="B42" s="3" t="s">
        <v>7</v>
      </c>
      <c r="C42" s="281">
        <v>9.8000000000000007</v>
      </c>
    </row>
    <row r="43" spans="1:11">
      <c r="B43" s="3" t="s">
        <v>2</v>
      </c>
      <c r="C43" s="281">
        <v>11.8</v>
      </c>
    </row>
    <row r="44" spans="1:11">
      <c r="B44" s="3" t="s">
        <v>3</v>
      </c>
      <c r="C44" s="281">
        <v>9.8000000000000007</v>
      </c>
    </row>
    <row r="45" spans="1:11">
      <c r="B45" s="3" t="s">
        <v>6</v>
      </c>
      <c r="C45" s="281">
        <v>3.3</v>
      </c>
    </row>
    <row r="46" spans="1:11">
      <c r="B46" s="3" t="s">
        <v>15</v>
      </c>
      <c r="C46" s="281">
        <v>3.2</v>
      </c>
    </row>
    <row r="47" spans="1:11">
      <c r="B47" s="3" t="s">
        <v>5</v>
      </c>
      <c r="C47" s="281">
        <v>13.3</v>
      </c>
    </row>
    <row r="48" spans="1:11">
      <c r="B48" s="52" t="s">
        <v>8</v>
      </c>
      <c r="C48" s="285">
        <v>7.8</v>
      </c>
    </row>
    <row r="49" spans="2:3">
      <c r="B49" s="3" t="s">
        <v>26</v>
      </c>
      <c r="C49" s="281">
        <v>2.4</v>
      </c>
    </row>
    <row r="50" spans="2:3">
      <c r="B50" s="3" t="s">
        <v>22</v>
      </c>
      <c r="C50" s="281">
        <v>12.7</v>
      </c>
    </row>
    <row r="51" spans="2:3">
      <c r="B51" s="3" t="s">
        <v>17</v>
      </c>
      <c r="C51" s="281">
        <v>10.199999999999999</v>
      </c>
    </row>
    <row r="52" spans="2:3">
      <c r="B52" s="3" t="s">
        <v>11</v>
      </c>
      <c r="C52" s="281">
        <v>7.3</v>
      </c>
    </row>
    <row r="53" spans="2:3">
      <c r="B53" s="3" t="s">
        <v>10</v>
      </c>
      <c r="C53" s="281">
        <v>5.3</v>
      </c>
    </row>
    <row r="54" spans="2:3">
      <c r="B54" s="3" t="s">
        <v>9</v>
      </c>
      <c r="C54" s="281">
        <v>9.3000000000000007</v>
      </c>
    </row>
    <row r="55" spans="2:3">
      <c r="B55" s="3" t="s">
        <v>0</v>
      </c>
      <c r="C55" s="281">
        <v>12</v>
      </c>
    </row>
    <row r="56" spans="2:3">
      <c r="B56" s="3" t="s">
        <v>4</v>
      </c>
      <c r="C56" s="281">
        <v>11</v>
      </c>
    </row>
    <row r="57" spans="2:3">
      <c r="B57" s="3" t="s">
        <v>18</v>
      </c>
      <c r="C57" s="281">
        <v>5.3</v>
      </c>
    </row>
    <row r="58" spans="2:3">
      <c r="B58" s="3" t="s">
        <v>1</v>
      </c>
      <c r="C58" s="281">
        <v>8</v>
      </c>
    </row>
    <row r="59" spans="2:3">
      <c r="B59" s="3" t="s">
        <v>23</v>
      </c>
      <c r="C59" s="281">
        <v>5.9</v>
      </c>
    </row>
    <row r="60" spans="2:3">
      <c r="B60" s="3" t="s">
        <v>19</v>
      </c>
      <c r="C60" s="281">
        <v>5.9</v>
      </c>
    </row>
    <row r="61" spans="2:3">
      <c r="B61" s="3" t="s">
        <v>13</v>
      </c>
      <c r="C61" s="281">
        <v>15.3</v>
      </c>
    </row>
    <row r="62" spans="2:3">
      <c r="B62" s="3" t="s">
        <v>14</v>
      </c>
      <c r="C62" s="281">
        <v>3.1</v>
      </c>
    </row>
    <row r="63" spans="2:3">
      <c r="B63" s="3" t="s">
        <v>25</v>
      </c>
      <c r="C63" s="281">
        <v>7.8</v>
      </c>
    </row>
    <row r="64" spans="2:3">
      <c r="B64" s="3" t="s">
        <v>12</v>
      </c>
      <c r="C64" s="281">
        <v>8.1999999999999993</v>
      </c>
    </row>
    <row r="65" spans="1:15">
      <c r="B65" s="3" t="s">
        <v>16</v>
      </c>
      <c r="C65" s="281">
        <v>8.4</v>
      </c>
      <c r="E65" s="1" t="s">
        <v>489</v>
      </c>
    </row>
    <row r="66" spans="1:15">
      <c r="B66" s="3"/>
      <c r="C66" s="281"/>
    </row>
    <row r="67" spans="1:15">
      <c r="B67" s="3"/>
      <c r="C67" s="281"/>
      <c r="H67" s="1" t="s">
        <v>59</v>
      </c>
    </row>
    <row r="68" spans="1:15">
      <c r="B68" s="3"/>
      <c r="C68" s="281"/>
    </row>
    <row r="69" spans="1:15">
      <c r="A69" s="19" t="s">
        <v>437</v>
      </c>
      <c r="N69" s="288" t="s">
        <v>224</v>
      </c>
      <c r="O69" s="289">
        <v>44683</v>
      </c>
    </row>
    <row r="70" spans="1:15">
      <c r="A70" s="3" t="s">
        <v>490</v>
      </c>
    </row>
    <row r="71" spans="1:15">
      <c r="B71" s="3"/>
    </row>
    <row r="72" spans="1:15">
      <c r="B72" s="2"/>
      <c r="C72" s="393" t="s">
        <v>94</v>
      </c>
      <c r="D72" s="393"/>
      <c r="E72" s="394" t="s">
        <v>469</v>
      </c>
      <c r="F72" s="394"/>
    </row>
    <row r="73" spans="1:15">
      <c r="B73" s="2"/>
      <c r="C73" s="292" t="s">
        <v>491</v>
      </c>
      <c r="D73" s="292" t="s">
        <v>492</v>
      </c>
      <c r="E73" s="293" t="s">
        <v>491</v>
      </c>
      <c r="F73" s="293" t="s">
        <v>492</v>
      </c>
    </row>
    <row r="74" spans="1:15">
      <c r="B74" s="3" t="s">
        <v>493</v>
      </c>
      <c r="C74" s="279">
        <v>15.2</v>
      </c>
      <c r="D74" s="279">
        <v>11.1</v>
      </c>
      <c r="E74" s="285">
        <v>12.6</v>
      </c>
      <c r="F74" s="285">
        <v>9.1999999999999993</v>
      </c>
    </row>
    <row r="75" spans="1:15">
      <c r="B75" s="3" t="s">
        <v>494</v>
      </c>
      <c r="C75" s="279">
        <v>14.5</v>
      </c>
      <c r="D75" s="279">
        <v>10.6</v>
      </c>
      <c r="E75" s="285">
        <v>12.2</v>
      </c>
      <c r="F75" s="285">
        <v>8.9</v>
      </c>
    </row>
    <row r="76" spans="1:15">
      <c r="B76" s="3" t="s">
        <v>495</v>
      </c>
      <c r="C76" s="279">
        <v>13.6</v>
      </c>
      <c r="D76" s="279">
        <v>10</v>
      </c>
      <c r="E76" s="285">
        <v>10.8</v>
      </c>
      <c r="F76" s="285">
        <v>8.6999999999999993</v>
      </c>
    </row>
    <row r="77" spans="1:15">
      <c r="B77" s="3" t="s">
        <v>496</v>
      </c>
      <c r="C77" s="279">
        <v>12.7</v>
      </c>
      <c r="D77" s="279">
        <v>9.4</v>
      </c>
      <c r="E77" s="285">
        <v>9.9</v>
      </c>
      <c r="F77" s="285">
        <v>7.8</v>
      </c>
    </row>
    <row r="78" spans="1:15">
      <c r="B78" s="3" t="s">
        <v>497</v>
      </c>
      <c r="C78" s="279">
        <v>12.5</v>
      </c>
      <c r="D78" s="279">
        <v>9.4</v>
      </c>
      <c r="E78" s="285">
        <v>10</v>
      </c>
      <c r="F78" s="285">
        <v>8.4</v>
      </c>
    </row>
    <row r="79" spans="1:15">
      <c r="B79" s="3" t="s">
        <v>498</v>
      </c>
      <c r="C79" s="279">
        <v>12.1</v>
      </c>
      <c r="D79" s="279">
        <v>9.1</v>
      </c>
      <c r="E79" s="285">
        <v>10.1</v>
      </c>
      <c r="F79" s="285">
        <v>7.5</v>
      </c>
    </row>
    <row r="80" spans="1:15">
      <c r="B80" s="3" t="s">
        <v>499</v>
      </c>
      <c r="C80" s="279">
        <v>12.1</v>
      </c>
      <c r="D80" s="279">
        <v>8.9</v>
      </c>
      <c r="E80" s="285">
        <v>10.4</v>
      </c>
      <c r="F80" s="285">
        <v>7.1</v>
      </c>
    </row>
    <row r="81" spans="1:12">
      <c r="B81" s="3" t="s">
        <v>500</v>
      </c>
      <c r="C81" s="279">
        <v>12.1</v>
      </c>
      <c r="D81" s="279">
        <v>8.8000000000000007</v>
      </c>
      <c r="E81" s="285">
        <v>10.6</v>
      </c>
      <c r="F81" s="285">
        <v>6.8</v>
      </c>
    </row>
    <row r="82" spans="1:12">
      <c r="B82" s="3" t="s">
        <v>501</v>
      </c>
      <c r="C82" s="279">
        <v>11.8</v>
      </c>
      <c r="D82" s="279">
        <v>8.4</v>
      </c>
      <c r="E82" s="285">
        <v>9.6</v>
      </c>
      <c r="F82" s="285">
        <v>6.9</v>
      </c>
    </row>
    <row r="83" spans="1:12">
      <c r="B83" s="3" t="s">
        <v>147</v>
      </c>
      <c r="C83" s="279">
        <v>11.8</v>
      </c>
      <c r="D83" s="279">
        <v>8</v>
      </c>
      <c r="E83" s="285">
        <v>9.6999999999999993</v>
      </c>
      <c r="F83" s="285">
        <v>6.3</v>
      </c>
    </row>
    <row r="84" spans="1:12">
      <c r="B84" s="3" t="s">
        <v>502</v>
      </c>
      <c r="C84" s="279">
        <v>11.4</v>
      </c>
      <c r="D84" s="279">
        <v>7.9</v>
      </c>
      <c r="E84" s="285">
        <v>9.6</v>
      </c>
      <c r="F84" s="285">
        <v>6.1</v>
      </c>
    </row>
    <row r="85" spans="1:12">
      <c r="G85" s="294"/>
      <c r="H85" s="294"/>
      <c r="I85" s="294"/>
      <c r="J85" s="294"/>
      <c r="K85" s="294"/>
    </row>
    <row r="86" spans="1:12">
      <c r="C86" s="294"/>
      <c r="D86" s="294"/>
      <c r="E86" s="294"/>
      <c r="F86" s="294"/>
      <c r="G86" s="294"/>
      <c r="H86" s="294"/>
      <c r="I86" s="294"/>
      <c r="J86" s="294"/>
      <c r="K86" s="294"/>
    </row>
    <row r="87" spans="1:12">
      <c r="B87" s="294"/>
      <c r="C87" s="294"/>
      <c r="D87" s="294"/>
      <c r="E87" s="294"/>
      <c r="F87" s="294"/>
      <c r="G87" s="294"/>
      <c r="H87" s="145" t="s">
        <v>503</v>
      </c>
      <c r="I87" s="294"/>
      <c r="J87" s="294"/>
      <c r="K87" s="294"/>
    </row>
    <row r="88" spans="1:12">
      <c r="B88" s="294"/>
      <c r="C88" s="294"/>
      <c r="D88" s="294"/>
      <c r="E88" s="294"/>
      <c r="F88" s="294"/>
      <c r="G88" s="294"/>
      <c r="H88" s="145"/>
      <c r="I88" s="294"/>
      <c r="J88" s="294"/>
      <c r="K88" s="294"/>
    </row>
    <row r="89" spans="1:12">
      <c r="C89" s="294"/>
      <c r="D89" s="294"/>
      <c r="E89" s="294"/>
      <c r="F89" s="294"/>
      <c r="G89" s="294"/>
      <c r="I89" s="294"/>
      <c r="J89" s="294"/>
      <c r="K89" s="1" t="s">
        <v>59</v>
      </c>
    </row>
    <row r="90" spans="1:12">
      <c r="C90" s="294"/>
      <c r="D90" s="294"/>
      <c r="E90" s="294"/>
      <c r="F90" s="294"/>
      <c r="G90" s="294"/>
      <c r="I90" s="294"/>
      <c r="J90" s="294"/>
    </row>
    <row r="91" spans="1:12">
      <c r="A91" s="19" t="s">
        <v>438</v>
      </c>
      <c r="K91" s="288" t="s">
        <v>224</v>
      </c>
      <c r="L91" s="289">
        <v>44683</v>
      </c>
    </row>
    <row r="92" spans="1:12">
      <c r="A92" s="1" t="s">
        <v>504</v>
      </c>
    </row>
    <row r="94" spans="1:12">
      <c r="B94" s="2"/>
      <c r="C94" s="290" t="s">
        <v>169</v>
      </c>
    </row>
    <row r="95" spans="1:12">
      <c r="B95" s="76" t="s">
        <v>94</v>
      </c>
      <c r="C95" s="279">
        <v>41.2</v>
      </c>
    </row>
    <row r="96" spans="1:12">
      <c r="B96" s="3" t="s">
        <v>30</v>
      </c>
      <c r="C96" s="281">
        <v>50.9</v>
      </c>
    </row>
    <row r="97" spans="2:3">
      <c r="B97" s="3" t="s">
        <v>28</v>
      </c>
      <c r="C97" s="281">
        <v>33.6</v>
      </c>
    </row>
    <row r="98" spans="2:3">
      <c r="B98" s="3" t="s">
        <v>24</v>
      </c>
      <c r="C98" s="281">
        <v>34.9</v>
      </c>
    </row>
    <row r="99" spans="2:3">
      <c r="B99" s="3" t="s">
        <v>7</v>
      </c>
      <c r="C99" s="281">
        <v>49.1</v>
      </c>
    </row>
    <row r="100" spans="2:3">
      <c r="B100" s="3" t="s">
        <v>2</v>
      </c>
      <c r="C100" s="281">
        <v>35.700000000000003</v>
      </c>
    </row>
    <row r="101" spans="2:3">
      <c r="B101" s="3" t="s">
        <v>3</v>
      </c>
      <c r="C101" s="281">
        <v>43.2</v>
      </c>
    </row>
    <row r="102" spans="2:3">
      <c r="B102" s="3" t="s">
        <v>6</v>
      </c>
      <c r="C102" s="281">
        <v>61.7</v>
      </c>
    </row>
    <row r="103" spans="2:3">
      <c r="B103" s="3" t="s">
        <v>15</v>
      </c>
      <c r="C103" s="281">
        <v>44.2</v>
      </c>
    </row>
    <row r="104" spans="2:3">
      <c r="B104" s="3" t="s">
        <v>5</v>
      </c>
      <c r="C104" s="281">
        <v>48.7</v>
      </c>
    </row>
    <row r="105" spans="2:3">
      <c r="B105" s="52" t="s">
        <v>8</v>
      </c>
      <c r="C105" s="285">
        <v>50.3</v>
      </c>
    </row>
    <row r="106" spans="2:3">
      <c r="B106" s="3" t="s">
        <v>26</v>
      </c>
      <c r="C106" s="281">
        <v>35.700000000000003</v>
      </c>
    </row>
    <row r="107" spans="2:3">
      <c r="B107" s="3" t="s">
        <v>22</v>
      </c>
      <c r="C107" s="281">
        <v>28.3</v>
      </c>
    </row>
    <row r="108" spans="2:3">
      <c r="B108" s="3" t="s">
        <v>17</v>
      </c>
      <c r="C108" s="281">
        <v>58.3</v>
      </c>
    </row>
    <row r="109" spans="2:3">
      <c r="B109" s="3" t="s">
        <v>11</v>
      </c>
      <c r="C109" s="281">
        <v>45.5</v>
      </c>
    </row>
    <row r="110" spans="2:3">
      <c r="B110" s="3" t="s">
        <v>10</v>
      </c>
      <c r="C110" s="281">
        <v>57.5</v>
      </c>
    </row>
    <row r="111" spans="2:3">
      <c r="B111" s="3" t="s">
        <v>9</v>
      </c>
      <c r="C111" s="281">
        <v>62.6</v>
      </c>
    </row>
    <row r="112" spans="2:3">
      <c r="B112" s="3" t="s">
        <v>0</v>
      </c>
      <c r="C112" s="281">
        <v>32.9</v>
      </c>
    </row>
    <row r="113" spans="1:18">
      <c r="B113" s="3" t="s">
        <v>4</v>
      </c>
      <c r="C113" s="281">
        <v>42.4</v>
      </c>
    </row>
    <row r="114" spans="1:18">
      <c r="B114" s="3" t="s">
        <v>18</v>
      </c>
      <c r="C114" s="281">
        <v>55.6</v>
      </c>
    </row>
    <row r="115" spans="1:18">
      <c r="B115" s="3" t="s">
        <v>1</v>
      </c>
      <c r="C115" s="281">
        <v>42.4</v>
      </c>
    </row>
    <row r="116" spans="1:18">
      <c r="B116" s="3" t="s">
        <v>23</v>
      </c>
      <c r="C116" s="281">
        <v>40.6</v>
      </c>
    </row>
    <row r="117" spans="1:18">
      <c r="B117" s="3" t="s">
        <v>19</v>
      </c>
      <c r="C117" s="281">
        <v>47.5</v>
      </c>
    </row>
    <row r="118" spans="1:18">
      <c r="B118" s="3" t="s">
        <v>13</v>
      </c>
      <c r="C118" s="281">
        <v>23.3</v>
      </c>
    </row>
    <row r="119" spans="1:18">
      <c r="B119" s="3" t="s">
        <v>14</v>
      </c>
      <c r="C119" s="281">
        <v>47.9</v>
      </c>
    </row>
    <row r="120" spans="1:18">
      <c r="B120" s="3" t="s">
        <v>25</v>
      </c>
      <c r="C120" s="281">
        <v>39.5</v>
      </c>
    </row>
    <row r="121" spans="1:18">
      <c r="B121" s="3" t="s">
        <v>12</v>
      </c>
      <c r="C121" s="281">
        <v>40.1</v>
      </c>
    </row>
    <row r="122" spans="1:18">
      <c r="B122" s="3" t="s">
        <v>16</v>
      </c>
      <c r="C122" s="281">
        <v>49.3</v>
      </c>
      <c r="E122" s="1" t="s">
        <v>489</v>
      </c>
    </row>
    <row r="123" spans="1:18">
      <c r="B123" s="3"/>
      <c r="C123" s="281"/>
    </row>
    <row r="124" spans="1:18">
      <c r="B124" s="3"/>
      <c r="C124" s="281"/>
      <c r="H124" s="1" t="s">
        <v>59</v>
      </c>
    </row>
    <row r="125" spans="1:18">
      <c r="B125" s="3"/>
      <c r="C125" s="281"/>
    </row>
    <row r="126" spans="1:18">
      <c r="A126" s="295" t="s">
        <v>439</v>
      </c>
      <c r="Q126" s="288" t="s">
        <v>224</v>
      </c>
      <c r="R126" s="289" t="s">
        <v>457</v>
      </c>
    </row>
    <row r="127" spans="1:18">
      <c r="A127" s="296" t="s">
        <v>504</v>
      </c>
    </row>
    <row r="128" spans="1:18">
      <c r="B128" s="296"/>
    </row>
    <row r="129" spans="2:11">
      <c r="B129" s="2"/>
      <c r="C129" s="393" t="s">
        <v>94</v>
      </c>
      <c r="D129" s="393"/>
      <c r="E129" s="394" t="s">
        <v>469</v>
      </c>
      <c r="F129" s="394"/>
    </row>
    <row r="130" spans="2:11">
      <c r="B130" s="2"/>
      <c r="C130" s="292" t="s">
        <v>491</v>
      </c>
      <c r="D130" s="292" t="s">
        <v>492</v>
      </c>
      <c r="E130" s="293" t="s">
        <v>491</v>
      </c>
      <c r="F130" s="293" t="s">
        <v>492</v>
      </c>
    </row>
    <row r="131" spans="2:11">
      <c r="B131" s="3" t="s">
        <v>493</v>
      </c>
      <c r="C131" s="279">
        <v>28.4</v>
      </c>
      <c r="D131" s="279">
        <v>37.799999999999997</v>
      </c>
      <c r="E131" s="285">
        <v>38.6</v>
      </c>
      <c r="F131" s="285">
        <v>47</v>
      </c>
    </row>
    <row r="132" spans="2:11">
      <c r="B132" s="3" t="s">
        <v>494</v>
      </c>
      <c r="C132" s="279">
        <v>29.1</v>
      </c>
      <c r="D132" s="279">
        <v>39.200000000000003</v>
      </c>
      <c r="E132" s="285">
        <v>38.1</v>
      </c>
      <c r="F132" s="285">
        <v>47</v>
      </c>
    </row>
    <row r="133" spans="2:11">
      <c r="B133" s="3" t="s">
        <v>495</v>
      </c>
      <c r="C133" s="279">
        <v>30</v>
      </c>
      <c r="D133" s="279">
        <v>40.299999999999997</v>
      </c>
      <c r="E133" s="285">
        <v>39.200000000000003</v>
      </c>
      <c r="F133" s="285">
        <v>48.3</v>
      </c>
    </row>
    <row r="134" spans="2:11">
      <c r="B134" s="3" t="s">
        <v>496</v>
      </c>
      <c r="C134" s="279">
        <v>30.9</v>
      </c>
      <c r="D134" s="279">
        <v>40.9</v>
      </c>
      <c r="E134" s="285">
        <v>40.1</v>
      </c>
      <c r="F134" s="285">
        <v>48.4</v>
      </c>
    </row>
    <row r="135" spans="2:11">
      <c r="B135" s="3" t="s">
        <v>497</v>
      </c>
      <c r="C135" s="279">
        <v>31.2</v>
      </c>
      <c r="D135" s="279">
        <v>41.8</v>
      </c>
      <c r="E135" s="285">
        <v>40.6</v>
      </c>
      <c r="F135" s="285">
        <v>48.8</v>
      </c>
    </row>
    <row r="136" spans="2:11">
      <c r="B136" s="3" t="s">
        <v>498</v>
      </c>
      <c r="C136" s="279">
        <v>31.5</v>
      </c>
      <c r="D136" s="279">
        <v>42.3</v>
      </c>
      <c r="E136" s="285">
        <v>39.4</v>
      </c>
      <c r="F136" s="285">
        <v>48.7</v>
      </c>
    </row>
    <row r="137" spans="2:11">
      <c r="B137" s="3" t="s">
        <v>499</v>
      </c>
      <c r="C137" s="279">
        <v>32.200000000000003</v>
      </c>
      <c r="D137" s="279">
        <v>43.2</v>
      </c>
      <c r="E137" s="285">
        <v>39.6</v>
      </c>
      <c r="F137" s="285">
        <v>49.2</v>
      </c>
    </row>
    <row r="138" spans="2:11">
      <c r="B138" s="3" t="s">
        <v>500</v>
      </c>
      <c r="C138" s="279">
        <v>33.200000000000003</v>
      </c>
      <c r="D138" s="279">
        <v>44.2</v>
      </c>
      <c r="E138" s="285">
        <v>42.8</v>
      </c>
      <c r="F138" s="285">
        <v>51</v>
      </c>
    </row>
    <row r="139" spans="2:11">
      <c r="B139" s="3" t="s">
        <v>501</v>
      </c>
      <c r="C139" s="279">
        <v>34.1</v>
      </c>
      <c r="D139" s="279">
        <v>45</v>
      </c>
      <c r="E139" s="285">
        <v>43.8</v>
      </c>
      <c r="F139" s="285">
        <v>52.3</v>
      </c>
    </row>
    <row r="140" spans="2:11">
      <c r="B140" s="3" t="s">
        <v>147</v>
      </c>
      <c r="C140" s="279">
        <v>35.200000000000003</v>
      </c>
      <c r="D140" s="279">
        <v>46</v>
      </c>
      <c r="E140" s="285">
        <v>45.9</v>
      </c>
      <c r="F140" s="285">
        <v>52.8</v>
      </c>
    </row>
    <row r="141" spans="2:11">
      <c r="B141" s="3" t="s">
        <v>502</v>
      </c>
      <c r="C141" s="279">
        <v>35.700000000000003</v>
      </c>
      <c r="D141" s="279">
        <v>46.8</v>
      </c>
      <c r="E141" s="285">
        <v>46</v>
      </c>
      <c r="F141" s="285">
        <v>54.2</v>
      </c>
    </row>
    <row r="142" spans="2:11">
      <c r="B142" s="297"/>
      <c r="C142" s="297"/>
      <c r="D142" s="297"/>
      <c r="E142" s="297"/>
      <c r="F142" s="297"/>
      <c r="G142" s="294"/>
      <c r="H142" s="294"/>
      <c r="I142" s="294"/>
      <c r="J142" s="294"/>
      <c r="K142" s="294"/>
    </row>
    <row r="143" spans="2:11">
      <c r="C143" s="294"/>
      <c r="D143" s="294"/>
      <c r="E143" s="294"/>
      <c r="F143" s="294"/>
      <c r="G143" s="294"/>
      <c r="H143" s="294"/>
      <c r="I143" s="294"/>
      <c r="J143" s="294"/>
      <c r="K143" s="294"/>
    </row>
    <row r="144" spans="2:11">
      <c r="B144" s="294"/>
      <c r="C144" s="294"/>
      <c r="D144" s="294"/>
      <c r="E144" s="294"/>
      <c r="F144" s="294"/>
      <c r="G144" s="294"/>
      <c r="I144" s="294"/>
      <c r="J144" s="294"/>
      <c r="K144" s="294"/>
    </row>
    <row r="145" spans="3:11">
      <c r="C145" s="294"/>
      <c r="D145" s="294"/>
      <c r="E145" s="294"/>
      <c r="F145" s="294"/>
      <c r="G145" s="294"/>
      <c r="H145" s="145" t="s">
        <v>503</v>
      </c>
      <c r="I145" s="294"/>
      <c r="J145" s="294"/>
      <c r="K145" s="294"/>
    </row>
    <row r="146" spans="3:11">
      <c r="C146" s="294"/>
      <c r="D146" s="294"/>
      <c r="E146" s="294"/>
      <c r="F146" s="294"/>
      <c r="G146" s="294"/>
      <c r="I146" s="294"/>
      <c r="J146" s="294"/>
      <c r="K146" s="294"/>
    </row>
    <row r="147" spans="3:11">
      <c r="K147" s="1" t="s">
        <v>59</v>
      </c>
    </row>
  </sheetData>
  <mergeCells count="4">
    <mergeCell ref="C72:D72"/>
    <mergeCell ref="E72:F72"/>
    <mergeCell ref="C129:D129"/>
    <mergeCell ref="E129:F129"/>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zoomScale="70" zoomScaleNormal="70" workbookViewId="0">
      <selection activeCell="A2" sqref="A2:P3"/>
    </sheetView>
  </sheetViews>
  <sheetFormatPr baseColWidth="10" defaultColWidth="11.42578125" defaultRowHeight="12.75"/>
  <cols>
    <col min="1" max="1" width="11.42578125" style="1"/>
    <col min="2" max="5" width="14.7109375" style="1" customWidth="1"/>
    <col min="6" max="6" width="13.28515625" style="1" customWidth="1"/>
    <col min="7" max="16384" width="11.42578125" style="1"/>
  </cols>
  <sheetData>
    <row r="1" spans="1:7" ht="12.75" customHeight="1">
      <c r="A1" s="19" t="s">
        <v>441</v>
      </c>
    </row>
    <row r="2" spans="1:7">
      <c r="A2" s="1" t="s">
        <v>505</v>
      </c>
    </row>
    <row r="4" spans="1:7" ht="25.5">
      <c r="B4" s="2"/>
      <c r="C4" s="133" t="s">
        <v>506</v>
      </c>
      <c r="D4" s="133" t="s">
        <v>76</v>
      </c>
      <c r="E4" s="133" t="s">
        <v>507</v>
      </c>
      <c r="F4" s="133" t="s">
        <v>508</v>
      </c>
      <c r="G4" s="37"/>
    </row>
    <row r="5" spans="1:7">
      <c r="B5" s="3" t="s">
        <v>28</v>
      </c>
      <c r="C5" s="281">
        <v>47.1</v>
      </c>
      <c r="D5" s="281">
        <v>44.4</v>
      </c>
      <c r="E5" s="281">
        <v>46.5</v>
      </c>
      <c r="F5" s="281">
        <v>15</v>
      </c>
    </row>
    <row r="6" spans="1:7">
      <c r="B6" s="3" t="s">
        <v>17</v>
      </c>
      <c r="C6" s="281">
        <v>43.7</v>
      </c>
      <c r="D6" s="281">
        <v>36.9</v>
      </c>
      <c r="E6" s="281">
        <v>39</v>
      </c>
      <c r="F6" s="281">
        <v>15</v>
      </c>
    </row>
    <row r="7" spans="1:7">
      <c r="B7" s="3" t="s">
        <v>13</v>
      </c>
      <c r="C7" s="281">
        <v>40.799999999999997</v>
      </c>
      <c r="D7" s="281">
        <v>46.6</v>
      </c>
      <c r="E7" s="281">
        <v>43.9</v>
      </c>
      <c r="F7" s="281">
        <v>15</v>
      </c>
    </row>
    <row r="8" spans="1:7">
      <c r="B8" s="3" t="s">
        <v>4</v>
      </c>
      <c r="C8" s="281">
        <v>35.9</v>
      </c>
      <c r="D8" s="281">
        <v>30.2</v>
      </c>
      <c r="E8" s="281">
        <v>33.5</v>
      </c>
      <c r="F8" s="281">
        <v>15</v>
      </c>
    </row>
    <row r="9" spans="1:7">
      <c r="B9" s="3" t="s">
        <v>25</v>
      </c>
      <c r="C9" s="281">
        <v>31.4</v>
      </c>
      <c r="D9" s="281">
        <v>25.1</v>
      </c>
      <c r="E9" s="281">
        <v>29.3</v>
      </c>
      <c r="F9" s="281">
        <v>15</v>
      </c>
    </row>
    <row r="10" spans="1:7">
      <c r="B10" s="3" t="s">
        <v>15</v>
      </c>
      <c r="C10" s="281">
        <v>30.5</v>
      </c>
      <c r="D10" s="281">
        <v>35.799999999999997</v>
      </c>
      <c r="E10" s="281">
        <v>31.7</v>
      </c>
      <c r="F10" s="281">
        <v>15</v>
      </c>
    </row>
    <row r="11" spans="1:7">
      <c r="B11" s="3" t="s">
        <v>9</v>
      </c>
      <c r="C11" s="281">
        <v>29.3</v>
      </c>
      <c r="D11" s="281">
        <v>27.2</v>
      </c>
      <c r="E11" s="281">
        <v>26.8</v>
      </c>
      <c r="F11" s="281">
        <v>15</v>
      </c>
    </row>
    <row r="12" spans="1:7">
      <c r="B12" s="3" t="s">
        <v>0</v>
      </c>
      <c r="C12" s="281">
        <v>25.3</v>
      </c>
      <c r="D12" s="281">
        <v>25.6</v>
      </c>
      <c r="E12" s="281">
        <v>24.1</v>
      </c>
      <c r="F12" s="281">
        <v>15</v>
      </c>
    </row>
    <row r="13" spans="1:7">
      <c r="B13" s="3" t="s">
        <v>10</v>
      </c>
      <c r="C13" s="281">
        <v>24.4</v>
      </c>
      <c r="D13" s="281">
        <v>25.6</v>
      </c>
      <c r="E13" s="281">
        <v>22.2</v>
      </c>
      <c r="F13" s="281">
        <v>15</v>
      </c>
    </row>
    <row r="14" spans="1:7">
      <c r="B14" s="3" t="s">
        <v>18</v>
      </c>
      <c r="C14" s="281">
        <v>24.1</v>
      </c>
      <c r="D14" s="281">
        <v>15.8</v>
      </c>
      <c r="E14" s="281">
        <v>20</v>
      </c>
      <c r="F14" s="281">
        <v>15</v>
      </c>
    </row>
    <row r="15" spans="1:7">
      <c r="B15" s="3" t="s">
        <v>1</v>
      </c>
      <c r="C15" s="281">
        <v>23.6</v>
      </c>
      <c r="D15" s="281">
        <v>21.1</v>
      </c>
      <c r="E15" s="281">
        <v>21.9</v>
      </c>
      <c r="F15" s="281">
        <v>15</v>
      </c>
    </row>
    <row r="16" spans="1:7">
      <c r="B16" s="3" t="s">
        <v>22</v>
      </c>
      <c r="C16" s="281">
        <v>23.3</v>
      </c>
      <c r="D16" s="281">
        <v>23.8</v>
      </c>
      <c r="E16" s="281">
        <v>25.9</v>
      </c>
      <c r="F16" s="281">
        <v>15</v>
      </c>
    </row>
    <row r="17" spans="2:15">
      <c r="B17" s="3" t="s">
        <v>3</v>
      </c>
      <c r="C17" s="284">
        <v>23</v>
      </c>
      <c r="D17" s="281">
        <v>24.7</v>
      </c>
      <c r="E17" s="281">
        <v>21.3</v>
      </c>
      <c r="F17" s="281">
        <v>15</v>
      </c>
    </row>
    <row r="18" spans="2:15">
      <c r="B18" s="76" t="s">
        <v>94</v>
      </c>
      <c r="C18" s="279">
        <v>22.5</v>
      </c>
      <c r="D18" s="279">
        <v>22.9</v>
      </c>
      <c r="E18" s="279">
        <v>22.3</v>
      </c>
      <c r="F18" s="279">
        <v>15</v>
      </c>
    </row>
    <row r="19" spans="2:15">
      <c r="B19" s="3" t="s">
        <v>11</v>
      </c>
      <c r="C19" s="281">
        <v>22.4</v>
      </c>
      <c r="D19" s="281">
        <v>17.3</v>
      </c>
      <c r="E19" s="281">
        <v>18.5</v>
      </c>
      <c r="F19" s="281">
        <v>15</v>
      </c>
    </row>
    <row r="20" spans="2:15">
      <c r="B20" s="3" t="s">
        <v>26</v>
      </c>
      <c r="C20" s="281">
        <v>21.6</v>
      </c>
      <c r="D20" s="281">
        <v>31.2</v>
      </c>
      <c r="E20" s="281">
        <v>25.4</v>
      </c>
      <c r="F20" s="281">
        <v>15</v>
      </c>
    </row>
    <row r="21" spans="2:15">
      <c r="B21" s="3" t="s">
        <v>30</v>
      </c>
      <c r="C21" s="281">
        <v>21.3</v>
      </c>
      <c r="D21" s="281">
        <v>19.7</v>
      </c>
      <c r="E21" s="281">
        <v>20</v>
      </c>
      <c r="F21" s="281">
        <v>15</v>
      </c>
    </row>
    <row r="22" spans="2:15">
      <c r="B22" s="52" t="s">
        <v>8</v>
      </c>
      <c r="C22" s="285">
        <v>20.9</v>
      </c>
      <c r="D22" s="285">
        <v>21.3</v>
      </c>
      <c r="E22" s="285">
        <v>20.5</v>
      </c>
      <c r="F22" s="285">
        <v>15</v>
      </c>
    </row>
    <row r="23" spans="2:15">
      <c r="B23" s="3" t="s">
        <v>24</v>
      </c>
      <c r="C23" s="281">
        <v>20.7</v>
      </c>
      <c r="D23" s="281">
        <v>20.399999999999999</v>
      </c>
      <c r="E23" s="281">
        <v>18.8</v>
      </c>
      <c r="F23" s="281">
        <v>15</v>
      </c>
    </row>
    <row r="24" spans="2:15">
      <c r="B24" s="3" t="s">
        <v>2</v>
      </c>
      <c r="C24" s="281">
        <v>20.7</v>
      </c>
      <c r="D24" s="281">
        <v>21.1</v>
      </c>
      <c r="E24" s="281">
        <v>19.600000000000001</v>
      </c>
      <c r="F24" s="281">
        <v>15</v>
      </c>
    </row>
    <row r="25" spans="2:15">
      <c r="B25" s="3" t="s">
        <v>19</v>
      </c>
      <c r="C25" s="281">
        <v>20.2</v>
      </c>
      <c r="D25" s="281">
        <v>23.3</v>
      </c>
      <c r="E25" s="281">
        <v>19.600000000000001</v>
      </c>
      <c r="F25" s="281">
        <v>15</v>
      </c>
    </row>
    <row r="26" spans="2:15">
      <c r="B26" s="3" t="s">
        <v>16</v>
      </c>
      <c r="C26" s="281">
        <v>18.399999999999999</v>
      </c>
      <c r="D26" s="281">
        <v>18.8</v>
      </c>
      <c r="E26" s="281">
        <v>19</v>
      </c>
      <c r="F26" s="281">
        <v>15</v>
      </c>
    </row>
    <row r="27" spans="2:15">
      <c r="B27" s="3" t="s">
        <v>14</v>
      </c>
      <c r="C27" s="281">
        <v>17.899999999999999</v>
      </c>
      <c r="D27" s="281">
        <v>16.399999999999999</v>
      </c>
      <c r="E27" s="281">
        <v>14.6</v>
      </c>
      <c r="F27" s="281">
        <v>15</v>
      </c>
      <c r="O27" s="1" t="s">
        <v>59</v>
      </c>
    </row>
    <row r="28" spans="2:15">
      <c r="B28" s="3" t="s">
        <v>7</v>
      </c>
      <c r="C28" s="281">
        <v>16</v>
      </c>
      <c r="D28" s="281">
        <v>14.6</v>
      </c>
      <c r="E28" s="281">
        <v>18.7</v>
      </c>
      <c r="F28" s="281">
        <v>15</v>
      </c>
    </row>
    <row r="29" spans="2:15">
      <c r="B29" s="3" t="s">
        <v>23</v>
      </c>
      <c r="C29" s="281">
        <v>14.7</v>
      </c>
      <c r="D29" s="281">
        <v>14.7</v>
      </c>
      <c r="E29" s="281">
        <v>13.8</v>
      </c>
      <c r="F29" s="281">
        <v>15</v>
      </c>
    </row>
    <row r="30" spans="2:15">
      <c r="B30" s="3" t="s">
        <v>12</v>
      </c>
      <c r="C30" s="281">
        <v>13.5</v>
      </c>
      <c r="D30" s="281">
        <v>15</v>
      </c>
      <c r="E30" s="281">
        <v>12.9</v>
      </c>
      <c r="F30" s="281">
        <v>15</v>
      </c>
    </row>
    <row r="31" spans="2:15">
      <c r="B31" s="3" t="s">
        <v>6</v>
      </c>
      <c r="C31" s="281">
        <v>11.8</v>
      </c>
      <c r="D31" s="281">
        <v>15.7</v>
      </c>
      <c r="E31" s="281">
        <v>17</v>
      </c>
      <c r="F31" s="281">
        <v>15</v>
      </c>
    </row>
    <row r="32" spans="2:15">
      <c r="B32" s="3" t="s">
        <v>3</v>
      </c>
      <c r="C32" s="281">
        <v>11.1</v>
      </c>
      <c r="D32" s="281">
        <v>10.199999999999999</v>
      </c>
      <c r="E32" s="281">
        <v>8.8000000000000007</v>
      </c>
      <c r="F32" s="281">
        <v>15</v>
      </c>
    </row>
    <row r="33" spans="1:6">
      <c r="A33" s="281"/>
      <c r="B33" s="281"/>
      <c r="C33" s="281"/>
      <c r="D33" s="281"/>
      <c r="E33" s="281"/>
    </row>
    <row r="34" spans="1:6">
      <c r="A34" s="298" t="s">
        <v>509</v>
      </c>
      <c r="B34" s="281"/>
      <c r="C34" s="281"/>
      <c r="D34" s="281"/>
      <c r="E34" s="281"/>
    </row>
    <row r="36" spans="1:6" ht="25.5">
      <c r="B36" s="2"/>
      <c r="C36" s="133">
        <v>2009</v>
      </c>
      <c r="D36" s="133">
        <v>2018</v>
      </c>
      <c r="E36" s="133" t="s">
        <v>508</v>
      </c>
      <c r="F36" s="281"/>
    </row>
    <row r="37" spans="1:6">
      <c r="B37" s="3" t="s">
        <v>28</v>
      </c>
      <c r="C37" s="281">
        <v>40.987349371400427</v>
      </c>
      <c r="D37" s="281">
        <v>47.102802223720602</v>
      </c>
      <c r="E37" s="281">
        <v>15</v>
      </c>
      <c r="F37" s="281"/>
    </row>
    <row r="38" spans="1:6">
      <c r="B38" s="3" t="s">
        <v>17</v>
      </c>
      <c r="C38" s="281"/>
      <c r="D38" s="281">
        <v>43.707896895508725</v>
      </c>
      <c r="E38" s="281">
        <v>15</v>
      </c>
      <c r="F38" s="281"/>
    </row>
    <row r="39" spans="1:6">
      <c r="B39" s="3" t="s">
        <v>13</v>
      </c>
      <c r="C39" s="281">
        <v>40.399739216684253</v>
      </c>
      <c r="D39" s="281">
        <v>40.838354892071898</v>
      </c>
      <c r="E39" s="281">
        <v>15</v>
      </c>
      <c r="F39" s="281"/>
    </row>
    <row r="40" spans="1:6">
      <c r="B40" s="3" t="s">
        <v>4</v>
      </c>
      <c r="C40" s="281">
        <v>36.312590383234273</v>
      </c>
      <c r="D40" s="281">
        <v>35.885901919867898</v>
      </c>
      <c r="E40" s="281">
        <v>15</v>
      </c>
      <c r="F40" s="281"/>
    </row>
    <row r="41" spans="1:6">
      <c r="B41" s="3" t="s">
        <v>25</v>
      </c>
      <c r="C41" s="281">
        <v>22.194532073032232</v>
      </c>
      <c r="D41" s="281">
        <v>31.41002475668591</v>
      </c>
      <c r="E41" s="281">
        <v>15</v>
      </c>
      <c r="F41" s="281"/>
    </row>
    <row r="42" spans="1:6">
      <c r="B42" s="3" t="s">
        <v>15</v>
      </c>
      <c r="C42" s="281">
        <v>21.321654859222427</v>
      </c>
      <c r="D42" s="281">
        <v>30.515796367752156</v>
      </c>
      <c r="E42" s="281">
        <v>15</v>
      </c>
      <c r="F42" s="281"/>
    </row>
    <row r="43" spans="1:6">
      <c r="B43" s="3" t="s">
        <v>9</v>
      </c>
      <c r="C43" s="281">
        <v>26.04069358898612</v>
      </c>
      <c r="D43" s="281">
        <v>29.291415269953049</v>
      </c>
      <c r="E43" s="281">
        <v>15</v>
      </c>
      <c r="F43" s="281"/>
    </row>
    <row r="44" spans="1:6">
      <c r="B44" s="3" t="s">
        <v>0</v>
      </c>
      <c r="C44" s="281">
        <v>17.552557284640262</v>
      </c>
      <c r="D44" s="281">
        <v>25.273944150848386</v>
      </c>
      <c r="E44" s="281">
        <v>15</v>
      </c>
      <c r="F44" s="281"/>
    </row>
    <row r="45" spans="1:6">
      <c r="B45" s="3" t="s">
        <v>10</v>
      </c>
      <c r="C45" s="281">
        <v>24.363187198891811</v>
      </c>
      <c r="D45" s="281">
        <v>24.36329577056221</v>
      </c>
      <c r="E45" s="281">
        <v>15</v>
      </c>
      <c r="F45" s="281"/>
    </row>
    <row r="46" spans="1:6">
      <c r="B46" s="3" t="s">
        <v>18</v>
      </c>
      <c r="C46" s="281">
        <v>14.314964584641917</v>
      </c>
      <c r="D46" s="281">
        <v>24.086606128012864</v>
      </c>
      <c r="E46" s="281">
        <v>15</v>
      </c>
    </row>
    <row r="47" spans="1:6">
      <c r="B47" s="3" t="s">
        <v>1</v>
      </c>
      <c r="C47" s="281"/>
      <c r="D47" s="281">
        <v>23.623262398892681</v>
      </c>
      <c r="E47" s="281">
        <v>15</v>
      </c>
    </row>
    <row r="48" spans="1:6">
      <c r="B48" s="3" t="s">
        <v>22</v>
      </c>
      <c r="C48" s="281">
        <v>21.023118911251714</v>
      </c>
      <c r="D48" s="281">
        <v>23.267172542692073</v>
      </c>
      <c r="E48" s="281">
        <v>15</v>
      </c>
    </row>
    <row r="49" spans="2:13">
      <c r="B49" s="3" t="s">
        <v>5</v>
      </c>
      <c r="C49" s="284">
        <v>19.559393701078871</v>
      </c>
      <c r="D49" s="281">
        <v>23</v>
      </c>
      <c r="E49" s="281">
        <v>15</v>
      </c>
    </row>
    <row r="50" spans="2:13">
      <c r="B50" s="76" t="s">
        <v>94</v>
      </c>
      <c r="C50" s="279">
        <v>19.7</v>
      </c>
      <c r="D50" s="279">
        <v>22.5</v>
      </c>
      <c r="E50" s="279">
        <v>15</v>
      </c>
    </row>
    <row r="51" spans="2:13">
      <c r="B51" s="3" t="s">
        <v>11</v>
      </c>
      <c r="C51" s="281">
        <v>17.578914609500298</v>
      </c>
      <c r="D51" s="281">
        <v>22.442881112579002</v>
      </c>
      <c r="E51" s="281">
        <v>15</v>
      </c>
    </row>
    <row r="52" spans="2:13">
      <c r="B52" s="3" t="s">
        <v>26</v>
      </c>
      <c r="C52" s="281">
        <v>22.435370849152381</v>
      </c>
      <c r="D52" s="281">
        <v>21.578840306109839</v>
      </c>
      <c r="E52" s="281">
        <v>15</v>
      </c>
    </row>
    <row r="53" spans="2:13">
      <c r="B53" s="3" t="s">
        <v>30</v>
      </c>
      <c r="C53" s="281">
        <v>17.742593192192942</v>
      </c>
      <c r="D53" s="281">
        <v>21.253462296272261</v>
      </c>
      <c r="E53" s="281">
        <v>15</v>
      </c>
    </row>
    <row r="54" spans="2:13">
      <c r="B54" s="52" t="s">
        <v>8</v>
      </c>
      <c r="C54" s="285">
        <v>19.75214133807301</v>
      </c>
      <c r="D54" s="285">
        <v>20.937250005818772</v>
      </c>
      <c r="E54" s="285">
        <v>15</v>
      </c>
    </row>
    <row r="55" spans="2:13">
      <c r="B55" s="3" t="s">
        <v>24</v>
      </c>
      <c r="C55" s="281">
        <v>23.054676880002706</v>
      </c>
      <c r="D55" s="281">
        <v>20.740482802780829</v>
      </c>
      <c r="E55" s="281">
        <v>15</v>
      </c>
    </row>
    <row r="56" spans="2:13">
      <c r="B56" s="3" t="s">
        <v>2</v>
      </c>
      <c r="C56" s="281">
        <v>18.466724393467029</v>
      </c>
      <c r="D56" s="281">
        <v>20.685094923444481</v>
      </c>
      <c r="E56" s="281">
        <v>15</v>
      </c>
    </row>
    <row r="57" spans="2:13">
      <c r="B57" s="3" t="s">
        <v>19</v>
      </c>
      <c r="C57" s="281">
        <v>17.619727378909165</v>
      </c>
      <c r="D57" s="281">
        <v>20.221870741876327</v>
      </c>
      <c r="E57" s="281">
        <v>15</v>
      </c>
    </row>
    <row r="58" spans="2:13">
      <c r="B58" s="3" t="s">
        <v>16</v>
      </c>
      <c r="C58" s="281">
        <v>17.439302639502628</v>
      </c>
      <c r="D58" s="281">
        <v>18.393043461607387</v>
      </c>
      <c r="E58" s="281">
        <v>15</v>
      </c>
    </row>
    <row r="59" spans="2:13">
      <c r="B59" s="3" t="s">
        <v>14</v>
      </c>
      <c r="C59" s="281">
        <v>21.200370740989356</v>
      </c>
      <c r="D59" s="281">
        <v>17.880991200154508</v>
      </c>
      <c r="E59" s="281">
        <v>15</v>
      </c>
      <c r="G59" s="1" t="s">
        <v>510</v>
      </c>
    </row>
    <row r="60" spans="2:13">
      <c r="B60" s="3" t="s">
        <v>7</v>
      </c>
      <c r="C60" s="281">
        <v>15.21795241175278</v>
      </c>
      <c r="D60" s="281">
        <v>15.99953368019753</v>
      </c>
      <c r="E60" s="281">
        <v>15</v>
      </c>
    </row>
    <row r="61" spans="2:13">
      <c r="B61" s="3" t="s">
        <v>23</v>
      </c>
      <c r="C61" s="281">
        <v>15.032062038898511</v>
      </c>
      <c r="D61" s="281">
        <v>14.675606668576282</v>
      </c>
      <c r="E61" s="281">
        <v>15</v>
      </c>
      <c r="M61" s="1" t="s">
        <v>59</v>
      </c>
    </row>
    <row r="62" spans="2:13">
      <c r="B62" s="3" t="s">
        <v>12</v>
      </c>
      <c r="C62" s="281">
        <v>8.1087240488984946</v>
      </c>
      <c r="D62" s="281">
        <v>13.544526316949831</v>
      </c>
      <c r="E62" s="281">
        <v>15</v>
      </c>
    </row>
    <row r="63" spans="2:13">
      <c r="B63" s="3" t="s">
        <v>6</v>
      </c>
      <c r="C63" s="281">
        <v>17.249183962417003</v>
      </c>
      <c r="D63" s="281">
        <v>11.799349336312201</v>
      </c>
      <c r="E63" s="281">
        <v>15</v>
      </c>
    </row>
    <row r="64" spans="2:13">
      <c r="B64" s="3" t="s">
        <v>3</v>
      </c>
      <c r="C64" s="281">
        <v>13.332654181507511</v>
      </c>
      <c r="D64" s="281">
        <v>11.054281425110727</v>
      </c>
      <c r="E64" s="281">
        <v>15</v>
      </c>
    </row>
    <row r="66" spans="1:14">
      <c r="A66" s="19" t="s">
        <v>443</v>
      </c>
    </row>
    <row r="67" spans="1:14">
      <c r="A67" s="1" t="s">
        <v>511</v>
      </c>
    </row>
    <row r="69" spans="1:14" ht="63.75">
      <c r="B69" s="2"/>
      <c r="C69" s="133" t="s">
        <v>512</v>
      </c>
      <c r="D69" s="133" t="s">
        <v>117</v>
      </c>
      <c r="E69" s="3"/>
    </row>
    <row r="70" spans="1:14">
      <c r="B70" s="3" t="s">
        <v>1</v>
      </c>
      <c r="C70" s="281">
        <v>12.975948601438153</v>
      </c>
      <c r="D70" s="281">
        <v>484.3925685119973</v>
      </c>
      <c r="E70" s="281"/>
      <c r="M70" s="7"/>
      <c r="N70" s="7"/>
    </row>
    <row r="71" spans="1:14">
      <c r="B71" s="3" t="s">
        <v>30</v>
      </c>
      <c r="C71" s="281">
        <v>17.225857169758378</v>
      </c>
      <c r="D71" s="281">
        <v>492.86443860384173</v>
      </c>
      <c r="E71" s="281"/>
    </row>
    <row r="72" spans="1:14">
      <c r="B72" s="3" t="s">
        <v>24</v>
      </c>
      <c r="C72" s="281">
        <v>16.462172960088971</v>
      </c>
      <c r="D72" s="281">
        <v>490.21881502637234</v>
      </c>
      <c r="E72" s="281"/>
    </row>
    <row r="73" spans="1:14">
      <c r="B73" s="3" t="s">
        <v>7</v>
      </c>
      <c r="C73" s="281">
        <v>9.9037276884033361</v>
      </c>
      <c r="D73" s="281">
        <v>501.12993377404803</v>
      </c>
      <c r="E73" s="281"/>
    </row>
    <row r="74" spans="1:14">
      <c r="B74" s="3" t="s">
        <v>3</v>
      </c>
      <c r="C74" s="281">
        <v>6.1993405536008508</v>
      </c>
      <c r="D74" s="281">
        <v>523.01701842526472</v>
      </c>
      <c r="E74" s="281"/>
    </row>
    <row r="75" spans="1:14">
      <c r="B75" s="3" t="s">
        <v>12</v>
      </c>
      <c r="C75" s="281">
        <v>9.2075144874457333</v>
      </c>
      <c r="D75" s="281">
        <v>520.07874831668892</v>
      </c>
      <c r="E75" s="281"/>
    </row>
    <row r="76" spans="1:14">
      <c r="B76" s="52" t="s">
        <v>8</v>
      </c>
      <c r="C76" s="285">
        <v>17.541974500226701</v>
      </c>
      <c r="D76" s="285">
        <v>492.60648133455328</v>
      </c>
      <c r="E76" s="281"/>
    </row>
    <row r="77" spans="1:14">
      <c r="B77" s="3" t="s">
        <v>2</v>
      </c>
      <c r="C77" s="281">
        <v>17.185291165416061</v>
      </c>
      <c r="D77" s="281">
        <v>498.27925642959156</v>
      </c>
      <c r="E77" s="281"/>
    </row>
    <row r="78" spans="1:14">
      <c r="B78" s="3" t="s">
        <v>15</v>
      </c>
      <c r="C78" s="281">
        <v>10.907105736468036</v>
      </c>
      <c r="D78" s="281">
        <v>457.41439470369306</v>
      </c>
      <c r="E78" s="281"/>
    </row>
    <row r="79" spans="1:14">
      <c r="B79" s="3" t="s">
        <v>0</v>
      </c>
      <c r="C79" s="281">
        <v>19.062536276389228</v>
      </c>
      <c r="D79" s="281">
        <v>475.98667224503328</v>
      </c>
      <c r="E79" s="281"/>
    </row>
    <row r="80" spans="1:14">
      <c r="B80" s="3" t="s">
        <v>6</v>
      </c>
      <c r="C80" s="281">
        <v>10.668463406367307</v>
      </c>
      <c r="D80" s="281">
        <v>518.07845911939353</v>
      </c>
      <c r="E80" s="281"/>
    </row>
    <row r="81" spans="2:11">
      <c r="B81" s="3" t="s">
        <v>22</v>
      </c>
      <c r="C81" s="281">
        <v>8.9353525996801739</v>
      </c>
      <c r="D81" s="281">
        <v>476.28467969266717</v>
      </c>
      <c r="E81" s="281"/>
    </row>
    <row r="82" spans="2:11">
      <c r="B82" s="3" t="s">
        <v>11</v>
      </c>
      <c r="C82" s="284">
        <v>7.1746112217560398</v>
      </c>
      <c r="D82" s="281">
        <v>478.6986741450462</v>
      </c>
      <c r="E82" s="281"/>
    </row>
    <row r="83" spans="2:11">
      <c r="B83" s="3" t="s">
        <v>10</v>
      </c>
      <c r="C83" s="281">
        <v>13.224263800808256</v>
      </c>
      <c r="D83" s="281">
        <v>475.87347960821211</v>
      </c>
      <c r="E83" s="281"/>
    </row>
    <row r="84" spans="2:11">
      <c r="B84" s="3" t="s">
        <v>9</v>
      </c>
      <c r="C84" s="281">
        <v>17.779991443144787</v>
      </c>
      <c r="D84" s="281">
        <v>469.98538936317885</v>
      </c>
      <c r="E84" s="281"/>
    </row>
    <row r="85" spans="2:11">
      <c r="B85" s="3" t="s">
        <v>18</v>
      </c>
      <c r="C85" s="281">
        <v>10.509688573722574</v>
      </c>
      <c r="D85" s="281">
        <v>484.78372537056595</v>
      </c>
      <c r="E85" s="281"/>
    </row>
    <row r="86" spans="2:11">
      <c r="B86" s="3" t="s">
        <v>23</v>
      </c>
      <c r="C86" s="281">
        <v>11.632795594870803</v>
      </c>
      <c r="D86" s="281">
        <v>511.85569535773169</v>
      </c>
      <c r="E86" s="281"/>
    </row>
    <row r="87" spans="2:11">
      <c r="B87" s="3" t="s">
        <v>19</v>
      </c>
      <c r="C87" s="281">
        <v>13.508459679776214</v>
      </c>
      <c r="D87" s="281">
        <v>491.80078513683378</v>
      </c>
      <c r="E87" s="281"/>
    </row>
    <row r="88" spans="2:11">
      <c r="B88" s="3" t="s">
        <v>25</v>
      </c>
      <c r="C88" s="281">
        <v>17.521973886186807</v>
      </c>
      <c r="D88" s="281">
        <v>457.98396704074833</v>
      </c>
      <c r="E88" s="281"/>
    </row>
    <row r="89" spans="2:11">
      <c r="B89" s="3" t="s">
        <v>14</v>
      </c>
      <c r="C89" s="281">
        <v>12.059609694213744</v>
      </c>
      <c r="D89" s="281">
        <v>495.34561512603591</v>
      </c>
      <c r="E89" s="281"/>
    </row>
    <row r="90" spans="2:11">
      <c r="B90" s="3" t="s">
        <v>16</v>
      </c>
      <c r="C90" s="281">
        <v>10.663236735486873</v>
      </c>
      <c r="D90" s="281">
        <v>505.78522059816532</v>
      </c>
      <c r="E90" s="281"/>
    </row>
    <row r="91" spans="2:11">
      <c r="B91" s="3" t="s">
        <v>513</v>
      </c>
      <c r="C91" s="281">
        <v>12.0134981934248</v>
      </c>
      <c r="D91" s="281">
        <v>487.12599476255201</v>
      </c>
      <c r="E91" s="281"/>
    </row>
    <row r="92" spans="2:11">
      <c r="B92" s="3" t="s">
        <v>28</v>
      </c>
      <c r="C92" s="281">
        <v>15.032985997748071</v>
      </c>
      <c r="D92" s="281">
        <v>419.84400596424894</v>
      </c>
      <c r="E92" s="281"/>
    </row>
    <row r="93" spans="2:11">
      <c r="B93" s="3" t="s">
        <v>26</v>
      </c>
      <c r="C93" s="281">
        <v>7.7151519822710677</v>
      </c>
      <c r="D93" s="281">
        <v>478.98915239507591</v>
      </c>
      <c r="E93" s="281"/>
    </row>
    <row r="94" spans="2:11">
      <c r="B94" s="3" t="s">
        <v>17</v>
      </c>
      <c r="C94" s="281">
        <v>6.7918719087676465</v>
      </c>
      <c r="D94" s="281">
        <v>424.3582472168186</v>
      </c>
      <c r="E94" s="281"/>
    </row>
    <row r="95" spans="2:11">
      <c r="B95" s="3" t="s">
        <v>4</v>
      </c>
      <c r="C95" s="281">
        <v>7.5630965057143715</v>
      </c>
      <c r="D95" s="281">
        <v>448.23476010986792</v>
      </c>
      <c r="E95" s="281"/>
      <c r="K95" s="1" t="s">
        <v>59</v>
      </c>
    </row>
    <row r="96" spans="2:11">
      <c r="B96" s="3" t="s">
        <v>13</v>
      </c>
      <c r="C96" s="281">
        <v>18.087609117104968</v>
      </c>
      <c r="D96" s="281">
        <v>427.70314585064472</v>
      </c>
      <c r="E96" s="281"/>
    </row>
    <row r="97" spans="1:6">
      <c r="B97" s="3"/>
      <c r="C97" s="281"/>
      <c r="D97" s="281"/>
      <c r="E97" s="281"/>
    </row>
    <row r="98" spans="1:6">
      <c r="A98" s="19" t="s">
        <v>514</v>
      </c>
    </row>
    <row r="99" spans="1:6">
      <c r="A99" s="1" t="s">
        <v>515</v>
      </c>
    </row>
    <row r="101" spans="1:6" ht="25.5">
      <c r="B101" s="3"/>
      <c r="C101" s="299" t="s">
        <v>27</v>
      </c>
      <c r="D101" s="299" t="s">
        <v>491</v>
      </c>
      <c r="E101" s="299" t="s">
        <v>492</v>
      </c>
      <c r="F101" s="299" t="s">
        <v>508</v>
      </c>
    </row>
    <row r="102" spans="1:6">
      <c r="B102" s="3" t="s">
        <v>9</v>
      </c>
      <c r="C102" s="281">
        <v>50.6</v>
      </c>
      <c r="D102" s="281">
        <v>55.443793557553313</v>
      </c>
      <c r="E102" s="281">
        <v>45.007646590000803</v>
      </c>
      <c r="F102" s="281">
        <v>15</v>
      </c>
    </row>
    <row r="103" spans="1:6">
      <c r="B103" s="52" t="s">
        <v>8</v>
      </c>
      <c r="C103" s="285">
        <v>43.5</v>
      </c>
      <c r="D103" s="285">
        <v>49.206986481981623</v>
      </c>
      <c r="E103" s="285">
        <v>37.775467537928037</v>
      </c>
      <c r="F103" s="285">
        <v>15</v>
      </c>
    </row>
    <row r="104" spans="1:6">
      <c r="B104" s="3" t="s">
        <v>19</v>
      </c>
      <c r="C104" s="281">
        <v>33.5</v>
      </c>
      <c r="D104" s="281">
        <v>36.005571686383561</v>
      </c>
      <c r="E104" s="281">
        <v>30.826269864016659</v>
      </c>
      <c r="F104" s="281">
        <v>15</v>
      </c>
    </row>
    <row r="105" spans="1:6">
      <c r="B105" s="3" t="s">
        <v>2</v>
      </c>
      <c r="C105" s="281">
        <v>33.200000000000003</v>
      </c>
      <c r="D105" s="281">
        <v>36.542806019086598</v>
      </c>
      <c r="E105" s="281">
        <v>29.574988838302836</v>
      </c>
      <c r="F105" s="281">
        <v>15</v>
      </c>
    </row>
    <row r="106" spans="1:6">
      <c r="B106" s="3" t="s">
        <v>12</v>
      </c>
      <c r="C106" s="281">
        <v>27.3</v>
      </c>
      <c r="D106" s="281">
        <v>33.716648512747348</v>
      </c>
      <c r="E106" s="281">
        <v>20.720511306761942</v>
      </c>
      <c r="F106" s="281">
        <v>15</v>
      </c>
    </row>
    <row r="107" spans="1:6">
      <c r="B107" s="3" t="s">
        <v>7</v>
      </c>
      <c r="C107" s="281">
        <v>16.2</v>
      </c>
      <c r="D107" s="281">
        <v>21.573771636895039</v>
      </c>
      <c r="E107" s="281">
        <v>10.703601257192016</v>
      </c>
      <c r="F107" s="281">
        <v>15</v>
      </c>
    </row>
    <row r="108" spans="1:6">
      <c r="B108" s="3"/>
      <c r="C108" s="281"/>
      <c r="D108" s="281"/>
      <c r="E108" s="281"/>
      <c r="F108" s="281"/>
    </row>
    <row r="109" spans="1:6">
      <c r="B109" s="3"/>
      <c r="C109" s="281"/>
      <c r="D109" s="281"/>
    </row>
    <row r="110" spans="1:6">
      <c r="B110" s="3"/>
      <c r="C110" s="281"/>
      <c r="D110" s="281"/>
    </row>
    <row r="123" spans="13:13">
      <c r="M123" s="1" t="s">
        <v>59</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zoomScale="70" zoomScaleNormal="70" workbookViewId="0"/>
  </sheetViews>
  <sheetFormatPr baseColWidth="10" defaultRowHeight="12.75"/>
  <cols>
    <col min="1" max="2" width="11.42578125" style="1"/>
    <col min="3" max="4" width="15.42578125" style="1" bestFit="1" customWidth="1"/>
    <col min="5" max="16384" width="11.42578125" style="1"/>
  </cols>
  <sheetData>
    <row r="1" spans="1:23">
      <c r="A1" s="19" t="s">
        <v>60</v>
      </c>
    </row>
    <row r="2" spans="1:23">
      <c r="A2" s="25" t="s">
        <v>128</v>
      </c>
    </row>
    <row r="4" spans="1:23" ht="38.25">
      <c r="B4" s="22"/>
      <c r="C4" s="24" t="s">
        <v>48</v>
      </c>
      <c r="D4" s="24" t="s">
        <v>49</v>
      </c>
      <c r="E4" s="24" t="s">
        <v>50</v>
      </c>
      <c r="F4" s="24" t="s">
        <v>51</v>
      </c>
      <c r="G4" s="24" t="s">
        <v>52</v>
      </c>
      <c r="H4" s="24" t="s">
        <v>53</v>
      </c>
      <c r="I4" s="18"/>
      <c r="J4" s="18"/>
      <c r="K4" s="18"/>
      <c r="L4" s="18"/>
      <c r="M4" s="18"/>
      <c r="N4" s="18"/>
      <c r="O4" s="18"/>
      <c r="P4" s="18"/>
      <c r="Q4" s="18"/>
      <c r="R4" s="18"/>
      <c r="S4" s="18"/>
      <c r="T4" s="18"/>
      <c r="U4" s="18"/>
      <c r="V4" s="18"/>
      <c r="W4" s="18"/>
    </row>
    <row r="5" spans="1:23" ht="15">
      <c r="B5" s="3" t="s">
        <v>26</v>
      </c>
      <c r="C5" s="23">
        <v>7</v>
      </c>
      <c r="D5" s="23">
        <v>0</v>
      </c>
      <c r="E5" s="23">
        <v>4</v>
      </c>
      <c r="F5" s="23">
        <v>4</v>
      </c>
      <c r="G5" s="23">
        <v>0</v>
      </c>
      <c r="H5" s="23">
        <v>0</v>
      </c>
      <c r="I5" s="18"/>
      <c r="J5" s="18"/>
      <c r="K5" s="18"/>
      <c r="L5" s="18"/>
      <c r="M5" s="18"/>
      <c r="N5" s="18"/>
      <c r="O5" s="18"/>
      <c r="P5" s="18"/>
      <c r="Q5" s="18"/>
      <c r="R5" s="18"/>
      <c r="S5" s="18"/>
      <c r="T5" s="18"/>
      <c r="U5" s="18"/>
      <c r="V5" s="18"/>
      <c r="W5" s="18"/>
    </row>
    <row r="6" spans="1:23" ht="15">
      <c r="B6" s="3" t="s">
        <v>3</v>
      </c>
      <c r="C6" s="23">
        <v>7</v>
      </c>
      <c r="D6" s="23">
        <v>0</v>
      </c>
      <c r="E6" s="23">
        <v>6</v>
      </c>
      <c r="F6" s="23">
        <v>3</v>
      </c>
      <c r="G6" s="23">
        <v>0</v>
      </c>
      <c r="H6" s="23">
        <v>0</v>
      </c>
      <c r="I6" s="18"/>
      <c r="J6" s="18"/>
      <c r="K6" s="18"/>
      <c r="L6" s="18"/>
      <c r="M6" s="18"/>
      <c r="N6" s="18"/>
      <c r="O6" s="18"/>
      <c r="P6" s="18"/>
      <c r="Q6" s="18"/>
      <c r="R6" s="18"/>
      <c r="S6" s="18"/>
      <c r="T6" s="18"/>
      <c r="U6" s="18"/>
      <c r="V6" s="18"/>
      <c r="W6" s="18"/>
    </row>
    <row r="7" spans="1:23" ht="15">
      <c r="B7" s="3" t="s">
        <v>14</v>
      </c>
      <c r="C7" s="23">
        <v>6</v>
      </c>
      <c r="D7" s="23">
        <v>0</v>
      </c>
      <c r="E7" s="23">
        <v>6</v>
      </c>
      <c r="F7" s="23">
        <v>3</v>
      </c>
      <c r="G7" s="23">
        <v>0</v>
      </c>
      <c r="H7" s="23">
        <v>0</v>
      </c>
      <c r="I7" s="18"/>
      <c r="J7" s="18"/>
      <c r="K7" s="18"/>
      <c r="L7" s="18"/>
      <c r="M7" s="18"/>
      <c r="N7" s="18"/>
      <c r="O7" s="18"/>
      <c r="P7" s="18"/>
      <c r="Q7" s="18"/>
      <c r="R7" s="18"/>
      <c r="S7" s="18"/>
      <c r="T7" s="18"/>
      <c r="U7" s="18"/>
      <c r="V7" s="18"/>
      <c r="W7" s="18"/>
    </row>
    <row r="8" spans="1:23" ht="15">
      <c r="B8" s="3" t="s">
        <v>5</v>
      </c>
      <c r="C8" s="23">
        <v>6</v>
      </c>
      <c r="D8" s="23">
        <v>0</v>
      </c>
      <c r="E8" s="23">
        <v>6</v>
      </c>
      <c r="F8" s="23">
        <v>3</v>
      </c>
      <c r="G8" s="23">
        <v>1</v>
      </c>
      <c r="H8" s="23">
        <v>0</v>
      </c>
      <c r="I8" s="18"/>
      <c r="J8" s="18"/>
      <c r="K8" s="18"/>
      <c r="L8" s="18"/>
      <c r="M8" s="18"/>
      <c r="N8" s="18"/>
      <c r="O8" s="18"/>
      <c r="P8" s="18"/>
      <c r="Q8" s="18"/>
      <c r="R8" s="18"/>
      <c r="S8" s="18"/>
      <c r="T8" s="18"/>
      <c r="U8" s="18"/>
      <c r="V8" s="18"/>
      <c r="W8" s="18"/>
    </row>
    <row r="9" spans="1:23" ht="15">
      <c r="B9" s="3" t="s">
        <v>6</v>
      </c>
      <c r="C9" s="23">
        <v>6</v>
      </c>
      <c r="D9" s="23">
        <v>0</v>
      </c>
      <c r="E9" s="23">
        <v>6</v>
      </c>
      <c r="F9" s="23">
        <v>3</v>
      </c>
      <c r="G9" s="23">
        <v>1</v>
      </c>
      <c r="H9" s="23">
        <v>0</v>
      </c>
      <c r="I9" s="18"/>
      <c r="J9" s="18"/>
      <c r="K9" s="18"/>
      <c r="L9" s="18"/>
      <c r="M9" s="18"/>
      <c r="N9" s="18"/>
      <c r="O9" s="18"/>
      <c r="P9" s="18"/>
      <c r="Q9" s="18"/>
      <c r="R9" s="18"/>
      <c r="S9" s="18"/>
      <c r="T9" s="18"/>
      <c r="U9" s="18"/>
      <c r="V9" s="18"/>
      <c r="W9" s="18"/>
    </row>
    <row r="10" spans="1:23" ht="15">
      <c r="B10" s="3" t="s">
        <v>22</v>
      </c>
      <c r="C10" s="23">
        <v>6</v>
      </c>
      <c r="D10" s="23">
        <v>0</v>
      </c>
      <c r="E10" s="23">
        <v>5</v>
      </c>
      <c r="F10" s="23">
        <v>3</v>
      </c>
      <c r="G10" s="23">
        <v>2</v>
      </c>
      <c r="H10" s="23">
        <v>0</v>
      </c>
      <c r="I10" s="18"/>
      <c r="J10" s="18"/>
      <c r="K10" s="18"/>
      <c r="L10" s="18"/>
      <c r="M10" s="18"/>
      <c r="N10" s="18"/>
      <c r="O10" s="18"/>
      <c r="P10" s="18"/>
      <c r="Q10" s="18"/>
      <c r="R10" s="18"/>
      <c r="S10" s="18"/>
      <c r="T10" s="18"/>
      <c r="U10" s="18"/>
      <c r="V10" s="18"/>
      <c r="W10" s="18"/>
    </row>
    <row r="11" spans="1:23" ht="15">
      <c r="B11" s="3" t="s">
        <v>16</v>
      </c>
      <c r="C11" s="23">
        <v>6</v>
      </c>
      <c r="D11" s="23">
        <v>1</v>
      </c>
      <c r="E11" s="23">
        <v>6</v>
      </c>
      <c r="F11" s="23">
        <v>3</v>
      </c>
      <c r="G11" s="23">
        <v>0</v>
      </c>
      <c r="H11" s="23">
        <v>0</v>
      </c>
      <c r="I11" s="18"/>
      <c r="J11" s="18"/>
      <c r="K11" s="18"/>
      <c r="L11" s="18"/>
      <c r="M11" s="18"/>
      <c r="N11" s="18"/>
      <c r="O11" s="18"/>
      <c r="P11" s="18"/>
      <c r="Q11" s="18"/>
      <c r="R11" s="18"/>
      <c r="S11" s="18"/>
      <c r="T11" s="18"/>
      <c r="U11" s="18"/>
      <c r="V11" s="18"/>
      <c r="W11" s="18"/>
    </row>
    <row r="12" spans="1:23" ht="15">
      <c r="B12" s="3" t="s">
        <v>10</v>
      </c>
      <c r="C12" s="23">
        <v>6</v>
      </c>
      <c r="D12" s="23">
        <v>1</v>
      </c>
      <c r="E12" s="23">
        <v>4</v>
      </c>
      <c r="F12" s="23">
        <v>5</v>
      </c>
      <c r="G12" s="23">
        <v>0</v>
      </c>
      <c r="H12" s="23">
        <v>0</v>
      </c>
      <c r="I12" s="18"/>
      <c r="J12" s="18"/>
      <c r="K12" s="18"/>
      <c r="L12" s="18"/>
      <c r="M12" s="18"/>
      <c r="N12" s="18"/>
      <c r="O12" s="18"/>
      <c r="P12" s="18"/>
      <c r="Q12" s="18"/>
      <c r="R12" s="18"/>
      <c r="S12" s="18"/>
      <c r="T12" s="18"/>
      <c r="U12" s="18"/>
      <c r="V12" s="18"/>
      <c r="W12" s="18"/>
    </row>
    <row r="13" spans="1:23" ht="15">
      <c r="B13" s="3" t="s">
        <v>7</v>
      </c>
      <c r="C13" s="23">
        <v>6</v>
      </c>
      <c r="D13" s="23">
        <v>0</v>
      </c>
      <c r="E13" s="23">
        <v>7</v>
      </c>
      <c r="F13" s="23">
        <v>3</v>
      </c>
      <c r="G13" s="23">
        <v>0</v>
      </c>
      <c r="H13" s="23">
        <v>0</v>
      </c>
      <c r="I13" s="18"/>
      <c r="J13" s="18"/>
      <c r="K13" s="18"/>
      <c r="L13" s="18"/>
      <c r="M13" s="18"/>
      <c r="N13" s="18"/>
      <c r="O13" s="18"/>
      <c r="P13" s="18"/>
      <c r="Q13" s="18"/>
      <c r="R13" s="18"/>
      <c r="S13" s="18"/>
      <c r="T13" s="18"/>
      <c r="U13" s="18"/>
      <c r="V13" s="18"/>
      <c r="W13" s="18"/>
    </row>
    <row r="14" spans="1:23" ht="15">
      <c r="B14" s="3" t="s">
        <v>19</v>
      </c>
      <c r="C14" s="23">
        <v>6</v>
      </c>
      <c r="D14" s="23">
        <v>0</v>
      </c>
      <c r="E14" s="23">
        <v>6</v>
      </c>
      <c r="F14" s="23">
        <v>3</v>
      </c>
      <c r="G14" s="23">
        <v>3</v>
      </c>
      <c r="H14" s="23">
        <v>0</v>
      </c>
      <c r="I14" s="18"/>
      <c r="J14" s="18"/>
      <c r="K14" s="18"/>
      <c r="L14" s="18"/>
      <c r="M14" s="18"/>
      <c r="N14" s="18"/>
      <c r="O14" s="18"/>
      <c r="P14" s="18"/>
      <c r="Q14" s="18"/>
      <c r="R14" s="18"/>
      <c r="S14" s="18"/>
      <c r="T14" s="18"/>
      <c r="U14" s="18"/>
      <c r="V14" s="18"/>
      <c r="W14" s="18"/>
    </row>
    <row r="15" spans="1:23" ht="15">
      <c r="B15" s="3" t="s">
        <v>23</v>
      </c>
      <c r="C15" s="23">
        <v>6</v>
      </c>
      <c r="D15" s="23">
        <v>1</v>
      </c>
      <c r="E15" s="23">
        <v>4</v>
      </c>
      <c r="F15" s="23">
        <v>4</v>
      </c>
      <c r="G15" s="23">
        <v>0</v>
      </c>
      <c r="H15" s="23">
        <v>3</v>
      </c>
      <c r="I15" s="18"/>
      <c r="J15" s="18"/>
      <c r="K15" s="18"/>
      <c r="L15" s="18"/>
      <c r="M15" s="18"/>
      <c r="N15" s="18"/>
      <c r="O15" s="18"/>
      <c r="P15" s="18"/>
      <c r="Q15" s="18"/>
      <c r="R15" s="18"/>
      <c r="S15" s="18"/>
      <c r="T15" s="18"/>
      <c r="U15" s="18"/>
      <c r="V15" s="18"/>
      <c r="W15" s="18"/>
    </row>
    <row r="16" spans="1:23" ht="15">
      <c r="B16" s="3" t="s">
        <v>12</v>
      </c>
      <c r="C16" s="23">
        <v>6</v>
      </c>
      <c r="D16" s="23">
        <v>1</v>
      </c>
      <c r="E16" s="23">
        <v>6</v>
      </c>
      <c r="F16" s="23">
        <v>3</v>
      </c>
      <c r="G16" s="23">
        <v>2</v>
      </c>
      <c r="H16" s="23">
        <v>0</v>
      </c>
      <c r="I16" s="18"/>
      <c r="J16" s="18"/>
      <c r="K16" s="18"/>
      <c r="L16" s="18"/>
      <c r="M16" s="18"/>
      <c r="N16" s="18"/>
      <c r="O16" s="18"/>
      <c r="P16" s="18"/>
      <c r="Q16" s="18"/>
      <c r="R16" s="18"/>
      <c r="S16" s="18"/>
      <c r="T16" s="18"/>
      <c r="U16" s="18"/>
      <c r="V16" s="18"/>
      <c r="W16" s="18"/>
    </row>
    <row r="17" spans="2:23" ht="15">
      <c r="B17" s="3" t="s">
        <v>2</v>
      </c>
      <c r="C17" s="23">
        <v>6</v>
      </c>
      <c r="D17" s="23">
        <v>0</v>
      </c>
      <c r="E17" s="23">
        <v>4</v>
      </c>
      <c r="F17" s="23">
        <v>5</v>
      </c>
      <c r="G17" s="23">
        <v>4</v>
      </c>
      <c r="H17" s="23">
        <v>0</v>
      </c>
      <c r="I17" s="18"/>
      <c r="J17" s="18"/>
      <c r="K17" s="18"/>
      <c r="L17" s="18"/>
      <c r="M17" s="18"/>
      <c r="N17" s="18"/>
      <c r="O17" s="18"/>
      <c r="P17" s="18"/>
      <c r="Q17" s="18"/>
      <c r="R17" s="18"/>
      <c r="S17" s="18"/>
      <c r="T17" s="18"/>
      <c r="U17" s="18"/>
      <c r="V17" s="18"/>
      <c r="W17" s="18"/>
    </row>
    <row r="18" spans="2:23" ht="15">
      <c r="B18" s="3" t="s">
        <v>24</v>
      </c>
      <c r="C18" s="23">
        <v>5</v>
      </c>
      <c r="D18" s="23">
        <v>1</v>
      </c>
      <c r="E18" s="23">
        <v>5</v>
      </c>
      <c r="F18" s="23">
        <v>4</v>
      </c>
      <c r="G18" s="23">
        <v>0</v>
      </c>
      <c r="H18" s="23">
        <v>0</v>
      </c>
      <c r="I18" s="18"/>
      <c r="J18" s="18"/>
      <c r="K18" s="18"/>
      <c r="L18" s="18"/>
      <c r="M18" s="18"/>
      <c r="N18" s="18"/>
      <c r="O18" s="18"/>
      <c r="P18" s="18"/>
      <c r="Q18" s="18"/>
      <c r="R18" s="18"/>
      <c r="S18" s="18"/>
      <c r="T18" s="18"/>
      <c r="U18" s="18"/>
      <c r="V18" s="18"/>
      <c r="W18" s="18"/>
    </row>
    <row r="19" spans="2:23" ht="15">
      <c r="B19" s="3" t="s">
        <v>17</v>
      </c>
      <c r="C19" s="23">
        <v>5</v>
      </c>
      <c r="D19" s="23">
        <v>1</v>
      </c>
      <c r="E19" s="23">
        <v>6</v>
      </c>
      <c r="F19" s="23">
        <v>3</v>
      </c>
      <c r="G19" s="23">
        <v>0</v>
      </c>
      <c r="H19" s="23">
        <v>0</v>
      </c>
      <c r="I19" s="18"/>
      <c r="J19" s="18"/>
      <c r="K19" s="18"/>
      <c r="L19" s="18"/>
      <c r="M19" s="18"/>
      <c r="N19" s="18"/>
      <c r="O19" s="18"/>
      <c r="P19" s="18"/>
      <c r="Q19" s="18"/>
      <c r="R19" s="18"/>
      <c r="S19" s="18"/>
      <c r="T19" s="18"/>
      <c r="U19" s="18"/>
      <c r="V19" s="18"/>
      <c r="W19" s="18"/>
    </row>
    <row r="20" spans="2:23" ht="15">
      <c r="B20" s="3" t="s">
        <v>4</v>
      </c>
      <c r="C20" s="23">
        <v>5</v>
      </c>
      <c r="D20" s="23">
        <v>0</v>
      </c>
      <c r="E20" s="23">
        <v>6</v>
      </c>
      <c r="F20" s="23">
        <v>3</v>
      </c>
      <c r="G20" s="23">
        <v>2</v>
      </c>
      <c r="H20" s="23">
        <v>0</v>
      </c>
      <c r="I20" s="18"/>
      <c r="J20" s="18"/>
      <c r="K20" s="18"/>
      <c r="L20" s="18"/>
      <c r="M20" s="18"/>
      <c r="N20" s="18"/>
      <c r="O20" s="18"/>
      <c r="P20" s="18"/>
      <c r="Q20" s="18"/>
      <c r="R20" s="18"/>
      <c r="S20" s="18"/>
      <c r="T20" s="18"/>
      <c r="U20" s="18"/>
      <c r="V20" s="18"/>
      <c r="W20" s="18"/>
    </row>
    <row r="21" spans="2:23" ht="15">
      <c r="B21" s="3" t="s">
        <v>25</v>
      </c>
      <c r="C21" s="23">
        <v>5</v>
      </c>
      <c r="D21" s="23">
        <v>1</v>
      </c>
      <c r="E21" s="23">
        <v>4</v>
      </c>
      <c r="F21" s="23">
        <v>5</v>
      </c>
      <c r="G21" s="23">
        <v>1</v>
      </c>
      <c r="H21" s="23">
        <v>0</v>
      </c>
      <c r="I21" s="18"/>
      <c r="J21" s="18"/>
      <c r="K21" s="18"/>
      <c r="L21" s="18"/>
      <c r="M21" s="18"/>
      <c r="N21" s="18"/>
      <c r="O21" s="18"/>
      <c r="P21" s="18"/>
      <c r="Q21" s="18"/>
      <c r="R21" s="18"/>
      <c r="S21" s="18"/>
      <c r="T21" s="18"/>
      <c r="U21" s="18"/>
      <c r="V21" s="18"/>
      <c r="W21" s="18"/>
    </row>
    <row r="22" spans="2:23" ht="15">
      <c r="B22" s="3" t="s">
        <v>11</v>
      </c>
      <c r="C22" s="23">
        <v>5</v>
      </c>
      <c r="D22" s="23">
        <v>2</v>
      </c>
      <c r="E22" s="23">
        <v>6</v>
      </c>
      <c r="F22" s="23">
        <v>3</v>
      </c>
      <c r="G22" s="23">
        <v>0</v>
      </c>
      <c r="H22" s="23">
        <v>0</v>
      </c>
      <c r="I22" s="18"/>
      <c r="J22" s="18"/>
      <c r="K22" s="18"/>
      <c r="L22" s="18"/>
      <c r="M22" s="18"/>
      <c r="N22" s="18"/>
      <c r="O22" s="18"/>
      <c r="P22" s="18"/>
      <c r="Q22" s="18"/>
      <c r="R22" s="18"/>
      <c r="S22" s="18"/>
      <c r="T22" s="18"/>
      <c r="U22" s="18"/>
      <c r="V22" s="18"/>
      <c r="W22" s="18"/>
    </row>
    <row r="23" spans="2:23" ht="15">
      <c r="B23" s="3" t="s">
        <v>28</v>
      </c>
      <c r="C23" s="23">
        <v>5</v>
      </c>
      <c r="D23" s="23">
        <v>2</v>
      </c>
      <c r="E23" s="23">
        <v>4</v>
      </c>
      <c r="F23" s="23">
        <v>3</v>
      </c>
      <c r="G23" s="23">
        <v>2</v>
      </c>
      <c r="H23" s="23">
        <v>0</v>
      </c>
      <c r="I23" s="18"/>
      <c r="J23" s="18"/>
      <c r="K23" s="18"/>
      <c r="L23" s="18"/>
      <c r="M23" s="18"/>
      <c r="N23" s="18"/>
      <c r="O23" s="18"/>
      <c r="P23" s="18"/>
      <c r="Q23" s="18"/>
      <c r="R23" s="18"/>
      <c r="S23" s="18"/>
      <c r="T23" s="18"/>
      <c r="U23" s="18"/>
      <c r="V23" s="18"/>
      <c r="W23" s="18"/>
    </row>
    <row r="24" spans="2:23" ht="15">
      <c r="B24" s="3" t="s">
        <v>13</v>
      </c>
      <c r="C24" s="23">
        <v>5</v>
      </c>
      <c r="D24" s="23">
        <v>1</v>
      </c>
      <c r="E24" s="23">
        <v>5</v>
      </c>
      <c r="F24" s="23">
        <v>4</v>
      </c>
      <c r="G24" s="23">
        <v>2</v>
      </c>
      <c r="H24" s="23">
        <v>0</v>
      </c>
      <c r="I24" s="18"/>
      <c r="J24" s="18"/>
      <c r="K24" s="18"/>
      <c r="L24" s="18"/>
      <c r="M24" s="18"/>
      <c r="N24" s="18"/>
      <c r="O24" s="18"/>
      <c r="P24" s="18"/>
      <c r="Q24" s="18"/>
      <c r="R24" s="18"/>
      <c r="S24" s="18"/>
      <c r="T24" s="18"/>
      <c r="U24" s="18"/>
      <c r="V24" s="18"/>
      <c r="W24" s="18"/>
    </row>
    <row r="25" spans="2:23" ht="15">
      <c r="B25" s="3" t="s">
        <v>30</v>
      </c>
      <c r="C25" s="23">
        <v>5</v>
      </c>
      <c r="D25" s="23">
        <v>1</v>
      </c>
      <c r="E25" s="23">
        <v>6</v>
      </c>
      <c r="F25" s="23">
        <v>2</v>
      </c>
      <c r="G25" s="23">
        <v>4</v>
      </c>
      <c r="H25" s="23">
        <v>0</v>
      </c>
      <c r="I25" s="18"/>
      <c r="J25" s="18"/>
      <c r="K25" s="18"/>
      <c r="L25" s="18"/>
      <c r="M25" s="18"/>
      <c r="N25" s="18"/>
      <c r="O25" s="18"/>
      <c r="P25" s="18"/>
      <c r="Q25" s="18"/>
      <c r="R25" s="18"/>
      <c r="S25" s="18"/>
      <c r="T25" s="18"/>
      <c r="U25" s="18"/>
      <c r="V25" s="18"/>
      <c r="W25" s="18"/>
    </row>
    <row r="26" spans="2:23" ht="15">
      <c r="B26" s="3" t="s">
        <v>18</v>
      </c>
      <c r="C26" s="23">
        <v>5</v>
      </c>
      <c r="D26" s="23">
        <v>1</v>
      </c>
      <c r="E26" s="23">
        <v>6</v>
      </c>
      <c r="F26" s="23">
        <v>3</v>
      </c>
      <c r="G26" s="23">
        <v>1</v>
      </c>
      <c r="H26" s="23">
        <v>2</v>
      </c>
      <c r="I26" s="18"/>
      <c r="J26" s="18"/>
      <c r="K26" s="18"/>
      <c r="L26" s="18"/>
      <c r="M26" s="18"/>
      <c r="N26" s="18"/>
      <c r="O26" s="18"/>
      <c r="P26" s="18"/>
      <c r="Q26" s="18"/>
      <c r="R26" s="18"/>
      <c r="S26" s="18"/>
      <c r="T26" s="18"/>
      <c r="U26" s="18"/>
      <c r="V26" s="18"/>
      <c r="W26" s="18"/>
    </row>
    <row r="27" spans="2:23" ht="15">
      <c r="B27" s="3" t="s">
        <v>1</v>
      </c>
      <c r="C27" s="23">
        <v>5</v>
      </c>
      <c r="D27" s="23">
        <v>1</v>
      </c>
      <c r="E27" s="23">
        <v>4</v>
      </c>
      <c r="F27" s="23">
        <v>4</v>
      </c>
      <c r="G27" s="23">
        <v>1</v>
      </c>
      <c r="H27" s="23">
        <v>3</v>
      </c>
      <c r="I27" s="18"/>
      <c r="J27" s="18"/>
      <c r="K27" s="18"/>
      <c r="L27" s="18"/>
      <c r="M27" s="18"/>
      <c r="N27" s="18"/>
      <c r="O27" s="18"/>
      <c r="P27" s="18"/>
      <c r="Q27" s="18"/>
      <c r="R27" s="18"/>
      <c r="S27" s="18"/>
      <c r="T27" s="18"/>
      <c r="U27" s="18"/>
      <c r="V27" s="18"/>
      <c r="W27" s="18"/>
    </row>
    <row r="28" spans="2:23" ht="15">
      <c r="B28" s="3" t="s">
        <v>15</v>
      </c>
      <c r="C28" s="23">
        <v>4</v>
      </c>
      <c r="D28" s="23">
        <v>2</v>
      </c>
      <c r="E28" s="23">
        <v>6</v>
      </c>
      <c r="F28" s="23">
        <v>3</v>
      </c>
      <c r="G28" s="23">
        <v>0</v>
      </c>
      <c r="H28" s="23">
        <v>0</v>
      </c>
      <c r="I28" s="18"/>
      <c r="J28" s="18"/>
      <c r="K28" s="18"/>
      <c r="L28" s="18"/>
      <c r="M28" s="18"/>
      <c r="N28" s="18"/>
      <c r="O28" s="18"/>
      <c r="P28" s="18"/>
      <c r="Q28" s="18"/>
      <c r="R28" s="18"/>
      <c r="S28" s="18"/>
      <c r="T28" s="18"/>
      <c r="U28" s="18"/>
      <c r="V28" s="18"/>
      <c r="W28" s="18"/>
    </row>
    <row r="29" spans="2:23" ht="15">
      <c r="B29" s="3" t="s">
        <v>9</v>
      </c>
      <c r="C29" s="23">
        <v>4</v>
      </c>
      <c r="D29" s="23">
        <v>2</v>
      </c>
      <c r="E29" s="23">
        <v>6</v>
      </c>
      <c r="F29" s="23">
        <v>3</v>
      </c>
      <c r="G29" s="23">
        <v>1</v>
      </c>
      <c r="H29" s="23">
        <v>0</v>
      </c>
      <c r="I29" s="18"/>
      <c r="J29" s="18"/>
      <c r="K29" s="18"/>
      <c r="L29" s="18"/>
      <c r="M29" s="18"/>
      <c r="N29" s="18"/>
      <c r="O29" s="18"/>
      <c r="P29" s="18"/>
      <c r="Q29" s="18"/>
      <c r="R29" s="18"/>
      <c r="S29" s="18"/>
      <c r="T29" s="18"/>
      <c r="U29" s="18"/>
      <c r="V29" s="18"/>
      <c r="W29" s="18"/>
    </row>
    <row r="30" spans="2:23" ht="15">
      <c r="B30" s="3" t="s">
        <v>0</v>
      </c>
      <c r="C30" s="23">
        <v>3</v>
      </c>
      <c r="D30" s="23">
        <v>3</v>
      </c>
      <c r="E30" s="23">
        <v>4</v>
      </c>
      <c r="F30" s="23">
        <v>4</v>
      </c>
      <c r="G30" s="23">
        <v>2</v>
      </c>
      <c r="H30" s="23">
        <v>0</v>
      </c>
      <c r="I30" s="18"/>
      <c r="J30" s="18"/>
      <c r="K30" s="18"/>
      <c r="L30" s="18"/>
      <c r="M30" s="18"/>
      <c r="N30" s="18"/>
      <c r="O30" s="18"/>
      <c r="P30" s="18"/>
      <c r="Q30" s="18"/>
      <c r="R30" s="18"/>
      <c r="S30" s="18"/>
      <c r="T30" s="18"/>
      <c r="U30" s="18"/>
      <c r="V30" s="18"/>
      <c r="W30" s="18"/>
    </row>
    <row r="31" spans="2:23" ht="15">
      <c r="B31" s="52" t="s">
        <v>8</v>
      </c>
      <c r="C31" s="53">
        <v>3</v>
      </c>
      <c r="D31" s="53">
        <v>3</v>
      </c>
      <c r="E31" s="53">
        <v>5</v>
      </c>
      <c r="F31" s="53">
        <v>4</v>
      </c>
      <c r="G31" s="53">
        <v>1</v>
      </c>
      <c r="H31" s="53">
        <v>2</v>
      </c>
      <c r="I31" s="18"/>
      <c r="J31" s="18"/>
      <c r="K31" s="18"/>
      <c r="L31" s="18"/>
      <c r="M31" s="18"/>
      <c r="N31" s="18"/>
      <c r="O31" s="18"/>
      <c r="P31" s="18"/>
      <c r="Q31" s="18"/>
      <c r="R31" s="18"/>
      <c r="S31" s="18"/>
      <c r="T31" s="18"/>
      <c r="U31" s="18"/>
      <c r="V31" s="18"/>
      <c r="W31" s="18"/>
    </row>
    <row r="32" spans="2:23" ht="15">
      <c r="I32" s="18"/>
      <c r="J32" s="18"/>
      <c r="K32" s="18"/>
      <c r="L32" s="18"/>
      <c r="M32" s="18"/>
      <c r="N32" s="18"/>
      <c r="O32" s="18"/>
      <c r="P32" s="18"/>
      <c r="Q32" s="18"/>
      <c r="R32" s="18"/>
      <c r="S32" s="18"/>
      <c r="T32" s="18"/>
      <c r="U32" s="18"/>
      <c r="V32" s="18"/>
      <c r="W32" s="18"/>
    </row>
    <row r="33" spans="1:20">
      <c r="J33" s="1" t="s">
        <v>97</v>
      </c>
    </row>
    <row r="35" spans="1:20" ht="12.75" customHeight="1">
      <c r="T35" s="1" t="s">
        <v>59</v>
      </c>
    </row>
    <row r="36" spans="1:20" ht="12.75" customHeight="1"/>
    <row r="37" spans="1:20" ht="12.75" customHeight="1">
      <c r="A37" s="19" t="s">
        <v>57</v>
      </c>
    </row>
    <row r="38" spans="1:20" ht="12.75" customHeight="1">
      <c r="A38" s="1" t="s">
        <v>55</v>
      </c>
    </row>
    <row r="39" spans="1:20" ht="12.75" customHeight="1"/>
    <row r="40" spans="1:20">
      <c r="C40" s="21" t="s">
        <v>50</v>
      </c>
      <c r="D40" s="21" t="s">
        <v>51</v>
      </c>
    </row>
    <row r="41" spans="1:20">
      <c r="B41" s="68" t="s">
        <v>94</v>
      </c>
      <c r="C41" s="69">
        <f>SUM(C42:C68)</f>
        <v>23303772</v>
      </c>
      <c r="D41" s="69">
        <v>19006196</v>
      </c>
    </row>
    <row r="42" spans="1:20">
      <c r="B42" s="1" t="s">
        <v>4</v>
      </c>
      <c r="C42" s="20">
        <v>27035</v>
      </c>
      <c r="D42" s="20">
        <v>13307</v>
      </c>
    </row>
    <row r="43" spans="1:20">
      <c r="B43" s="1" t="s">
        <v>9</v>
      </c>
      <c r="C43" s="20">
        <v>40098</v>
      </c>
      <c r="D43" s="20">
        <v>23263</v>
      </c>
    </row>
    <row r="44" spans="1:20">
      <c r="B44" s="1" t="s">
        <v>17</v>
      </c>
      <c r="C44" s="20">
        <v>59195</v>
      </c>
      <c r="D44" s="20">
        <v>28267</v>
      </c>
    </row>
    <row r="45" spans="1:20">
      <c r="B45" s="1" t="s">
        <v>3</v>
      </c>
      <c r="C45" s="20">
        <v>89702</v>
      </c>
      <c r="D45" s="20">
        <v>42755</v>
      </c>
    </row>
    <row r="46" spans="1:20">
      <c r="B46" s="1" t="s">
        <v>10</v>
      </c>
      <c r="C46" s="20">
        <v>118616</v>
      </c>
      <c r="D46" s="20">
        <v>164579</v>
      </c>
    </row>
    <row r="47" spans="1:20">
      <c r="B47" s="1" t="s">
        <v>11</v>
      </c>
      <c r="C47" s="20">
        <v>120051</v>
      </c>
      <c r="D47" s="20">
        <v>58130</v>
      </c>
    </row>
    <row r="48" spans="1:20">
      <c r="B48" s="1" t="s">
        <v>14</v>
      </c>
      <c r="C48" s="20">
        <v>134199</v>
      </c>
      <c r="D48" s="20">
        <v>58811</v>
      </c>
    </row>
    <row r="49" spans="2:11">
      <c r="B49" s="1" t="s">
        <v>26</v>
      </c>
      <c r="C49" s="20">
        <v>156627</v>
      </c>
      <c r="D49" s="20">
        <v>176472</v>
      </c>
    </row>
    <row r="50" spans="2:11">
      <c r="B50" s="1" t="s">
        <v>25</v>
      </c>
      <c r="C50" s="20">
        <v>232979</v>
      </c>
      <c r="D50" s="20">
        <v>262951</v>
      </c>
    </row>
    <row r="51" spans="2:11">
      <c r="B51" s="1" t="s">
        <v>28</v>
      </c>
      <c r="C51" s="20">
        <v>248354</v>
      </c>
      <c r="D51" s="20">
        <v>198514</v>
      </c>
    </row>
    <row r="52" spans="2:11">
      <c r="B52" s="1" t="s">
        <v>1</v>
      </c>
      <c r="C52" s="20">
        <v>343981</v>
      </c>
      <c r="D52" s="20">
        <v>341516</v>
      </c>
    </row>
    <row r="53" spans="2:11">
      <c r="B53" s="1" t="s">
        <v>0</v>
      </c>
      <c r="C53" s="20">
        <v>358766</v>
      </c>
      <c r="D53" s="20">
        <v>393848</v>
      </c>
    </row>
    <row r="54" spans="2:11">
      <c r="B54" s="1" t="s">
        <v>12</v>
      </c>
      <c r="C54" s="20">
        <v>373173</v>
      </c>
      <c r="D54" s="20">
        <v>186665</v>
      </c>
    </row>
    <row r="55" spans="2:11">
      <c r="B55" s="1" t="s">
        <v>7</v>
      </c>
      <c r="C55" s="20">
        <v>452253</v>
      </c>
      <c r="D55" s="20">
        <v>243090</v>
      </c>
    </row>
    <row r="56" spans="2:11">
      <c r="B56" s="1" t="s">
        <v>6</v>
      </c>
      <c r="C56" s="20">
        <v>570381</v>
      </c>
      <c r="D56" s="20">
        <v>215239</v>
      </c>
    </row>
    <row r="57" spans="2:11">
      <c r="B57" s="1" t="s">
        <v>24</v>
      </c>
      <c r="C57" s="20">
        <v>571922</v>
      </c>
      <c r="D57" s="20">
        <v>439486</v>
      </c>
    </row>
    <row r="58" spans="2:11">
      <c r="B58" s="1" t="s">
        <v>19</v>
      </c>
      <c r="C58" s="20">
        <v>601972</v>
      </c>
      <c r="D58" s="20">
        <v>348892</v>
      </c>
    </row>
    <row r="59" spans="2:11">
      <c r="B59" s="1" t="s">
        <v>15</v>
      </c>
      <c r="C59" s="20">
        <v>625523</v>
      </c>
      <c r="D59" s="20">
        <v>332800</v>
      </c>
    </row>
    <row r="60" spans="2:11">
      <c r="B60" s="1" t="s">
        <v>30</v>
      </c>
      <c r="C60" s="20">
        <v>823725</v>
      </c>
      <c r="D60" s="20">
        <v>440418</v>
      </c>
      <c r="K60" s="1" t="s">
        <v>59</v>
      </c>
    </row>
    <row r="61" spans="2:11">
      <c r="B61" s="1" t="s">
        <v>16</v>
      </c>
      <c r="C61" s="20">
        <v>892231</v>
      </c>
      <c r="D61" s="20">
        <v>398179</v>
      </c>
    </row>
    <row r="62" spans="2:11">
      <c r="B62" s="1" t="s">
        <v>13</v>
      </c>
      <c r="C62" s="20">
        <v>904077</v>
      </c>
      <c r="D62" s="20">
        <v>718564</v>
      </c>
    </row>
    <row r="63" spans="2:11">
      <c r="B63" s="1" t="s">
        <v>18</v>
      </c>
      <c r="C63" s="20">
        <v>1161942</v>
      </c>
      <c r="D63" s="20">
        <v>771962</v>
      </c>
    </row>
    <row r="64" spans="2:11">
      <c r="B64" s="1" t="s">
        <v>23</v>
      </c>
      <c r="C64" s="20">
        <v>1333675</v>
      </c>
      <c r="D64" s="20">
        <v>1744202</v>
      </c>
    </row>
    <row r="65" spans="1:18">
      <c r="B65" s="1" t="s">
        <v>22</v>
      </c>
      <c r="C65" s="20">
        <v>2762544</v>
      </c>
      <c r="D65" s="20">
        <v>1777516</v>
      </c>
    </row>
    <row r="66" spans="1:18">
      <c r="B66" s="1" t="s">
        <v>5</v>
      </c>
      <c r="C66" s="20">
        <v>3006992</v>
      </c>
      <c r="D66" s="20">
        <v>1702246</v>
      </c>
    </row>
    <row r="67" spans="1:18">
      <c r="B67" s="1" t="s">
        <v>2</v>
      </c>
      <c r="C67" s="20">
        <v>3014502</v>
      </c>
      <c r="D67" s="20">
        <v>4478174</v>
      </c>
    </row>
    <row r="68" spans="1:18">
      <c r="B68" s="54" t="s">
        <v>8</v>
      </c>
      <c r="C68" s="55">
        <v>4279257</v>
      </c>
      <c r="D68" s="55">
        <v>3446350</v>
      </c>
    </row>
    <row r="70" spans="1:18">
      <c r="A70" s="19" t="s">
        <v>58</v>
      </c>
    </row>
    <row r="71" spans="1:18">
      <c r="A71" s="1" t="s">
        <v>61</v>
      </c>
    </row>
    <row r="73" spans="1:18">
      <c r="C73" s="21" t="s">
        <v>50</v>
      </c>
      <c r="D73" s="21" t="s">
        <v>51</v>
      </c>
    </row>
    <row r="74" spans="1:18">
      <c r="B74" s="54" t="s">
        <v>8</v>
      </c>
      <c r="C74" s="56">
        <v>22.141999999999999</v>
      </c>
      <c r="D74" s="56">
        <v>25.591000000000001</v>
      </c>
      <c r="Q74" s="26"/>
      <c r="R74" s="26"/>
    </row>
    <row r="75" spans="1:18">
      <c r="B75" s="1" t="s">
        <v>0</v>
      </c>
      <c r="C75" s="26">
        <v>22</v>
      </c>
      <c r="D75" s="26">
        <v>21.408000000000001</v>
      </c>
      <c r="Q75" s="26"/>
      <c r="R75" s="26"/>
    </row>
    <row r="76" spans="1:18">
      <c r="B76" s="1" t="s">
        <v>5</v>
      </c>
      <c r="C76" s="26">
        <v>21.867000000000001</v>
      </c>
      <c r="D76" s="26">
        <v>25.373999999999999</v>
      </c>
      <c r="Q76" s="26"/>
      <c r="R76" s="26"/>
    </row>
    <row r="77" spans="1:18">
      <c r="B77" s="1" t="s">
        <v>2</v>
      </c>
      <c r="C77" s="26">
        <v>20.937000000000001</v>
      </c>
      <c r="D77" s="26">
        <v>23.876999999999999</v>
      </c>
      <c r="Q77" s="26"/>
      <c r="R77" s="26"/>
    </row>
    <row r="78" spans="1:18">
      <c r="B78" s="1" t="s">
        <v>19</v>
      </c>
      <c r="C78" s="26">
        <v>20.524999999999999</v>
      </c>
      <c r="D78" s="26">
        <v>21.867999999999999</v>
      </c>
      <c r="Q78" s="26"/>
      <c r="R78" s="26"/>
    </row>
    <row r="79" spans="1:18">
      <c r="B79" s="1" t="s">
        <v>16</v>
      </c>
      <c r="C79" s="26">
        <v>20.303000000000001</v>
      </c>
      <c r="D79" s="26">
        <v>21.937000000000001</v>
      </c>
      <c r="Q79" s="26"/>
      <c r="R79" s="26"/>
    </row>
    <row r="80" spans="1:18">
      <c r="B80" s="1" t="s">
        <v>24</v>
      </c>
      <c r="C80" s="26">
        <v>20.27</v>
      </c>
      <c r="D80" s="26">
        <v>21.951000000000001</v>
      </c>
      <c r="Q80" s="26"/>
      <c r="R80" s="26"/>
    </row>
    <row r="81" spans="2:19">
      <c r="B81" s="1" t="s">
        <v>7</v>
      </c>
      <c r="C81" s="26">
        <v>19.620999999999999</v>
      </c>
      <c r="D81" s="26">
        <v>20.216999999999999</v>
      </c>
      <c r="Q81" s="26"/>
      <c r="R81" s="26"/>
    </row>
    <row r="82" spans="2:19">
      <c r="B82" s="68" t="s">
        <v>95</v>
      </c>
      <c r="C82" s="70">
        <v>19.283722222222227</v>
      </c>
      <c r="D82" s="70">
        <v>20.935111111111112</v>
      </c>
      <c r="Q82" s="26"/>
      <c r="R82" s="26"/>
    </row>
    <row r="83" spans="2:19">
      <c r="B83" s="1" t="s">
        <v>14</v>
      </c>
      <c r="C83" s="26">
        <v>18.724</v>
      </c>
      <c r="D83" s="26">
        <v>20.265000000000001</v>
      </c>
      <c r="Q83" s="26"/>
      <c r="R83" s="26"/>
    </row>
    <row r="84" spans="2:19">
      <c r="B84" s="1" t="s">
        <v>12</v>
      </c>
      <c r="C84" s="26">
        <v>18.693000000000001</v>
      </c>
      <c r="D84" s="26">
        <v>19.402000000000001</v>
      </c>
      <c r="Q84" s="26"/>
      <c r="R84" s="26"/>
    </row>
    <row r="85" spans="2:19">
      <c r="B85" s="1" t="s">
        <v>3</v>
      </c>
      <c r="C85" s="26">
        <v>18.672000000000001</v>
      </c>
      <c r="D85" s="26">
        <v>18.358000000000001</v>
      </c>
      <c r="Q85" s="26"/>
      <c r="R85" s="26"/>
    </row>
    <row r="86" spans="2:19">
      <c r="B86" s="1" t="s">
        <v>22</v>
      </c>
      <c r="C86" s="26">
        <v>18.655000000000001</v>
      </c>
      <c r="D86" s="26">
        <v>20.706</v>
      </c>
      <c r="Q86" s="26"/>
      <c r="R86" s="26"/>
    </row>
    <row r="87" spans="2:19">
      <c r="B87" s="1" t="s">
        <v>25</v>
      </c>
      <c r="C87" s="26">
        <v>18.295999999999999</v>
      </c>
      <c r="D87" s="26">
        <v>19.876999999999999</v>
      </c>
      <c r="Q87" s="26"/>
      <c r="R87" s="26"/>
    </row>
    <row r="88" spans="2:19">
      <c r="B88" s="1" t="s">
        <v>1</v>
      </c>
      <c r="C88" s="26">
        <v>18.254999999999999</v>
      </c>
      <c r="D88" s="26">
        <v>21.082000000000001</v>
      </c>
      <c r="Q88" s="26"/>
      <c r="R88" s="26"/>
    </row>
    <row r="89" spans="2:19">
      <c r="B89" s="1" t="s">
        <v>10</v>
      </c>
      <c r="C89" s="26">
        <v>17.698</v>
      </c>
      <c r="D89" s="26">
        <v>19.736000000000001</v>
      </c>
      <c r="Q89" s="26"/>
      <c r="R89" s="26"/>
    </row>
    <row r="90" spans="2:19">
      <c r="B90" s="1" t="s">
        <v>15</v>
      </c>
      <c r="C90" s="26">
        <v>17.047000000000001</v>
      </c>
      <c r="D90" s="26">
        <v>20.068999999999999</v>
      </c>
      <c r="Q90" s="26"/>
      <c r="R90" s="26"/>
    </row>
    <row r="91" spans="2:19">
      <c r="B91" s="1" t="s">
        <v>11</v>
      </c>
      <c r="C91" s="26">
        <v>16.795000000000002</v>
      </c>
      <c r="D91" s="26">
        <v>16.667000000000002</v>
      </c>
      <c r="Q91" s="26"/>
      <c r="R91" s="26"/>
    </row>
    <row r="92" spans="2:19">
      <c r="B92" s="1" t="s">
        <v>23</v>
      </c>
      <c r="C92" s="26">
        <v>16.606999999999999</v>
      </c>
      <c r="D92" s="26">
        <v>18.446999999999999</v>
      </c>
      <c r="F92" s="1" t="s">
        <v>98</v>
      </c>
      <c r="Q92" s="26"/>
      <c r="R92" s="26"/>
      <c r="S92" s="26"/>
    </row>
    <row r="94" spans="2:19">
      <c r="K94" s="1" t="s">
        <v>59</v>
      </c>
    </row>
  </sheetData>
  <sortState ref="P71:R89">
    <sortCondition descending="1" ref="Q71:Q89"/>
  </sortState>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81"/>
  <sheetViews>
    <sheetView zoomScale="70" zoomScaleNormal="70" workbookViewId="0">
      <selection activeCell="A2" sqref="A2:P3"/>
    </sheetView>
  </sheetViews>
  <sheetFormatPr baseColWidth="10" defaultRowHeight="12.75"/>
  <cols>
    <col min="1" max="16384" width="11.42578125" style="1"/>
  </cols>
  <sheetData>
    <row r="1" spans="1:45" ht="12.75" customHeight="1">
      <c r="A1" s="300" t="s">
        <v>446</v>
      </c>
    </row>
    <row r="2" spans="1:45">
      <c r="A2" s="1" t="s">
        <v>516</v>
      </c>
    </row>
    <row r="4" spans="1:45">
      <c r="C4" s="21" t="s">
        <v>517</v>
      </c>
      <c r="D4" s="21" t="s">
        <v>518</v>
      </c>
      <c r="E4" s="21" t="s">
        <v>519</v>
      </c>
      <c r="F4" s="21" t="s">
        <v>520</v>
      </c>
    </row>
    <row r="5" spans="1:45">
      <c r="B5" s="54" t="s">
        <v>8</v>
      </c>
      <c r="C5" s="54">
        <v>3</v>
      </c>
      <c r="D5" s="54">
        <v>18</v>
      </c>
      <c r="E5" s="54">
        <v>36</v>
      </c>
      <c r="F5" s="54">
        <v>28</v>
      </c>
      <c r="G5" s="301"/>
      <c r="AS5" s="301">
        <f t="shared" ref="AS5:AS22" si="0">100-(C5+D5+E5+F5)</f>
        <v>15</v>
      </c>
    </row>
    <row r="6" spans="1:45">
      <c r="B6" s="1" t="s">
        <v>28</v>
      </c>
      <c r="C6" s="1">
        <v>8</v>
      </c>
      <c r="D6" s="1">
        <v>29</v>
      </c>
      <c r="E6" s="1">
        <v>34</v>
      </c>
      <c r="F6" s="1">
        <v>19</v>
      </c>
      <c r="G6" s="301"/>
      <c r="AS6" s="301">
        <f t="shared" si="0"/>
        <v>10</v>
      </c>
    </row>
    <row r="7" spans="1:45">
      <c r="B7" s="1" t="s">
        <v>5</v>
      </c>
      <c r="C7" s="1">
        <v>4</v>
      </c>
      <c r="D7" s="1">
        <v>23</v>
      </c>
      <c r="E7" s="1">
        <v>38</v>
      </c>
      <c r="F7" s="1">
        <v>26</v>
      </c>
      <c r="G7" s="301"/>
      <c r="AS7" s="301">
        <f t="shared" si="0"/>
        <v>9</v>
      </c>
    </row>
    <row r="8" spans="1:45">
      <c r="B8" s="1" t="s">
        <v>4</v>
      </c>
      <c r="C8" s="1">
        <v>5</v>
      </c>
      <c r="D8" s="1">
        <v>27</v>
      </c>
      <c r="E8" s="1">
        <v>37</v>
      </c>
      <c r="F8" s="1">
        <v>22</v>
      </c>
      <c r="G8" s="301"/>
      <c r="AS8" s="301">
        <f t="shared" si="0"/>
        <v>9</v>
      </c>
    </row>
    <row r="9" spans="1:45">
      <c r="B9" s="1" t="s">
        <v>25</v>
      </c>
      <c r="C9" s="1">
        <v>5</v>
      </c>
      <c r="D9" s="1">
        <v>26</v>
      </c>
      <c r="E9" s="1">
        <v>40</v>
      </c>
      <c r="F9" s="1">
        <v>20</v>
      </c>
      <c r="G9" s="301"/>
      <c r="AS9" s="301">
        <f t="shared" si="0"/>
        <v>9</v>
      </c>
    </row>
    <row r="10" spans="1:45">
      <c r="B10" s="1" t="s">
        <v>23</v>
      </c>
      <c r="C10" s="1">
        <v>8</v>
      </c>
      <c r="D10" s="1">
        <v>28</v>
      </c>
      <c r="E10" s="1">
        <v>37</v>
      </c>
      <c r="F10" s="1">
        <v>20</v>
      </c>
      <c r="G10" s="301"/>
      <c r="AS10" s="301">
        <f t="shared" si="0"/>
        <v>7</v>
      </c>
    </row>
    <row r="11" spans="1:45">
      <c r="B11" s="1" t="s">
        <v>0</v>
      </c>
      <c r="C11" s="1">
        <v>9</v>
      </c>
      <c r="D11" s="1">
        <v>30</v>
      </c>
      <c r="E11" s="1">
        <v>35</v>
      </c>
      <c r="F11" s="1">
        <v>19</v>
      </c>
      <c r="G11" s="301"/>
      <c r="AS11" s="301">
        <f t="shared" si="0"/>
        <v>7</v>
      </c>
    </row>
    <row r="12" spans="1:45">
      <c r="B12" s="1" t="s">
        <v>16</v>
      </c>
      <c r="C12" s="1">
        <v>8</v>
      </c>
      <c r="D12" s="1">
        <v>28</v>
      </c>
      <c r="E12" s="1">
        <v>38</v>
      </c>
      <c r="F12" s="1">
        <v>20</v>
      </c>
      <c r="G12" s="301"/>
      <c r="AS12" s="301">
        <f t="shared" si="0"/>
        <v>6</v>
      </c>
    </row>
    <row r="13" spans="1:45">
      <c r="B13" s="68" t="s">
        <v>521</v>
      </c>
      <c r="C13" s="68">
        <v>9</v>
      </c>
      <c r="D13" s="68">
        <v>30</v>
      </c>
      <c r="E13" s="68">
        <v>37</v>
      </c>
      <c r="F13" s="68">
        <v>18</v>
      </c>
      <c r="G13" s="301"/>
      <c r="AS13" s="301">
        <f t="shared" si="0"/>
        <v>6</v>
      </c>
    </row>
    <row r="14" spans="1:45">
      <c r="B14" s="1" t="s">
        <v>26</v>
      </c>
      <c r="C14" s="1">
        <v>4</v>
      </c>
      <c r="D14" s="1">
        <v>24</v>
      </c>
      <c r="E14" s="1">
        <v>42</v>
      </c>
      <c r="F14" s="1">
        <v>25</v>
      </c>
      <c r="G14" s="301"/>
      <c r="AS14" s="301">
        <f t="shared" si="0"/>
        <v>5</v>
      </c>
    </row>
    <row r="15" spans="1:45">
      <c r="B15" s="1" t="s">
        <v>22</v>
      </c>
      <c r="C15" s="1">
        <v>4</v>
      </c>
      <c r="D15" s="1">
        <v>26</v>
      </c>
      <c r="E15" s="1">
        <v>43</v>
      </c>
      <c r="F15" s="1">
        <v>22</v>
      </c>
      <c r="G15" s="301"/>
      <c r="AS15" s="301">
        <f t="shared" si="0"/>
        <v>5</v>
      </c>
    </row>
    <row r="16" spans="1:45">
      <c r="B16" s="1" t="s">
        <v>19</v>
      </c>
      <c r="C16" s="1">
        <v>9</v>
      </c>
      <c r="D16" s="1">
        <v>30</v>
      </c>
      <c r="E16" s="1">
        <v>35</v>
      </c>
      <c r="F16" s="1">
        <v>21</v>
      </c>
      <c r="G16" s="301"/>
      <c r="AS16" s="301">
        <f t="shared" si="0"/>
        <v>5</v>
      </c>
    </row>
    <row r="17" spans="1:45">
      <c r="B17" s="1" t="s">
        <v>7</v>
      </c>
      <c r="C17" s="1">
        <v>8</v>
      </c>
      <c r="D17" s="1">
        <v>29</v>
      </c>
      <c r="E17" s="1">
        <v>38</v>
      </c>
      <c r="F17" s="1">
        <v>20</v>
      </c>
      <c r="G17" s="301"/>
      <c r="AS17" s="301">
        <f t="shared" si="0"/>
        <v>5</v>
      </c>
    </row>
    <row r="18" spans="1:45">
      <c r="B18" s="1" t="s">
        <v>17</v>
      </c>
      <c r="C18" s="1">
        <v>12</v>
      </c>
      <c r="D18" s="1">
        <v>30</v>
      </c>
      <c r="E18" s="1">
        <v>35</v>
      </c>
      <c r="F18" s="1">
        <v>18</v>
      </c>
      <c r="G18" s="301"/>
      <c r="AS18" s="301">
        <f t="shared" si="0"/>
        <v>5</v>
      </c>
    </row>
    <row r="19" spans="1:45">
      <c r="B19" s="1" t="s">
        <v>12</v>
      </c>
      <c r="C19" s="1">
        <v>11</v>
      </c>
      <c r="D19" s="1">
        <v>31</v>
      </c>
      <c r="E19" s="1">
        <v>36</v>
      </c>
      <c r="F19" s="1">
        <v>17</v>
      </c>
      <c r="G19" s="301"/>
      <c r="AS19" s="301">
        <f t="shared" si="0"/>
        <v>5</v>
      </c>
    </row>
    <row r="20" spans="1:45">
      <c r="B20" s="1" t="s">
        <v>2</v>
      </c>
      <c r="C20" s="1">
        <v>6</v>
      </c>
      <c r="D20" s="1">
        <v>30</v>
      </c>
      <c r="E20" s="1">
        <v>39</v>
      </c>
      <c r="F20" s="1">
        <v>21</v>
      </c>
      <c r="G20" s="301"/>
      <c r="AS20" s="301">
        <f t="shared" si="0"/>
        <v>4</v>
      </c>
    </row>
    <row r="21" spans="1:45">
      <c r="B21" s="1" t="s">
        <v>24</v>
      </c>
      <c r="C21" s="1">
        <v>10</v>
      </c>
      <c r="D21" s="1">
        <v>32</v>
      </c>
      <c r="E21" s="1">
        <v>36</v>
      </c>
      <c r="F21" s="1">
        <v>18</v>
      </c>
      <c r="G21" s="301"/>
      <c r="AS21" s="301">
        <f t="shared" si="0"/>
        <v>4</v>
      </c>
    </row>
    <row r="22" spans="1:45">
      <c r="B22" s="1" t="s">
        <v>10</v>
      </c>
      <c r="C22" s="1">
        <v>13</v>
      </c>
      <c r="D22" s="1">
        <v>35</v>
      </c>
      <c r="E22" s="1">
        <v>33</v>
      </c>
      <c r="F22" s="1">
        <v>15</v>
      </c>
      <c r="G22" s="301"/>
      <c r="AS22" s="301">
        <f t="shared" si="0"/>
        <v>4</v>
      </c>
    </row>
    <row r="23" spans="1:45">
      <c r="B23" s="1" t="s">
        <v>6</v>
      </c>
      <c r="C23" s="1">
        <v>15</v>
      </c>
      <c r="D23" s="1">
        <v>37</v>
      </c>
      <c r="E23" s="1">
        <v>32</v>
      </c>
      <c r="F23" s="1">
        <v>13</v>
      </c>
      <c r="G23" s="301"/>
      <c r="AS23" s="301" t="e">
        <f>100-(#REF!+#REF!+#REF!+#REF!)</f>
        <v>#REF!</v>
      </c>
    </row>
    <row r="24" spans="1:45">
      <c r="B24" s="1" t="s">
        <v>1</v>
      </c>
      <c r="C24" s="1">
        <v>9</v>
      </c>
      <c r="D24" s="1">
        <v>36</v>
      </c>
      <c r="E24" s="1">
        <v>39</v>
      </c>
      <c r="F24" s="1">
        <v>14</v>
      </c>
      <c r="G24" s="301"/>
      <c r="AS24" s="301">
        <f>100-(C23+D23+E23+F23)</f>
        <v>3</v>
      </c>
    </row>
    <row r="25" spans="1:45">
      <c r="B25" s="1" t="s">
        <v>18</v>
      </c>
      <c r="C25" s="1">
        <v>7</v>
      </c>
      <c r="D25" s="1">
        <v>37</v>
      </c>
      <c r="E25" s="1">
        <v>40</v>
      </c>
      <c r="F25" s="1">
        <v>14</v>
      </c>
      <c r="G25" s="301"/>
      <c r="AS25" s="301">
        <f>100-(C24+D24+E24+F24)</f>
        <v>2</v>
      </c>
    </row>
    <row r="26" spans="1:45">
      <c r="B26" s="1" t="s">
        <v>11</v>
      </c>
      <c r="C26" s="1">
        <v>11</v>
      </c>
      <c r="D26" s="1">
        <v>39</v>
      </c>
      <c r="E26" s="1">
        <v>35</v>
      </c>
      <c r="F26" s="1">
        <v>13</v>
      </c>
      <c r="G26" s="301"/>
      <c r="AS26" s="301">
        <f>100-(C25+D25+E25+F25)</f>
        <v>2</v>
      </c>
    </row>
    <row r="27" spans="1:45">
      <c r="G27" s="301"/>
      <c r="AS27" s="301">
        <f>100-(C26+D26+E26+F26)</f>
        <v>2</v>
      </c>
    </row>
    <row r="28" spans="1:45">
      <c r="M28" s="1" t="s">
        <v>59</v>
      </c>
      <c r="AS28" s="301"/>
    </row>
    <row r="29" spans="1:45">
      <c r="AS29" s="301"/>
    </row>
    <row r="30" spans="1:45">
      <c r="A30" s="300" t="s">
        <v>447</v>
      </c>
      <c r="AS30" s="301"/>
    </row>
    <row r="31" spans="1:45">
      <c r="A31" s="1" t="s">
        <v>522</v>
      </c>
      <c r="AS31" s="301"/>
    </row>
    <row r="33" spans="2:7">
      <c r="C33" s="21" t="s">
        <v>517</v>
      </c>
      <c r="D33" s="21" t="s">
        <v>518</v>
      </c>
      <c r="E33" s="21" t="s">
        <v>519</v>
      </c>
      <c r="F33" s="21" t="s">
        <v>520</v>
      </c>
    </row>
    <row r="34" spans="2:7">
      <c r="B34" s="1" t="s">
        <v>4</v>
      </c>
      <c r="C34" s="1">
        <v>5</v>
      </c>
      <c r="D34" s="1">
        <v>22</v>
      </c>
      <c r="E34" s="1">
        <v>36</v>
      </c>
      <c r="F34" s="1">
        <v>23</v>
      </c>
      <c r="G34" s="301"/>
    </row>
    <row r="35" spans="2:7">
      <c r="B35" s="54" t="s">
        <v>8</v>
      </c>
      <c r="C35" s="54">
        <v>3</v>
      </c>
      <c r="D35" s="54">
        <v>19</v>
      </c>
      <c r="E35" s="54">
        <v>37</v>
      </c>
      <c r="F35" s="54">
        <v>27</v>
      </c>
      <c r="G35" s="301"/>
    </row>
    <row r="36" spans="2:7">
      <c r="B36" s="1" t="s">
        <v>28</v>
      </c>
      <c r="C36" s="1">
        <v>15</v>
      </c>
      <c r="D36" s="1">
        <v>29</v>
      </c>
      <c r="E36" s="1">
        <v>27</v>
      </c>
      <c r="F36" s="1">
        <v>16</v>
      </c>
      <c r="G36" s="301"/>
    </row>
    <row r="37" spans="2:7">
      <c r="B37" s="1" t="s">
        <v>25</v>
      </c>
      <c r="C37" s="1">
        <v>7</v>
      </c>
      <c r="D37" s="1">
        <v>32</v>
      </c>
      <c r="E37" s="1">
        <v>37</v>
      </c>
      <c r="F37" s="1">
        <v>16</v>
      </c>
      <c r="G37" s="301"/>
    </row>
    <row r="38" spans="2:7">
      <c r="B38" s="1" t="s">
        <v>17</v>
      </c>
      <c r="C38" s="1">
        <v>6</v>
      </c>
      <c r="D38" s="1">
        <v>25</v>
      </c>
      <c r="E38" s="1">
        <v>39</v>
      </c>
      <c r="F38" s="1">
        <v>22</v>
      </c>
      <c r="G38" s="301"/>
    </row>
    <row r="39" spans="2:7">
      <c r="B39" s="1" t="s">
        <v>2</v>
      </c>
      <c r="C39" s="1">
        <v>7</v>
      </c>
      <c r="D39" s="1">
        <v>30</v>
      </c>
      <c r="E39" s="1">
        <v>35</v>
      </c>
      <c r="F39" s="1">
        <v>21</v>
      </c>
      <c r="G39" s="301"/>
    </row>
    <row r="40" spans="2:7">
      <c r="B40" s="1" t="s">
        <v>19</v>
      </c>
      <c r="C40" s="1">
        <v>2</v>
      </c>
      <c r="D40" s="1">
        <v>24</v>
      </c>
      <c r="E40" s="1">
        <v>41</v>
      </c>
      <c r="F40" s="1">
        <v>26</v>
      </c>
      <c r="G40" s="301"/>
    </row>
    <row r="41" spans="2:7">
      <c r="B41" s="1" t="s">
        <v>0</v>
      </c>
      <c r="C41" s="1">
        <v>10</v>
      </c>
      <c r="D41" s="1">
        <v>32</v>
      </c>
      <c r="E41" s="1">
        <v>34</v>
      </c>
      <c r="F41" s="1">
        <v>18</v>
      </c>
      <c r="G41" s="301"/>
    </row>
    <row r="42" spans="2:7">
      <c r="B42" s="1" t="s">
        <v>6</v>
      </c>
      <c r="C42" s="1">
        <v>9</v>
      </c>
      <c r="D42" s="1">
        <v>32</v>
      </c>
      <c r="E42" s="1">
        <v>36</v>
      </c>
      <c r="F42" s="1">
        <v>17</v>
      </c>
      <c r="G42" s="301"/>
    </row>
    <row r="43" spans="2:7">
      <c r="B43" s="1" t="s">
        <v>1</v>
      </c>
      <c r="C43" s="1">
        <v>7</v>
      </c>
      <c r="D43" s="1">
        <v>31</v>
      </c>
      <c r="E43" s="1">
        <v>37</v>
      </c>
      <c r="F43" s="1">
        <v>19</v>
      </c>
      <c r="G43" s="301"/>
    </row>
    <row r="44" spans="2:7">
      <c r="B44" s="1" t="s">
        <v>5</v>
      </c>
      <c r="C44" s="1">
        <v>3</v>
      </c>
      <c r="D44" s="1">
        <v>27</v>
      </c>
      <c r="E44" s="1">
        <v>41</v>
      </c>
      <c r="F44" s="1">
        <v>23</v>
      </c>
      <c r="G44" s="301"/>
    </row>
    <row r="45" spans="2:7">
      <c r="B45" s="68" t="s">
        <v>521</v>
      </c>
      <c r="C45" s="68">
        <v>7</v>
      </c>
      <c r="D45" s="68">
        <v>30</v>
      </c>
      <c r="E45" s="68">
        <v>38</v>
      </c>
      <c r="F45" s="68">
        <v>19</v>
      </c>
      <c r="G45" s="301"/>
    </row>
    <row r="46" spans="2:7">
      <c r="B46" s="1" t="s">
        <v>23</v>
      </c>
      <c r="C46" s="1">
        <v>9</v>
      </c>
      <c r="D46" s="1">
        <v>33</v>
      </c>
      <c r="E46" s="1">
        <v>37</v>
      </c>
      <c r="F46" s="1">
        <v>16</v>
      </c>
      <c r="G46" s="301"/>
    </row>
    <row r="47" spans="2:7">
      <c r="B47" s="1" t="s">
        <v>22</v>
      </c>
      <c r="C47" s="1">
        <v>3</v>
      </c>
      <c r="D47" s="1">
        <v>24</v>
      </c>
      <c r="E47" s="1">
        <v>44</v>
      </c>
      <c r="F47" s="1">
        <v>24</v>
      </c>
      <c r="G47" s="301"/>
    </row>
    <row r="48" spans="2:7">
      <c r="B48" s="1" t="s">
        <v>16</v>
      </c>
      <c r="C48" s="1">
        <v>11</v>
      </c>
      <c r="D48" s="1">
        <v>34</v>
      </c>
      <c r="E48" s="1">
        <v>35</v>
      </c>
      <c r="F48" s="1">
        <v>16</v>
      </c>
      <c r="G48" s="301"/>
    </row>
    <row r="49" spans="1:13">
      <c r="B49" s="1" t="s">
        <v>7</v>
      </c>
      <c r="C49" s="1">
        <v>6</v>
      </c>
      <c r="D49" s="1">
        <v>30</v>
      </c>
      <c r="E49" s="1">
        <v>40</v>
      </c>
      <c r="F49" s="1">
        <v>20</v>
      </c>
      <c r="G49" s="301"/>
    </row>
    <row r="50" spans="1:13">
      <c r="B50" s="1" t="s">
        <v>18</v>
      </c>
      <c r="C50" s="1">
        <v>4</v>
      </c>
      <c r="D50" s="1">
        <v>29</v>
      </c>
      <c r="E50" s="1">
        <v>43</v>
      </c>
      <c r="F50" s="1">
        <v>20</v>
      </c>
      <c r="G50" s="301"/>
    </row>
    <row r="51" spans="1:13">
      <c r="B51" s="1" t="s">
        <v>12</v>
      </c>
      <c r="C51" s="1">
        <v>15</v>
      </c>
      <c r="D51" s="1">
        <v>41</v>
      </c>
      <c r="E51" s="1">
        <v>31</v>
      </c>
      <c r="F51" s="1">
        <v>10</v>
      </c>
      <c r="G51" s="301"/>
    </row>
    <row r="52" spans="1:13">
      <c r="B52" s="1" t="s">
        <v>10</v>
      </c>
      <c r="C52" s="1">
        <v>11</v>
      </c>
      <c r="D52" s="1">
        <v>34</v>
      </c>
      <c r="E52" s="1">
        <v>36</v>
      </c>
      <c r="F52" s="1">
        <v>16</v>
      </c>
      <c r="G52" s="301"/>
    </row>
    <row r="53" spans="1:13">
      <c r="B53" s="1" t="s">
        <v>24</v>
      </c>
      <c r="C53" s="1">
        <v>8</v>
      </c>
      <c r="D53" s="1">
        <v>35</v>
      </c>
      <c r="E53" s="1">
        <v>38</v>
      </c>
      <c r="F53" s="1">
        <v>16</v>
      </c>
      <c r="G53" s="301"/>
    </row>
    <row r="54" spans="1:13">
      <c r="B54" s="1" t="s">
        <v>11</v>
      </c>
      <c r="C54" s="1">
        <v>8</v>
      </c>
      <c r="D54" s="1">
        <v>40</v>
      </c>
      <c r="E54" s="1">
        <v>37</v>
      </c>
      <c r="F54" s="1">
        <v>13</v>
      </c>
      <c r="G54" s="301"/>
    </row>
    <row r="55" spans="1:13">
      <c r="B55" s="1" t="s">
        <v>26</v>
      </c>
      <c r="C55" s="1">
        <v>4</v>
      </c>
      <c r="D55" s="1">
        <v>30</v>
      </c>
      <c r="E55" s="1">
        <v>46</v>
      </c>
      <c r="F55" s="1">
        <v>18</v>
      </c>
      <c r="G55" s="301"/>
    </row>
    <row r="56" spans="1:13">
      <c r="G56" s="301"/>
    </row>
    <row r="57" spans="1:13">
      <c r="M57" s="1" t="s">
        <v>59</v>
      </c>
    </row>
    <row r="59" spans="1:13">
      <c r="A59" s="300" t="s">
        <v>448</v>
      </c>
    </row>
    <row r="60" spans="1:13">
      <c r="A60" s="1" t="s">
        <v>523</v>
      </c>
    </row>
    <row r="62" spans="1:13">
      <c r="C62" s="21" t="s">
        <v>517</v>
      </c>
      <c r="D62" s="21" t="s">
        <v>518</v>
      </c>
      <c r="E62" s="21" t="s">
        <v>519</v>
      </c>
      <c r="F62" s="21" t="s">
        <v>520</v>
      </c>
    </row>
    <row r="63" spans="1:13">
      <c r="B63" s="1" t="s">
        <v>13</v>
      </c>
      <c r="C63" s="1">
        <v>6</v>
      </c>
      <c r="D63" s="1">
        <v>19</v>
      </c>
      <c r="E63" s="1">
        <v>27</v>
      </c>
      <c r="F63" s="1">
        <v>26</v>
      </c>
      <c r="G63" s="301"/>
    </row>
    <row r="64" spans="1:13">
      <c r="B64" s="1" t="s">
        <v>17</v>
      </c>
      <c r="C64" s="1">
        <v>6</v>
      </c>
      <c r="D64" s="1">
        <v>23</v>
      </c>
      <c r="E64" s="1">
        <v>34</v>
      </c>
      <c r="F64" s="1">
        <v>25</v>
      </c>
      <c r="G64" s="301"/>
    </row>
    <row r="65" spans="2:7">
      <c r="B65" s="54" t="s">
        <v>8</v>
      </c>
      <c r="C65" s="54">
        <v>2</v>
      </c>
      <c r="D65" s="54">
        <v>15</v>
      </c>
      <c r="E65" s="54">
        <v>38</v>
      </c>
      <c r="F65" s="54">
        <v>33</v>
      </c>
      <c r="G65" s="301"/>
    </row>
    <row r="66" spans="2:7">
      <c r="B66" s="1" t="s">
        <v>0</v>
      </c>
      <c r="C66" s="1">
        <v>11</v>
      </c>
      <c r="D66" s="1">
        <v>25</v>
      </c>
      <c r="E66" s="1">
        <v>32</v>
      </c>
      <c r="F66" s="1">
        <v>22</v>
      </c>
      <c r="G66" s="301"/>
    </row>
    <row r="67" spans="2:7">
      <c r="B67" s="1" t="s">
        <v>16</v>
      </c>
      <c r="C67" s="1">
        <v>5</v>
      </c>
      <c r="D67" s="1">
        <v>23</v>
      </c>
      <c r="E67" s="1">
        <v>36</v>
      </c>
      <c r="F67" s="1">
        <v>26</v>
      </c>
      <c r="G67" s="301"/>
    </row>
    <row r="68" spans="2:7">
      <c r="B68" s="1" t="s">
        <v>19</v>
      </c>
      <c r="C68" s="1">
        <v>5</v>
      </c>
      <c r="D68" s="1">
        <v>20</v>
      </c>
      <c r="E68" s="1">
        <v>38</v>
      </c>
      <c r="F68" s="1">
        <v>28</v>
      </c>
      <c r="G68" s="301"/>
    </row>
    <row r="69" spans="2:7">
      <c r="B69" s="1" t="s">
        <v>22</v>
      </c>
      <c r="C69" s="1">
        <v>3</v>
      </c>
      <c r="D69" s="1">
        <v>21</v>
      </c>
      <c r="E69" s="1">
        <v>38</v>
      </c>
      <c r="F69" s="1">
        <v>29</v>
      </c>
      <c r="G69" s="301"/>
    </row>
    <row r="70" spans="2:7">
      <c r="B70" s="1" t="s">
        <v>10</v>
      </c>
      <c r="C70" s="1">
        <v>10</v>
      </c>
      <c r="D70" s="1">
        <v>27</v>
      </c>
      <c r="E70" s="1">
        <v>34</v>
      </c>
      <c r="F70" s="1">
        <v>22</v>
      </c>
      <c r="G70" s="301"/>
    </row>
    <row r="71" spans="2:7">
      <c r="B71" s="1" t="s">
        <v>12</v>
      </c>
      <c r="C71" s="1">
        <v>5</v>
      </c>
      <c r="D71" s="1">
        <v>24</v>
      </c>
      <c r="E71" s="1">
        <v>40</v>
      </c>
      <c r="F71" s="1">
        <v>24</v>
      </c>
      <c r="G71" s="301"/>
    </row>
    <row r="72" spans="2:7">
      <c r="B72" s="1" t="s">
        <v>6</v>
      </c>
      <c r="C72" s="1">
        <v>7</v>
      </c>
      <c r="D72" s="1">
        <v>31</v>
      </c>
      <c r="E72" s="1">
        <v>38</v>
      </c>
      <c r="F72" s="1">
        <v>18</v>
      </c>
      <c r="G72" s="301"/>
    </row>
    <row r="73" spans="2:7">
      <c r="G73" s="301"/>
    </row>
    <row r="74" spans="2:7">
      <c r="G74" s="301"/>
    </row>
    <row r="75" spans="2:7">
      <c r="G75" s="301"/>
    </row>
    <row r="76" spans="2:7">
      <c r="G76" s="301"/>
    </row>
    <row r="77" spans="2:7">
      <c r="G77" s="301"/>
    </row>
    <row r="78" spans="2:7">
      <c r="G78" s="301"/>
    </row>
    <row r="79" spans="2:7">
      <c r="G79" s="301"/>
    </row>
    <row r="80" spans="2:7">
      <c r="G80" s="301"/>
    </row>
    <row r="81" spans="1:13">
      <c r="G81" s="301"/>
    </row>
    <row r="82" spans="1:13">
      <c r="G82" s="301"/>
    </row>
    <row r="83" spans="1:13">
      <c r="G83" s="301"/>
    </row>
    <row r="84" spans="1:13">
      <c r="G84" s="301"/>
    </row>
    <row r="85" spans="1:13">
      <c r="G85" s="301"/>
    </row>
    <row r="86" spans="1:13">
      <c r="M86" s="1" t="s">
        <v>59</v>
      </c>
    </row>
    <row r="88" spans="1:13">
      <c r="A88" s="300" t="s">
        <v>449</v>
      </c>
    </row>
    <row r="89" spans="1:13">
      <c r="A89" s="1" t="s">
        <v>524</v>
      </c>
    </row>
    <row r="91" spans="1:13">
      <c r="C91" s="21" t="s">
        <v>517</v>
      </c>
      <c r="D91" s="21" t="s">
        <v>518</v>
      </c>
      <c r="E91" s="21" t="s">
        <v>519</v>
      </c>
      <c r="F91" s="21" t="s">
        <v>520</v>
      </c>
    </row>
    <row r="92" spans="1:13">
      <c r="B92" s="1" t="s">
        <v>13</v>
      </c>
      <c r="C92" s="1">
        <v>4</v>
      </c>
      <c r="D92" s="1">
        <v>15</v>
      </c>
      <c r="E92" s="1">
        <v>30</v>
      </c>
      <c r="F92" s="1">
        <v>29</v>
      </c>
      <c r="G92" s="301"/>
    </row>
    <row r="93" spans="1:13">
      <c r="B93" s="1" t="s">
        <v>17</v>
      </c>
      <c r="C93" s="1">
        <v>3</v>
      </c>
      <c r="D93" s="1">
        <v>19</v>
      </c>
      <c r="E93" s="1">
        <v>35</v>
      </c>
      <c r="F93" s="1">
        <v>26</v>
      </c>
      <c r="G93" s="301"/>
    </row>
    <row r="94" spans="1:13">
      <c r="B94" s="54" t="s">
        <v>8</v>
      </c>
      <c r="C94" s="54">
        <v>3</v>
      </c>
      <c r="D94" s="54">
        <v>19</v>
      </c>
      <c r="E94" s="54">
        <v>37</v>
      </c>
      <c r="F94" s="54">
        <v>28</v>
      </c>
      <c r="G94" s="301"/>
    </row>
    <row r="95" spans="1:13">
      <c r="B95" s="1" t="s">
        <v>16</v>
      </c>
      <c r="C95" s="1">
        <v>13</v>
      </c>
      <c r="D95" s="1">
        <v>28</v>
      </c>
      <c r="E95" s="1">
        <v>30</v>
      </c>
      <c r="F95" s="1">
        <v>18</v>
      </c>
      <c r="G95" s="301"/>
    </row>
    <row r="96" spans="1:13">
      <c r="B96" s="1" t="s">
        <v>22</v>
      </c>
      <c r="C96" s="1">
        <v>4</v>
      </c>
      <c r="D96" s="1">
        <v>22</v>
      </c>
      <c r="E96" s="1">
        <v>39</v>
      </c>
      <c r="F96" s="1">
        <v>26</v>
      </c>
      <c r="G96" s="301"/>
    </row>
    <row r="97" spans="2:7">
      <c r="B97" s="1" t="s">
        <v>6</v>
      </c>
      <c r="C97" s="1">
        <v>10</v>
      </c>
      <c r="D97" s="1">
        <v>30</v>
      </c>
      <c r="E97" s="1">
        <v>33</v>
      </c>
      <c r="F97" s="1">
        <v>19</v>
      </c>
      <c r="G97" s="301"/>
    </row>
    <row r="98" spans="2:7">
      <c r="B98" s="1" t="s">
        <v>0</v>
      </c>
      <c r="C98" s="1">
        <v>12</v>
      </c>
      <c r="D98" s="1">
        <v>30</v>
      </c>
      <c r="E98" s="1">
        <v>33</v>
      </c>
      <c r="F98" s="1">
        <v>18</v>
      </c>
      <c r="G98" s="301"/>
    </row>
    <row r="99" spans="2:7">
      <c r="B99" s="1" t="s">
        <v>12</v>
      </c>
      <c r="C99" s="1">
        <v>16</v>
      </c>
      <c r="D99" s="1">
        <v>34</v>
      </c>
      <c r="E99" s="1">
        <v>30</v>
      </c>
      <c r="F99" s="1">
        <v>14</v>
      </c>
      <c r="G99" s="301"/>
    </row>
    <row r="100" spans="2:7">
      <c r="B100" s="1" t="s">
        <v>10</v>
      </c>
      <c r="C100" s="1">
        <v>11</v>
      </c>
      <c r="D100" s="1">
        <v>32</v>
      </c>
      <c r="E100" s="1">
        <v>35</v>
      </c>
      <c r="F100" s="1">
        <v>17</v>
      </c>
      <c r="G100" s="301"/>
    </row>
    <row r="101" spans="2:7">
      <c r="B101" s="1" t="s">
        <v>19</v>
      </c>
      <c r="C101" s="1">
        <v>7</v>
      </c>
      <c r="D101" s="1">
        <v>27</v>
      </c>
      <c r="E101" s="1">
        <v>39</v>
      </c>
      <c r="F101" s="1">
        <v>22</v>
      </c>
      <c r="G101" s="301"/>
    </row>
    <row r="102" spans="2:7">
      <c r="G102" s="301"/>
    </row>
    <row r="103" spans="2:7">
      <c r="G103" s="301"/>
    </row>
    <row r="104" spans="2:7">
      <c r="G104" s="301"/>
    </row>
    <row r="105" spans="2:7">
      <c r="G105" s="301"/>
    </row>
    <row r="106" spans="2:7">
      <c r="G106" s="301"/>
    </row>
    <row r="107" spans="2:7">
      <c r="G107" s="301"/>
    </row>
    <row r="108" spans="2:7">
      <c r="G108" s="301"/>
    </row>
    <row r="109" spans="2:7">
      <c r="G109" s="301"/>
    </row>
    <row r="110" spans="2:7">
      <c r="G110" s="301"/>
    </row>
    <row r="111" spans="2:7">
      <c r="G111" s="301"/>
    </row>
    <row r="112" spans="2:7">
      <c r="G112" s="301"/>
    </row>
    <row r="113" spans="1:13">
      <c r="G113" s="301"/>
    </row>
    <row r="114" spans="1:13">
      <c r="G114" s="301"/>
    </row>
    <row r="115" spans="1:13">
      <c r="M115" s="1" t="s">
        <v>59</v>
      </c>
    </row>
    <row r="117" spans="1:13">
      <c r="A117" s="19" t="s">
        <v>450</v>
      </c>
    </row>
    <row r="118" spans="1:13">
      <c r="A118" s="1" t="s">
        <v>525</v>
      </c>
    </row>
    <row r="120" spans="1:13">
      <c r="C120" s="90" t="s">
        <v>526</v>
      </c>
      <c r="D120" s="90" t="s">
        <v>527</v>
      </c>
    </row>
    <row r="121" spans="1:13">
      <c r="B121" s="1" t="s">
        <v>36</v>
      </c>
      <c r="C121" s="95" t="s">
        <v>528</v>
      </c>
      <c r="D121" s="95" t="s">
        <v>529</v>
      </c>
    </row>
    <row r="122" spans="1:13">
      <c r="B122" s="1" t="s">
        <v>37</v>
      </c>
      <c r="C122" s="95" t="s">
        <v>530</v>
      </c>
    </row>
    <row r="123" spans="1:13">
      <c r="B123" s="1" t="s">
        <v>28</v>
      </c>
      <c r="C123" s="95" t="s">
        <v>531</v>
      </c>
      <c r="D123" s="95" t="s">
        <v>529</v>
      </c>
    </row>
    <row r="124" spans="1:13">
      <c r="B124" s="1" t="s">
        <v>24</v>
      </c>
      <c r="C124" s="95" t="s">
        <v>530</v>
      </c>
    </row>
    <row r="125" spans="1:13">
      <c r="B125" s="1" t="s">
        <v>7</v>
      </c>
      <c r="C125" s="95" t="s">
        <v>532</v>
      </c>
    </row>
    <row r="126" spans="1:13">
      <c r="B126" s="1" t="s">
        <v>2</v>
      </c>
      <c r="C126" s="95" t="s">
        <v>532</v>
      </c>
    </row>
    <row r="127" spans="1:13">
      <c r="B127" s="1" t="s">
        <v>3</v>
      </c>
      <c r="C127" s="95" t="s">
        <v>530</v>
      </c>
    </row>
    <row r="128" spans="1:13">
      <c r="B128" s="1" t="s">
        <v>6</v>
      </c>
      <c r="C128" s="95" t="s">
        <v>532</v>
      </c>
    </row>
    <row r="129" spans="2:3">
      <c r="B129" s="1" t="s">
        <v>15</v>
      </c>
      <c r="C129" s="95" t="s">
        <v>531</v>
      </c>
    </row>
    <row r="130" spans="2:3">
      <c r="B130" s="1" t="s">
        <v>5</v>
      </c>
      <c r="C130" s="95" t="s">
        <v>532</v>
      </c>
    </row>
    <row r="131" spans="2:3">
      <c r="B131" s="54" t="s">
        <v>8</v>
      </c>
      <c r="C131" s="96" t="s">
        <v>528</v>
      </c>
    </row>
    <row r="132" spans="2:3">
      <c r="B132" s="1" t="s">
        <v>26</v>
      </c>
      <c r="C132" s="95" t="s">
        <v>531</v>
      </c>
    </row>
    <row r="133" spans="2:3">
      <c r="B133" s="1" t="s">
        <v>22</v>
      </c>
      <c r="C133" s="95" t="s">
        <v>532</v>
      </c>
    </row>
    <row r="134" spans="2:3">
      <c r="B134" s="1" t="s">
        <v>17</v>
      </c>
      <c r="C134" s="95" t="s">
        <v>532</v>
      </c>
    </row>
    <row r="135" spans="2:3">
      <c r="B135" s="1" t="s">
        <v>11</v>
      </c>
      <c r="C135" s="95" t="s">
        <v>532</v>
      </c>
    </row>
    <row r="136" spans="2:3">
      <c r="B136" s="1" t="s">
        <v>10</v>
      </c>
      <c r="C136" s="95" t="s">
        <v>532</v>
      </c>
    </row>
    <row r="137" spans="2:3">
      <c r="B137" s="1" t="s">
        <v>9</v>
      </c>
      <c r="C137" s="95" t="s">
        <v>532</v>
      </c>
    </row>
    <row r="138" spans="2:3">
      <c r="B138" s="1" t="s">
        <v>0</v>
      </c>
      <c r="C138" s="95" t="s">
        <v>532</v>
      </c>
    </row>
    <row r="139" spans="2:3">
      <c r="B139" s="1" t="s">
        <v>4</v>
      </c>
      <c r="C139" s="95" t="s">
        <v>532</v>
      </c>
    </row>
    <row r="140" spans="2:3">
      <c r="B140" s="1" t="s">
        <v>18</v>
      </c>
      <c r="C140" s="95" t="s">
        <v>532</v>
      </c>
    </row>
    <row r="141" spans="2:3">
      <c r="B141" s="1" t="s">
        <v>1</v>
      </c>
      <c r="C141" s="95" t="s">
        <v>532</v>
      </c>
    </row>
    <row r="142" spans="2:3">
      <c r="B142" s="1" t="s">
        <v>23</v>
      </c>
      <c r="C142" s="95" t="s">
        <v>531</v>
      </c>
    </row>
    <row r="143" spans="2:3">
      <c r="B143" s="1" t="s">
        <v>19</v>
      </c>
      <c r="C143" s="95" t="s">
        <v>532</v>
      </c>
    </row>
    <row r="144" spans="2:3">
      <c r="B144" s="1" t="s">
        <v>13</v>
      </c>
      <c r="C144" s="95" t="s">
        <v>532</v>
      </c>
    </row>
    <row r="145" spans="1:9">
      <c r="B145" s="1" t="s">
        <v>14</v>
      </c>
      <c r="C145" s="95" t="s">
        <v>532</v>
      </c>
    </row>
    <row r="146" spans="1:9">
      <c r="B146" s="1" t="s">
        <v>25</v>
      </c>
      <c r="C146" s="95" t="s">
        <v>532</v>
      </c>
    </row>
    <row r="147" spans="1:9">
      <c r="B147" s="1" t="s">
        <v>12</v>
      </c>
      <c r="C147" s="95" t="s">
        <v>530</v>
      </c>
    </row>
    <row r="148" spans="1:9">
      <c r="B148" s="1" t="s">
        <v>16</v>
      </c>
      <c r="C148" s="95" t="s">
        <v>532</v>
      </c>
      <c r="I148" s="1" t="s">
        <v>59</v>
      </c>
    </row>
    <row r="150" spans="1:9">
      <c r="A150" s="19" t="s">
        <v>451</v>
      </c>
    </row>
    <row r="151" spans="1:9">
      <c r="A151" s="1" t="s">
        <v>525</v>
      </c>
    </row>
    <row r="153" spans="1:9">
      <c r="C153" s="90" t="s">
        <v>526</v>
      </c>
      <c r="D153" s="90" t="s">
        <v>527</v>
      </c>
    </row>
    <row r="154" spans="1:9">
      <c r="B154" s="1" t="s">
        <v>36</v>
      </c>
      <c r="C154" s="95" t="s">
        <v>530</v>
      </c>
      <c r="D154" s="95" t="s">
        <v>529</v>
      </c>
    </row>
    <row r="155" spans="1:9">
      <c r="B155" s="1" t="s">
        <v>37</v>
      </c>
      <c r="C155" s="95" t="s">
        <v>530</v>
      </c>
    </row>
    <row r="156" spans="1:9">
      <c r="B156" s="1" t="s">
        <v>28</v>
      </c>
      <c r="C156" s="95" t="s">
        <v>531</v>
      </c>
    </row>
    <row r="157" spans="1:9">
      <c r="B157" s="1" t="s">
        <v>24</v>
      </c>
      <c r="C157" s="95" t="s">
        <v>530</v>
      </c>
    </row>
    <row r="158" spans="1:9">
      <c r="B158" s="1" t="s">
        <v>7</v>
      </c>
      <c r="C158" s="95" t="s">
        <v>531</v>
      </c>
    </row>
    <row r="159" spans="1:9">
      <c r="B159" s="1" t="s">
        <v>2</v>
      </c>
      <c r="C159" s="95" t="s">
        <v>531</v>
      </c>
    </row>
    <row r="160" spans="1:9">
      <c r="B160" s="1" t="s">
        <v>3</v>
      </c>
      <c r="C160" s="95" t="s">
        <v>530</v>
      </c>
    </row>
    <row r="161" spans="2:3">
      <c r="B161" s="1" t="s">
        <v>6</v>
      </c>
      <c r="C161" s="95" t="s">
        <v>530</v>
      </c>
    </row>
    <row r="162" spans="2:3">
      <c r="B162" s="1" t="s">
        <v>15</v>
      </c>
      <c r="C162" s="95" t="s">
        <v>531</v>
      </c>
    </row>
    <row r="163" spans="2:3">
      <c r="B163" s="1" t="s">
        <v>5</v>
      </c>
      <c r="C163" s="95" t="s">
        <v>530</v>
      </c>
    </row>
    <row r="164" spans="2:3">
      <c r="B164" s="54" t="s">
        <v>8</v>
      </c>
      <c r="C164" s="96" t="s">
        <v>530</v>
      </c>
    </row>
    <row r="165" spans="2:3">
      <c r="B165" s="1" t="s">
        <v>26</v>
      </c>
      <c r="C165" s="95" t="s">
        <v>531</v>
      </c>
    </row>
    <row r="166" spans="2:3">
      <c r="B166" s="1" t="s">
        <v>22</v>
      </c>
      <c r="C166" s="95" t="s">
        <v>531</v>
      </c>
    </row>
    <row r="167" spans="2:3">
      <c r="B167" s="1" t="s">
        <v>17</v>
      </c>
      <c r="C167" s="95" t="s">
        <v>531</v>
      </c>
    </row>
    <row r="168" spans="2:3">
      <c r="B168" s="1" t="s">
        <v>11</v>
      </c>
      <c r="C168" s="95" t="s">
        <v>532</v>
      </c>
    </row>
    <row r="169" spans="2:3">
      <c r="B169" s="1" t="s">
        <v>10</v>
      </c>
      <c r="C169" s="95" t="s">
        <v>532</v>
      </c>
    </row>
    <row r="170" spans="2:3">
      <c r="B170" s="1" t="s">
        <v>9</v>
      </c>
      <c r="C170" s="95" t="s">
        <v>531</v>
      </c>
    </row>
    <row r="171" spans="2:3">
      <c r="B171" s="1" t="s">
        <v>0</v>
      </c>
      <c r="C171" s="95" t="s">
        <v>531</v>
      </c>
    </row>
    <row r="172" spans="2:3">
      <c r="B172" s="1" t="s">
        <v>4</v>
      </c>
      <c r="C172" s="95" t="s">
        <v>532</v>
      </c>
    </row>
    <row r="173" spans="2:3">
      <c r="B173" s="1" t="s">
        <v>18</v>
      </c>
      <c r="C173" s="95" t="s">
        <v>530</v>
      </c>
    </row>
    <row r="174" spans="2:3">
      <c r="B174" s="1" t="s">
        <v>1</v>
      </c>
      <c r="C174" s="95" t="s">
        <v>531</v>
      </c>
    </row>
    <row r="175" spans="2:3">
      <c r="B175" s="1" t="s">
        <v>23</v>
      </c>
      <c r="C175" s="95" t="s">
        <v>531</v>
      </c>
    </row>
    <row r="176" spans="2:3">
      <c r="B176" s="1" t="s">
        <v>19</v>
      </c>
      <c r="C176" s="95" t="s">
        <v>532</v>
      </c>
    </row>
    <row r="177" spans="2:9">
      <c r="B177" s="1" t="s">
        <v>13</v>
      </c>
      <c r="C177" s="95" t="s">
        <v>531</v>
      </c>
    </row>
    <row r="178" spans="2:9">
      <c r="B178" s="1" t="s">
        <v>14</v>
      </c>
      <c r="C178" s="95" t="s">
        <v>531</v>
      </c>
    </row>
    <row r="179" spans="2:9">
      <c r="B179" s="1" t="s">
        <v>25</v>
      </c>
      <c r="C179" s="95" t="s">
        <v>531</v>
      </c>
    </row>
    <row r="180" spans="2:9">
      <c r="B180" s="1" t="s">
        <v>12</v>
      </c>
      <c r="C180" s="95" t="s">
        <v>531</v>
      </c>
    </row>
    <row r="181" spans="2:9">
      <c r="B181" s="1" t="s">
        <v>16</v>
      </c>
      <c r="C181" s="95" t="s">
        <v>531</v>
      </c>
      <c r="I181" s="1" t="s">
        <v>59</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4"/>
  <sheetViews>
    <sheetView zoomScale="70" zoomScaleNormal="70" workbookViewId="0">
      <selection activeCell="A2" sqref="A2:P3"/>
    </sheetView>
  </sheetViews>
  <sheetFormatPr baseColWidth="10" defaultRowHeight="12"/>
  <cols>
    <col min="1" max="1" width="11.42578125" style="271"/>
    <col min="2" max="2" width="22.28515625" style="271" customWidth="1"/>
    <col min="3" max="3" width="19.7109375" style="271" customWidth="1"/>
    <col min="4" max="16384" width="11.42578125" style="271"/>
  </cols>
  <sheetData>
    <row r="1" spans="1:15" ht="12.75" customHeight="1">
      <c r="A1" s="19" t="s">
        <v>533</v>
      </c>
      <c r="B1" s="19"/>
      <c r="C1" s="19"/>
      <c r="D1" s="19"/>
      <c r="E1" s="19"/>
      <c r="F1" s="19"/>
      <c r="G1" s="19"/>
      <c r="H1" s="83"/>
      <c r="I1" s="83"/>
      <c r="J1" s="1"/>
      <c r="K1" s="83"/>
      <c r="L1" s="83"/>
      <c r="M1" s="83"/>
      <c r="N1" s="83"/>
      <c r="O1" s="1"/>
    </row>
    <row r="2" spans="1:15" ht="12.75">
      <c r="A2" s="83" t="s">
        <v>534</v>
      </c>
      <c r="B2" s="83"/>
      <c r="C2" s="9"/>
      <c r="D2" s="9"/>
      <c r="E2" s="9"/>
      <c r="F2" s="83"/>
      <c r="G2" s="83"/>
      <c r="H2" s="83"/>
      <c r="I2" s="83"/>
      <c r="J2" s="1"/>
      <c r="K2" s="83"/>
      <c r="L2" s="83"/>
      <c r="M2" s="83"/>
      <c r="N2" s="83"/>
      <c r="O2" s="1"/>
    </row>
    <row r="3" spans="1:15" ht="12.75">
      <c r="A3" s="83"/>
      <c r="B3" s="83"/>
      <c r="C3" s="9"/>
      <c r="D3" s="9"/>
      <c r="E3" s="9"/>
      <c r="F3" s="83"/>
      <c r="G3" s="83"/>
      <c r="H3" s="83"/>
      <c r="I3" s="83"/>
      <c r="J3" s="83"/>
      <c r="K3" s="83"/>
      <c r="L3" s="83"/>
      <c r="M3" s="83"/>
      <c r="N3" s="83"/>
      <c r="O3" s="1"/>
    </row>
    <row r="4" spans="1:15" ht="12.75">
      <c r="A4" s="1"/>
      <c r="B4" s="83"/>
      <c r="C4" s="83"/>
      <c r="D4" s="9" t="s">
        <v>535</v>
      </c>
      <c r="E4" s="9" t="s">
        <v>536</v>
      </c>
      <c r="F4" s="83"/>
      <c r="G4" s="83"/>
      <c r="H4" s="83"/>
      <c r="I4" s="1"/>
      <c r="J4" s="1"/>
      <c r="K4" s="1"/>
      <c r="L4" s="1"/>
      <c r="M4" s="1"/>
      <c r="N4" s="1"/>
      <c r="O4" s="1"/>
    </row>
    <row r="5" spans="1:15" ht="12.75">
      <c r="A5" s="1"/>
      <c r="B5" s="399" t="s">
        <v>537</v>
      </c>
      <c r="C5" s="302" t="s">
        <v>467</v>
      </c>
      <c r="D5" s="233">
        <v>16.72</v>
      </c>
      <c r="E5" s="233">
        <v>16.68</v>
      </c>
      <c r="F5" s="9"/>
      <c r="G5" s="302"/>
      <c r="H5" s="233"/>
      <c r="I5" s="233"/>
      <c r="J5" s="1"/>
      <c r="K5" s="1"/>
      <c r="L5" s="1"/>
      <c r="M5" s="1"/>
      <c r="N5" s="1"/>
      <c r="O5" s="1"/>
    </row>
    <row r="6" spans="1:15" ht="12.75">
      <c r="A6" s="1"/>
      <c r="B6" s="399"/>
      <c r="C6" s="302" t="s">
        <v>470</v>
      </c>
      <c r="D6" s="233">
        <v>6</v>
      </c>
      <c r="E6" s="233">
        <v>6.86</v>
      </c>
      <c r="F6" s="83"/>
      <c r="G6" s="302"/>
      <c r="H6" s="233"/>
      <c r="I6" s="233"/>
      <c r="J6" s="1"/>
      <c r="K6" s="1"/>
      <c r="L6" s="1"/>
      <c r="M6" s="1"/>
      <c r="N6" s="1"/>
      <c r="O6" s="1"/>
    </row>
    <row r="7" spans="1:15" ht="12.75">
      <c r="A7" s="1"/>
      <c r="B7" s="399"/>
      <c r="C7" s="303" t="s">
        <v>469</v>
      </c>
      <c r="D7" s="237">
        <v>3.02</v>
      </c>
      <c r="E7" s="237">
        <v>3.2</v>
      </c>
      <c r="F7" s="83"/>
      <c r="G7" s="302"/>
      <c r="H7" s="233"/>
      <c r="I7" s="233"/>
      <c r="J7" s="1"/>
      <c r="K7" s="1"/>
      <c r="L7" s="1"/>
      <c r="M7" s="1"/>
      <c r="N7" s="1"/>
      <c r="O7" s="1"/>
    </row>
    <row r="8" spans="1:15" ht="12.75">
      <c r="A8" s="1"/>
      <c r="B8" s="399"/>
      <c r="C8" s="302" t="s">
        <v>538</v>
      </c>
      <c r="D8" s="233">
        <v>2.4300000000000002</v>
      </c>
      <c r="E8" s="233">
        <v>3.19</v>
      </c>
      <c r="F8" s="9"/>
      <c r="G8" s="302"/>
      <c r="H8" s="302"/>
      <c r="I8" s="302"/>
      <c r="J8" s="1"/>
      <c r="K8" s="1"/>
      <c r="L8" s="1"/>
      <c r="M8" s="1"/>
      <c r="N8" s="1"/>
      <c r="O8" s="1"/>
    </row>
    <row r="9" spans="1:15" ht="12.75">
      <c r="A9" s="1"/>
      <c r="B9" s="397"/>
      <c r="C9" s="304" t="s">
        <v>471</v>
      </c>
      <c r="D9" s="305">
        <v>2.39</v>
      </c>
      <c r="E9" s="305">
        <v>1.77</v>
      </c>
      <c r="F9" s="9"/>
      <c r="G9" s="302"/>
      <c r="H9" s="302"/>
      <c r="I9" s="302"/>
      <c r="J9" s="1"/>
      <c r="K9" s="1"/>
      <c r="L9" s="1"/>
      <c r="M9" s="1"/>
      <c r="N9" s="1"/>
      <c r="O9" s="1"/>
    </row>
    <row r="10" spans="1:15" ht="12.75">
      <c r="A10" s="1"/>
      <c r="B10" s="351" t="s">
        <v>539</v>
      </c>
      <c r="C10" s="302" t="s">
        <v>540</v>
      </c>
      <c r="D10" s="233">
        <v>10.48</v>
      </c>
      <c r="E10" s="233">
        <v>9.89</v>
      </c>
      <c r="F10" s="9"/>
      <c r="G10" s="302"/>
      <c r="H10" s="302"/>
      <c r="I10" s="302"/>
      <c r="J10" s="1"/>
      <c r="K10" s="1"/>
      <c r="L10" s="1"/>
      <c r="M10" s="1"/>
      <c r="N10" s="1"/>
      <c r="O10" s="1"/>
    </row>
    <row r="11" spans="1:15" ht="12.75">
      <c r="A11" s="1"/>
      <c r="B11" s="401"/>
      <c r="C11" s="304" t="s">
        <v>541</v>
      </c>
      <c r="D11" s="305">
        <v>3.12</v>
      </c>
      <c r="E11" s="305">
        <v>2.83</v>
      </c>
      <c r="F11" s="9"/>
      <c r="G11" s="83"/>
      <c r="H11" s="83"/>
      <c r="I11" s="1"/>
      <c r="J11" s="1"/>
      <c r="K11" s="1"/>
      <c r="L11" s="1"/>
      <c r="M11" s="1"/>
      <c r="N11" s="1"/>
      <c r="O11" s="1"/>
    </row>
    <row r="12" spans="1:15" ht="12.75">
      <c r="A12" s="1"/>
      <c r="B12" s="351" t="s">
        <v>542</v>
      </c>
      <c r="C12" s="302" t="s">
        <v>543</v>
      </c>
      <c r="D12" s="233">
        <v>25.74</v>
      </c>
      <c r="E12" s="233">
        <v>30.84</v>
      </c>
      <c r="F12" s="9"/>
      <c r="G12" s="83"/>
      <c r="H12" s="83"/>
      <c r="I12" s="1"/>
      <c r="J12" s="1"/>
      <c r="K12" s="1"/>
      <c r="L12" s="1"/>
      <c r="M12" s="1"/>
      <c r="N12" s="1"/>
      <c r="O12" s="1"/>
    </row>
    <row r="13" spans="1:15" ht="12.75">
      <c r="A13" s="1"/>
      <c r="B13" s="351"/>
      <c r="C13" s="302" t="s">
        <v>544</v>
      </c>
      <c r="D13" s="233">
        <v>15.64</v>
      </c>
      <c r="E13" s="233">
        <v>18.059999999999999</v>
      </c>
      <c r="F13" s="1"/>
      <c r="G13" s="83"/>
      <c r="H13" s="83"/>
      <c r="I13" s="1"/>
      <c r="J13" s="1"/>
      <c r="K13" s="1"/>
      <c r="L13" s="1"/>
      <c r="M13" s="1"/>
      <c r="N13" s="1"/>
      <c r="O13" s="1"/>
    </row>
    <row r="14" spans="1:15" ht="12.75">
      <c r="A14" s="1"/>
      <c r="B14" s="401"/>
      <c r="C14" s="304" t="s">
        <v>545</v>
      </c>
      <c r="D14" s="305">
        <v>13.23</v>
      </c>
      <c r="E14" s="305">
        <v>13.45</v>
      </c>
      <c r="F14" s="1"/>
      <c r="G14" s="1"/>
      <c r="H14" s="1"/>
      <c r="I14" s="1"/>
      <c r="J14" s="1"/>
      <c r="K14" s="1"/>
      <c r="L14" s="1"/>
      <c r="M14" s="1"/>
      <c r="N14" s="1"/>
      <c r="O14" s="1"/>
    </row>
    <row r="15" spans="1:15" ht="12.75">
      <c r="A15" s="1"/>
      <c r="B15" s="351" t="s">
        <v>546</v>
      </c>
      <c r="C15" s="302" t="s">
        <v>547</v>
      </c>
      <c r="D15" s="233">
        <v>40.68</v>
      </c>
      <c r="E15" s="233">
        <v>46.12</v>
      </c>
      <c r="F15" s="1"/>
      <c r="G15" s="1"/>
      <c r="H15" s="1"/>
      <c r="I15" s="1"/>
      <c r="J15" s="1"/>
      <c r="K15" s="1"/>
      <c r="L15" s="1"/>
      <c r="M15" s="1"/>
      <c r="N15" s="1"/>
      <c r="O15" s="1"/>
    </row>
    <row r="16" spans="1:15" ht="12.75">
      <c r="A16" s="1"/>
      <c r="B16" s="351"/>
      <c r="C16" s="302" t="s">
        <v>548</v>
      </c>
      <c r="D16" s="233">
        <v>26.8</v>
      </c>
      <c r="E16" s="233">
        <v>24.06</v>
      </c>
      <c r="F16" s="1"/>
      <c r="G16" s="1"/>
      <c r="H16" s="1"/>
      <c r="I16" s="1"/>
      <c r="J16" s="1"/>
      <c r="K16" s="1"/>
      <c r="L16" s="1"/>
      <c r="M16" s="1"/>
      <c r="N16" s="1"/>
      <c r="O16" s="1"/>
    </row>
    <row r="17" spans="1:18" ht="12.75">
      <c r="A17" s="1"/>
      <c r="B17" s="401"/>
      <c r="C17" s="304" t="s">
        <v>549</v>
      </c>
      <c r="D17" s="305">
        <v>18.8</v>
      </c>
      <c r="E17" s="305">
        <v>17.22</v>
      </c>
      <c r="F17" s="1"/>
      <c r="G17" s="1"/>
      <c r="H17" s="1"/>
      <c r="I17" s="1"/>
      <c r="J17" s="1"/>
      <c r="K17" s="1"/>
      <c r="L17" s="1"/>
      <c r="M17" s="1"/>
      <c r="N17" s="1"/>
      <c r="O17" s="1"/>
    </row>
    <row r="18" spans="1:18" ht="12.75">
      <c r="A18" s="1"/>
      <c r="B18" s="351" t="s">
        <v>550</v>
      </c>
      <c r="C18" s="302" t="s">
        <v>551</v>
      </c>
      <c r="D18" s="233">
        <v>65.89</v>
      </c>
      <c r="E18" s="233">
        <v>56.58</v>
      </c>
      <c r="F18" s="1"/>
      <c r="G18" s="1"/>
      <c r="H18" s="1"/>
      <c r="I18" s="1"/>
      <c r="J18" s="1"/>
      <c r="K18" s="1"/>
      <c r="L18" s="1"/>
      <c r="M18" s="1"/>
      <c r="N18" s="1"/>
      <c r="O18" s="1"/>
    </row>
    <row r="19" spans="1:18" ht="12.75">
      <c r="A19" s="1"/>
      <c r="B19" s="351"/>
      <c r="C19" s="302" t="s">
        <v>552</v>
      </c>
      <c r="D19" s="233">
        <v>24.65</v>
      </c>
      <c r="E19" s="233">
        <v>25</v>
      </c>
      <c r="F19" s="1"/>
      <c r="G19" s="1"/>
      <c r="H19" s="1"/>
      <c r="I19" s="1"/>
      <c r="J19" s="1"/>
      <c r="K19" s="1"/>
      <c r="L19" s="1"/>
      <c r="M19" s="1"/>
      <c r="N19" s="1"/>
      <c r="O19" s="1"/>
    </row>
    <row r="20" spans="1:18" ht="12.75">
      <c r="A20" s="1"/>
      <c r="B20" s="401"/>
      <c r="C20" s="304" t="s">
        <v>553</v>
      </c>
      <c r="D20" s="305">
        <v>16.91</v>
      </c>
      <c r="E20" s="305">
        <v>19.600000000000001</v>
      </c>
      <c r="F20" s="1"/>
      <c r="G20" s="1"/>
      <c r="H20" s="1"/>
      <c r="I20" s="1"/>
      <c r="J20" s="1"/>
      <c r="K20" s="1"/>
      <c r="L20" s="1"/>
      <c r="M20" s="1"/>
      <c r="N20" s="1"/>
      <c r="O20" s="1"/>
    </row>
    <row r="21" spans="1:18" ht="12.75">
      <c r="A21" s="1"/>
      <c r="B21" s="351" t="s">
        <v>554</v>
      </c>
      <c r="C21" s="302" t="s">
        <v>555</v>
      </c>
      <c r="D21" s="233">
        <v>41.21</v>
      </c>
      <c r="E21" s="233">
        <v>43.42</v>
      </c>
      <c r="F21" s="1"/>
      <c r="G21" s="1"/>
      <c r="H21" s="1"/>
      <c r="I21" s="1"/>
      <c r="J21" s="1"/>
      <c r="K21" s="1"/>
      <c r="L21" s="1"/>
      <c r="M21" s="1"/>
      <c r="N21" s="1"/>
      <c r="O21" s="1"/>
    </row>
    <row r="22" spans="1:18" ht="12.75">
      <c r="A22" s="1"/>
      <c r="B22" s="351"/>
      <c r="C22" s="302" t="s">
        <v>556</v>
      </c>
      <c r="D22" s="233">
        <v>33.9</v>
      </c>
      <c r="E22" s="233">
        <v>40.69</v>
      </c>
      <c r="F22" s="1"/>
      <c r="G22" s="1"/>
      <c r="H22" s="1"/>
      <c r="I22" s="1"/>
      <c r="J22" s="1"/>
      <c r="K22" s="1"/>
      <c r="L22" s="1"/>
      <c r="M22" s="1"/>
      <c r="N22" s="1"/>
      <c r="O22" s="1"/>
    </row>
    <row r="23" spans="1:18" ht="12.75">
      <c r="A23" s="1"/>
      <c r="B23" s="401"/>
      <c r="C23" s="304" t="s">
        <v>557</v>
      </c>
      <c r="D23" s="305">
        <v>17.52</v>
      </c>
      <c r="E23" s="305">
        <v>17.04</v>
      </c>
      <c r="F23" s="1"/>
      <c r="G23" s="1"/>
      <c r="H23" s="1"/>
      <c r="I23" s="1"/>
      <c r="J23" s="1"/>
      <c r="K23" s="1"/>
      <c r="L23" s="1"/>
      <c r="M23" s="1"/>
      <c r="N23" s="1"/>
      <c r="O23" s="1"/>
    </row>
    <row r="24" spans="1:18" ht="12.75">
      <c r="A24" s="1"/>
      <c r="B24" s="351" t="s">
        <v>558</v>
      </c>
      <c r="C24" s="302" t="s">
        <v>559</v>
      </c>
      <c r="D24" s="233">
        <v>26.29</v>
      </c>
      <c r="E24" s="233">
        <v>38.590000000000003</v>
      </c>
      <c r="F24" s="1"/>
      <c r="G24" s="1" t="s">
        <v>560</v>
      </c>
      <c r="H24" s="1"/>
      <c r="I24" s="1"/>
      <c r="J24" s="1"/>
      <c r="K24" s="9"/>
      <c r="L24" s="83"/>
      <c r="M24" s="83"/>
      <c r="N24" s="83"/>
      <c r="O24" s="83"/>
    </row>
    <row r="25" spans="1:18" ht="12.75" customHeight="1">
      <c r="A25" s="1"/>
      <c r="B25" s="351"/>
      <c r="C25" s="302" t="s">
        <v>561</v>
      </c>
      <c r="D25" s="233">
        <v>16.350000000000001</v>
      </c>
      <c r="E25" s="233">
        <v>26.76</v>
      </c>
      <c r="F25" s="1"/>
      <c r="G25" s="382" t="s">
        <v>562</v>
      </c>
      <c r="H25" s="382"/>
      <c r="I25" s="382"/>
      <c r="J25" s="382"/>
      <c r="K25" s="382"/>
      <c r="L25" s="382"/>
      <c r="M25" s="382"/>
      <c r="N25" s="382"/>
      <c r="O25" s="382"/>
      <c r="P25" s="382"/>
      <c r="Q25" s="382"/>
      <c r="R25" s="382"/>
    </row>
    <row r="26" spans="1:18" ht="12.75">
      <c r="A26" s="1"/>
      <c r="B26" s="401"/>
      <c r="C26" s="304" t="s">
        <v>563</v>
      </c>
      <c r="D26" s="305">
        <v>9.34</v>
      </c>
      <c r="E26" s="305">
        <v>8.89</v>
      </c>
      <c r="F26" s="1"/>
      <c r="G26" s="1"/>
      <c r="H26" s="1"/>
      <c r="I26" s="1"/>
      <c r="J26" s="1"/>
      <c r="K26" s="1"/>
      <c r="L26" s="1"/>
      <c r="M26" s="1"/>
      <c r="N26" s="1"/>
      <c r="O26" s="1"/>
    </row>
    <row r="27" spans="1:18" ht="12.75">
      <c r="A27" s="1"/>
      <c r="B27" s="399" t="s">
        <v>564</v>
      </c>
      <c r="C27" s="302" t="s">
        <v>565</v>
      </c>
      <c r="D27" s="233">
        <v>17.920000000000002</v>
      </c>
      <c r="E27" s="233">
        <v>33.06</v>
      </c>
      <c r="F27" s="1"/>
      <c r="G27" s="1"/>
      <c r="H27" s="1"/>
      <c r="I27" s="1"/>
      <c r="J27" s="1"/>
      <c r="K27" s="1" t="s">
        <v>59</v>
      </c>
      <c r="L27" s="1"/>
      <c r="M27" s="1"/>
      <c r="N27" s="1"/>
      <c r="O27" s="1"/>
    </row>
    <row r="28" spans="1:18" ht="12.75">
      <c r="A28" s="1"/>
      <c r="B28" s="399"/>
      <c r="C28" s="302" t="s">
        <v>566</v>
      </c>
      <c r="D28" s="233">
        <v>5.53</v>
      </c>
      <c r="E28" s="233">
        <v>8.85</v>
      </c>
      <c r="F28" s="1"/>
      <c r="G28" s="302"/>
      <c r="H28" s="233"/>
      <c r="I28" s="233"/>
      <c r="J28" s="1"/>
      <c r="K28" s="1"/>
      <c r="L28" s="1"/>
      <c r="M28" s="1"/>
      <c r="N28" s="1"/>
      <c r="O28" s="1"/>
    </row>
    <row r="29" spans="1:18" ht="12.75">
      <c r="A29" s="1"/>
      <c r="B29" s="397"/>
      <c r="C29" s="304" t="s">
        <v>567</v>
      </c>
      <c r="D29" s="305">
        <v>1</v>
      </c>
      <c r="E29" s="305">
        <v>1.64</v>
      </c>
      <c r="F29" s="1"/>
      <c r="G29" s="1"/>
      <c r="H29" s="1"/>
      <c r="I29" s="1"/>
      <c r="J29" s="1"/>
      <c r="K29" s="1"/>
      <c r="L29" s="1"/>
      <c r="M29" s="1"/>
      <c r="N29" s="1"/>
      <c r="O29" s="1"/>
    </row>
    <row r="30" spans="1:18" ht="12.75">
      <c r="A30" s="1"/>
      <c r="B30" s="302"/>
      <c r="C30" s="302"/>
      <c r="D30" s="233"/>
      <c r="E30" s="233"/>
      <c r="F30" s="1"/>
      <c r="G30" s="1"/>
      <c r="H30" s="1"/>
      <c r="I30" s="1"/>
      <c r="J30" s="1"/>
      <c r="K30" s="1"/>
      <c r="L30" s="1"/>
      <c r="M30" s="1"/>
      <c r="N30" s="1"/>
      <c r="O30" s="1"/>
    </row>
    <row r="31" spans="1:18" ht="12.75">
      <c r="A31" s="19" t="s">
        <v>568</v>
      </c>
      <c r="B31" s="19"/>
      <c r="C31" s="19"/>
      <c r="D31" s="19"/>
      <c r="E31" s="19"/>
      <c r="F31" s="19"/>
      <c r="G31" s="19"/>
      <c r="H31" s="83"/>
      <c r="I31" s="83"/>
      <c r="J31" s="1"/>
      <c r="K31" s="83"/>
      <c r="L31" s="83"/>
      <c r="M31" s="1"/>
      <c r="N31" s="1"/>
      <c r="O31" s="1"/>
    </row>
    <row r="32" spans="1:18" ht="12.75">
      <c r="A32" s="83" t="s">
        <v>534</v>
      </c>
      <c r="B32" s="83"/>
      <c r="C32" s="9"/>
      <c r="D32" s="9"/>
      <c r="E32" s="9"/>
      <c r="F32" s="83"/>
      <c r="G32" s="83"/>
      <c r="H32" s="83"/>
      <c r="I32" s="83"/>
      <c r="J32" s="1"/>
      <c r="K32" s="83"/>
      <c r="L32" s="83"/>
      <c r="M32" s="1"/>
      <c r="N32" s="1"/>
      <c r="O32" s="1"/>
    </row>
    <row r="33" spans="1:15" ht="12.75">
      <c r="A33" s="83"/>
      <c r="B33" s="83"/>
      <c r="C33" s="9"/>
      <c r="D33" s="9"/>
      <c r="E33" s="9"/>
      <c r="F33" s="83"/>
      <c r="G33" s="83"/>
      <c r="H33" s="83"/>
      <c r="I33" s="83"/>
      <c r="J33" s="83"/>
      <c r="K33" s="83"/>
      <c r="L33" s="83"/>
      <c r="M33" s="1"/>
      <c r="N33" s="1"/>
      <c r="O33" s="1"/>
    </row>
    <row r="34" spans="1:15" ht="12.75">
      <c r="A34" s="1"/>
      <c r="B34" s="83"/>
      <c r="C34" s="83"/>
      <c r="D34" s="9" t="s">
        <v>535</v>
      </c>
      <c r="E34" s="9" t="s">
        <v>536</v>
      </c>
      <c r="F34" s="1"/>
      <c r="G34" s="83"/>
      <c r="H34" s="83"/>
      <c r="I34" s="83"/>
      <c r="J34" s="83"/>
      <c r="K34" s="83"/>
      <c r="L34" s="1"/>
      <c r="M34" s="1"/>
      <c r="N34" s="1"/>
      <c r="O34" s="1"/>
    </row>
    <row r="35" spans="1:15" ht="12.75">
      <c r="A35" s="1"/>
      <c r="B35" s="399" t="s">
        <v>537</v>
      </c>
      <c r="C35" s="302" t="s">
        <v>479</v>
      </c>
      <c r="D35" s="233">
        <v>14.72</v>
      </c>
      <c r="E35" s="233">
        <v>19.07</v>
      </c>
      <c r="F35" s="26"/>
      <c r="G35" s="83"/>
      <c r="H35" s="83"/>
      <c r="I35" s="83"/>
      <c r="J35" s="83"/>
      <c r="K35" s="83"/>
      <c r="L35" s="83"/>
      <c r="M35" s="83"/>
      <c r="N35" s="1"/>
      <c r="O35" s="1"/>
    </row>
    <row r="36" spans="1:15" ht="12.75">
      <c r="A36" s="1"/>
      <c r="B36" s="399"/>
      <c r="C36" s="302" t="s">
        <v>470</v>
      </c>
      <c r="D36" s="233">
        <v>15.67</v>
      </c>
      <c r="E36" s="233">
        <v>25.59</v>
      </c>
      <c r="F36" s="26"/>
      <c r="G36" s="83"/>
      <c r="H36" s="83"/>
      <c r="I36" s="83"/>
      <c r="J36" s="83"/>
      <c r="K36" s="83"/>
      <c r="L36" s="83"/>
      <c r="M36" s="83"/>
      <c r="N36" s="1"/>
      <c r="O36" s="1"/>
    </row>
    <row r="37" spans="1:15" ht="12.75">
      <c r="A37" s="1"/>
      <c r="B37" s="399"/>
      <c r="C37" s="302" t="s">
        <v>538</v>
      </c>
      <c r="D37" s="233">
        <v>15.81</v>
      </c>
      <c r="E37" s="233">
        <v>18.48</v>
      </c>
      <c r="F37" s="26"/>
      <c r="G37" s="83"/>
      <c r="H37" s="83"/>
      <c r="I37" s="83"/>
      <c r="J37" s="83"/>
      <c r="K37" s="83"/>
      <c r="L37" s="1"/>
      <c r="M37" s="1"/>
      <c r="N37" s="1"/>
      <c r="O37" s="1"/>
    </row>
    <row r="38" spans="1:15" ht="12.75">
      <c r="A38" s="1"/>
      <c r="B38" s="399"/>
      <c r="C38" s="303" t="s">
        <v>469</v>
      </c>
      <c r="D38" s="237">
        <v>16.760000000000002</v>
      </c>
      <c r="E38" s="237">
        <v>21.94</v>
      </c>
      <c r="F38" s="26"/>
      <c r="G38" s="83"/>
      <c r="H38" s="83"/>
      <c r="I38" s="83"/>
      <c r="J38" s="83"/>
      <c r="K38" s="83"/>
      <c r="L38" s="1"/>
      <c r="M38" s="1"/>
      <c r="N38" s="1"/>
      <c r="O38" s="1"/>
    </row>
    <row r="39" spans="1:15" ht="12.75">
      <c r="A39" s="1"/>
      <c r="B39" s="397"/>
      <c r="C39" s="304" t="s">
        <v>467</v>
      </c>
      <c r="D39" s="305">
        <v>17.829999999999998</v>
      </c>
      <c r="E39" s="305">
        <v>22.63</v>
      </c>
      <c r="F39" s="26"/>
      <c r="G39" s="83"/>
      <c r="H39" s="83"/>
      <c r="I39" s="83"/>
      <c r="J39" s="83"/>
      <c r="K39" s="83"/>
      <c r="L39" s="1"/>
      <c r="M39" s="1"/>
      <c r="N39" s="1"/>
      <c r="O39" s="1"/>
    </row>
    <row r="40" spans="1:15" ht="12.75" customHeight="1">
      <c r="A40" s="1"/>
      <c r="B40" s="351" t="s">
        <v>539</v>
      </c>
      <c r="C40" s="306" t="s">
        <v>541</v>
      </c>
      <c r="D40" s="307">
        <v>1.66</v>
      </c>
      <c r="E40" s="307">
        <v>1.36</v>
      </c>
      <c r="F40" s="26"/>
      <c r="G40" s="83"/>
      <c r="H40" s="1"/>
      <c r="I40" s="1"/>
      <c r="J40" s="1"/>
      <c r="K40" s="83"/>
      <c r="L40" s="1"/>
      <c r="M40" s="1"/>
      <c r="N40" s="1"/>
      <c r="O40" s="1"/>
    </row>
    <row r="41" spans="1:15" ht="12.75">
      <c r="A41" s="1"/>
      <c r="B41" s="401"/>
      <c r="C41" s="304" t="s">
        <v>540</v>
      </c>
      <c r="D41" s="305">
        <v>7.64</v>
      </c>
      <c r="E41" s="305">
        <v>8.1300000000000008</v>
      </c>
      <c r="F41" s="26"/>
      <c r="G41" s="83"/>
      <c r="H41" s="1"/>
      <c r="I41" s="1"/>
      <c r="J41" s="1"/>
      <c r="K41" s="83"/>
      <c r="L41" s="1"/>
      <c r="M41" s="1"/>
      <c r="N41" s="1"/>
      <c r="O41" s="1"/>
    </row>
    <row r="42" spans="1:15" ht="12.75" customHeight="1">
      <c r="A42" s="1"/>
      <c r="B42" s="351" t="s">
        <v>542</v>
      </c>
      <c r="C42" s="302" t="s">
        <v>545</v>
      </c>
      <c r="D42" s="233">
        <v>4.3899999999999997</v>
      </c>
      <c r="E42" s="233">
        <v>3.47</v>
      </c>
      <c r="F42" s="26"/>
      <c r="G42" s="83"/>
      <c r="H42" s="83"/>
      <c r="I42" s="83"/>
      <c r="J42" s="83"/>
      <c r="K42" s="83"/>
      <c r="L42" s="1"/>
      <c r="M42" s="1"/>
      <c r="N42" s="1"/>
      <c r="O42" s="1"/>
    </row>
    <row r="43" spans="1:15" ht="12.75">
      <c r="A43" s="1"/>
      <c r="B43" s="351"/>
      <c r="C43" s="302" t="s">
        <v>544</v>
      </c>
      <c r="D43" s="233">
        <v>9.2899999999999991</v>
      </c>
      <c r="E43" s="233">
        <v>8.57</v>
      </c>
      <c r="F43" s="26"/>
      <c r="G43" s="83"/>
      <c r="H43" s="83"/>
      <c r="I43" s="83"/>
      <c r="J43" s="1"/>
      <c r="K43" s="1"/>
      <c r="L43" s="1"/>
      <c r="M43" s="1"/>
      <c r="N43" s="1"/>
      <c r="O43" s="1"/>
    </row>
    <row r="44" spans="1:15" ht="12.75">
      <c r="A44" s="1"/>
      <c r="B44" s="401"/>
      <c r="C44" s="304" t="s">
        <v>543</v>
      </c>
      <c r="D44" s="305">
        <v>11.92</v>
      </c>
      <c r="E44" s="305">
        <v>12</v>
      </c>
      <c r="F44" s="26"/>
      <c r="G44" s="83"/>
      <c r="H44" s="83"/>
      <c r="I44" s="83"/>
      <c r="J44" s="9"/>
      <c r="K44" s="1"/>
      <c r="L44" s="1"/>
      <c r="M44" s="1"/>
      <c r="N44" s="1"/>
      <c r="O44" s="1"/>
    </row>
    <row r="45" spans="1:15" ht="12.75" customHeight="1">
      <c r="A45" s="1"/>
      <c r="B45" s="351" t="s">
        <v>546</v>
      </c>
      <c r="C45" s="302" t="s">
        <v>569</v>
      </c>
      <c r="D45" s="233">
        <v>1.33</v>
      </c>
      <c r="E45" s="233">
        <v>5.65</v>
      </c>
      <c r="F45" s="26"/>
      <c r="G45" s="83"/>
      <c r="H45" s="83"/>
      <c r="I45" s="83"/>
      <c r="J45" s="1"/>
      <c r="K45" s="1"/>
      <c r="L45" s="1"/>
      <c r="M45" s="1"/>
      <c r="N45" s="1"/>
      <c r="O45" s="1"/>
    </row>
    <row r="46" spans="1:15" ht="12.75">
      <c r="A46" s="1"/>
      <c r="B46" s="351"/>
      <c r="C46" s="302" t="s">
        <v>548</v>
      </c>
      <c r="D46" s="233">
        <v>6.51</v>
      </c>
      <c r="E46" s="233">
        <v>8.5500000000000007</v>
      </c>
      <c r="F46" s="26"/>
      <c r="G46" s="83"/>
      <c r="H46" s="83"/>
      <c r="I46" s="83"/>
      <c r="J46" s="1"/>
      <c r="K46" s="1"/>
      <c r="L46" s="1"/>
      <c r="M46" s="1"/>
      <c r="N46" s="1"/>
      <c r="O46" s="1"/>
    </row>
    <row r="47" spans="1:15" ht="12.75">
      <c r="A47" s="1"/>
      <c r="B47" s="401"/>
      <c r="C47" s="304" t="s">
        <v>549</v>
      </c>
      <c r="D47" s="305">
        <v>20.67</v>
      </c>
      <c r="E47" s="305">
        <v>23.16</v>
      </c>
      <c r="F47" s="26"/>
      <c r="G47" s="83"/>
      <c r="H47" s="83"/>
      <c r="I47" s="83"/>
      <c r="J47" s="1"/>
      <c r="K47" s="1"/>
      <c r="L47" s="1"/>
      <c r="M47" s="1"/>
      <c r="N47" s="1"/>
      <c r="O47" s="1"/>
    </row>
    <row r="48" spans="1:15" ht="12.75" customHeight="1">
      <c r="A48" s="1"/>
      <c r="B48" s="351" t="s">
        <v>550</v>
      </c>
      <c r="C48" s="302" t="s">
        <v>552</v>
      </c>
      <c r="D48" s="233">
        <v>0.76</v>
      </c>
      <c r="E48" s="233">
        <v>2.1</v>
      </c>
      <c r="F48" s="26"/>
      <c r="G48" s="83"/>
      <c r="H48" s="83"/>
      <c r="I48" s="83"/>
      <c r="J48" s="1"/>
      <c r="K48" s="1"/>
      <c r="L48" s="1"/>
      <c r="M48" s="1"/>
      <c r="N48" s="1"/>
      <c r="O48" s="1"/>
    </row>
    <row r="49" spans="1:16" ht="12.75">
      <c r="A49" s="1"/>
      <c r="B49" s="351"/>
      <c r="C49" s="302" t="s">
        <v>570</v>
      </c>
      <c r="D49" s="233">
        <v>1.84</v>
      </c>
      <c r="E49" s="233">
        <v>2.13</v>
      </c>
      <c r="F49" s="26"/>
      <c r="G49" s="1"/>
      <c r="H49" s="1"/>
      <c r="I49" s="1"/>
      <c r="J49" s="1"/>
      <c r="K49" s="1"/>
      <c r="L49" s="1"/>
      <c r="M49" s="1"/>
      <c r="N49" s="1"/>
      <c r="O49" s="1"/>
    </row>
    <row r="50" spans="1:16" ht="12.75">
      <c r="A50" s="1"/>
      <c r="B50" s="401"/>
      <c r="C50" s="304" t="s">
        <v>553</v>
      </c>
      <c r="D50" s="305">
        <v>2.31</v>
      </c>
      <c r="E50" s="305">
        <v>2</v>
      </c>
      <c r="F50" s="26"/>
      <c r="G50" s="1"/>
      <c r="H50" s="1"/>
      <c r="I50" s="1"/>
      <c r="J50" s="1"/>
      <c r="K50" s="1"/>
      <c r="L50" s="1"/>
      <c r="M50" s="1"/>
      <c r="N50" s="1"/>
      <c r="O50" s="1"/>
    </row>
    <row r="51" spans="1:16" ht="12.75" customHeight="1">
      <c r="A51" s="1"/>
      <c r="B51" s="351" t="s">
        <v>554</v>
      </c>
      <c r="C51" s="302" t="s">
        <v>571</v>
      </c>
      <c r="D51" s="233">
        <v>0.3</v>
      </c>
      <c r="E51" s="233">
        <v>2.81</v>
      </c>
      <c r="F51" s="26"/>
      <c r="G51" s="1"/>
      <c r="H51" s="1"/>
      <c r="I51" s="1"/>
      <c r="J51" s="1"/>
      <c r="K51" s="1"/>
      <c r="L51" s="1"/>
      <c r="M51" s="1"/>
      <c r="N51" s="1"/>
      <c r="O51" s="1"/>
    </row>
    <row r="52" spans="1:16" ht="12.75">
      <c r="A52" s="1"/>
      <c r="B52" s="351"/>
      <c r="C52" s="302" t="s">
        <v>556</v>
      </c>
      <c r="D52" s="233">
        <v>1.82</v>
      </c>
      <c r="E52" s="233">
        <v>4.7300000000000004</v>
      </c>
      <c r="F52" s="26"/>
      <c r="G52" s="1"/>
      <c r="H52" s="1"/>
      <c r="I52" s="1"/>
      <c r="J52" s="1"/>
      <c r="K52" s="1"/>
      <c r="L52" s="1"/>
      <c r="M52" s="1"/>
      <c r="N52" s="1"/>
      <c r="O52" s="1"/>
    </row>
    <row r="53" spans="1:16" ht="12.75">
      <c r="A53" s="1"/>
      <c r="B53" s="401"/>
      <c r="C53" s="304" t="s">
        <v>557</v>
      </c>
      <c r="D53" s="305">
        <v>6.47</v>
      </c>
      <c r="E53" s="305">
        <v>10.53</v>
      </c>
      <c r="F53" s="26"/>
      <c r="G53" s="1"/>
      <c r="H53" s="1"/>
      <c r="I53" s="1"/>
      <c r="J53" s="1"/>
      <c r="K53" s="1"/>
      <c r="L53" s="1"/>
      <c r="M53" s="1"/>
      <c r="N53" s="1"/>
      <c r="O53" s="1"/>
    </row>
    <row r="54" spans="1:16" ht="12.75" customHeight="1">
      <c r="A54" s="1"/>
      <c r="B54" s="351" t="s">
        <v>558</v>
      </c>
      <c r="C54" s="302" t="s">
        <v>572</v>
      </c>
      <c r="D54" s="233">
        <v>7.65</v>
      </c>
      <c r="E54" s="233">
        <v>6.77</v>
      </c>
      <c r="F54" s="26"/>
      <c r="G54" s="1"/>
      <c r="H54" s="1"/>
      <c r="I54" s="1"/>
      <c r="J54" s="1"/>
      <c r="K54" s="1"/>
      <c r="L54" s="1"/>
      <c r="M54" s="1"/>
      <c r="N54" s="1"/>
      <c r="O54" s="1"/>
    </row>
    <row r="55" spans="1:16" ht="12.75" customHeight="1">
      <c r="A55" s="1"/>
      <c r="B55" s="351"/>
      <c r="C55" s="302" t="s">
        <v>559</v>
      </c>
      <c r="D55" s="233">
        <v>8.75</v>
      </c>
      <c r="E55" s="233">
        <v>11.93</v>
      </c>
      <c r="F55" s="26"/>
      <c r="G55" s="382" t="s">
        <v>573</v>
      </c>
      <c r="H55" s="382"/>
      <c r="I55" s="382"/>
      <c r="J55" s="382"/>
      <c r="K55" s="382"/>
      <c r="L55" s="382"/>
      <c r="M55" s="382"/>
      <c r="N55" s="382"/>
      <c r="O55" s="382"/>
      <c r="P55" s="382"/>
    </row>
    <row r="56" spans="1:16" ht="12.75">
      <c r="A56" s="1"/>
      <c r="B56" s="401"/>
      <c r="C56" s="304" t="s">
        <v>563</v>
      </c>
      <c r="D56" s="305">
        <v>11.7</v>
      </c>
      <c r="E56" s="305">
        <v>15.62</v>
      </c>
      <c r="F56" s="26"/>
      <c r="G56" s="382"/>
      <c r="H56" s="382"/>
      <c r="I56" s="382"/>
      <c r="J56" s="382"/>
      <c r="K56" s="382"/>
      <c r="L56" s="382"/>
      <c r="M56" s="382"/>
      <c r="N56" s="382"/>
      <c r="O56" s="382"/>
      <c r="P56" s="382"/>
    </row>
    <row r="57" spans="1:16" ht="12.75">
      <c r="A57" s="1"/>
      <c r="B57" s="399" t="s">
        <v>564</v>
      </c>
      <c r="C57" s="302" t="s">
        <v>565</v>
      </c>
      <c r="D57" s="233">
        <v>0.46</v>
      </c>
      <c r="E57" s="233">
        <v>0.85</v>
      </c>
      <c r="F57" s="26"/>
      <c r="G57" s="382"/>
      <c r="H57" s="382"/>
      <c r="I57" s="382"/>
      <c r="J57" s="382"/>
      <c r="K57" s="382"/>
      <c r="L57" s="382"/>
      <c r="M57" s="382"/>
      <c r="N57" s="382"/>
      <c r="O57" s="382"/>
      <c r="P57" s="382"/>
    </row>
    <row r="58" spans="1:16" ht="12.75">
      <c r="A58" s="1"/>
      <c r="B58" s="399"/>
      <c r="C58" s="302" t="s">
        <v>567</v>
      </c>
      <c r="D58" s="233">
        <v>10.3</v>
      </c>
      <c r="E58" s="233">
        <v>17.95</v>
      </c>
      <c r="F58" s="26"/>
      <c r="G58" s="1"/>
      <c r="H58" s="1"/>
      <c r="I58" s="1"/>
      <c r="J58" s="1"/>
      <c r="K58" s="1"/>
      <c r="L58" s="1" t="s">
        <v>59</v>
      </c>
      <c r="M58" s="1"/>
      <c r="N58" s="1"/>
      <c r="O58" s="1"/>
    </row>
    <row r="59" spans="1:16" ht="12.75">
      <c r="A59" s="1"/>
      <c r="B59" s="397"/>
      <c r="C59" s="304" t="s">
        <v>566</v>
      </c>
      <c r="D59" s="305">
        <v>13.99</v>
      </c>
      <c r="E59" s="305">
        <v>17.12</v>
      </c>
      <c r="F59" s="26"/>
      <c r="G59" s="1"/>
      <c r="H59" s="1"/>
      <c r="I59" s="1"/>
      <c r="J59" s="1"/>
      <c r="K59" s="1"/>
      <c r="L59" s="1"/>
      <c r="M59" s="1"/>
      <c r="N59" s="1"/>
      <c r="O59" s="1"/>
    </row>
    <row r="60" spans="1:16" ht="12.75">
      <c r="A60" s="1"/>
      <c r="B60" s="1"/>
      <c r="C60" s="1"/>
      <c r="D60" s="1"/>
      <c r="E60" s="1"/>
      <c r="F60" s="1"/>
      <c r="G60" s="1"/>
      <c r="H60" s="1"/>
      <c r="I60" s="1"/>
      <c r="J60" s="1"/>
      <c r="K60" s="1"/>
      <c r="L60" s="1"/>
      <c r="M60" s="1"/>
      <c r="N60" s="1"/>
      <c r="O60" s="1"/>
    </row>
    <row r="61" spans="1:16" ht="12.75">
      <c r="A61" s="19" t="s">
        <v>574</v>
      </c>
      <c r="B61" s="308"/>
      <c r="C61" s="308"/>
      <c r="D61" s="308"/>
      <c r="E61" s="309"/>
      <c r="F61" s="309"/>
      <c r="G61" s="308"/>
      <c r="H61" s="308"/>
      <c r="I61" s="1"/>
      <c r="J61" s="1"/>
      <c r="K61" s="1"/>
      <c r="L61" s="1"/>
      <c r="M61" s="1"/>
      <c r="N61" s="1"/>
      <c r="O61" s="1"/>
    </row>
    <row r="62" spans="1:16" ht="12.75">
      <c r="A62" s="308" t="s">
        <v>575</v>
      </c>
      <c r="B62" s="308"/>
      <c r="C62" s="308"/>
      <c r="D62" s="308"/>
      <c r="E62" s="308"/>
      <c r="F62" s="308"/>
      <c r="G62" s="308"/>
      <c r="H62" s="308"/>
      <c r="I62" s="1"/>
      <c r="J62" s="1"/>
      <c r="K62" s="1"/>
      <c r="L62" s="1"/>
      <c r="M62" s="1"/>
      <c r="N62" s="1"/>
      <c r="O62" s="1"/>
    </row>
    <row r="63" spans="1:16" ht="12.75">
      <c r="A63" s="308"/>
      <c r="B63" s="308"/>
      <c r="C63" s="308"/>
      <c r="D63" s="308"/>
      <c r="E63" s="308"/>
      <c r="F63" s="308"/>
      <c r="G63" s="308"/>
      <c r="H63" s="308"/>
      <c r="I63" s="1"/>
      <c r="J63" s="1"/>
      <c r="K63" s="1"/>
      <c r="L63" s="1"/>
      <c r="M63" s="1"/>
      <c r="N63" s="1"/>
      <c r="O63" s="1"/>
    </row>
    <row r="64" spans="1:16" ht="12.75">
      <c r="A64" s="308"/>
      <c r="B64" s="308"/>
      <c r="C64" s="308"/>
      <c r="D64" s="398" t="s">
        <v>535</v>
      </c>
      <c r="E64" s="398"/>
      <c r="F64" s="398" t="s">
        <v>536</v>
      </c>
      <c r="G64" s="398"/>
      <c r="H64" s="308"/>
      <c r="I64" s="308"/>
      <c r="J64" s="1"/>
      <c r="K64" s="1"/>
      <c r="L64" s="1"/>
      <c r="M64" s="1"/>
      <c r="N64" s="1"/>
      <c r="O64" s="1"/>
    </row>
    <row r="65" spans="1:15" ht="63.75">
      <c r="A65" s="83"/>
      <c r="B65" s="308"/>
      <c r="C65" s="83"/>
      <c r="D65" s="37" t="s">
        <v>576</v>
      </c>
      <c r="E65" s="37" t="s">
        <v>577</v>
      </c>
      <c r="F65" s="37" t="s">
        <v>576</v>
      </c>
      <c r="G65" s="37" t="s">
        <v>577</v>
      </c>
      <c r="H65" s="308"/>
      <c r="I65" s="308"/>
      <c r="J65" s="1"/>
      <c r="K65" s="1"/>
      <c r="L65" s="1"/>
      <c r="M65" s="1"/>
      <c r="N65" s="1"/>
      <c r="O65" s="1"/>
    </row>
    <row r="66" spans="1:15" ht="12.75">
      <c r="A66" s="308"/>
      <c r="B66" s="399" t="s">
        <v>537</v>
      </c>
      <c r="C66" s="302" t="s">
        <v>470</v>
      </c>
      <c r="D66" s="233">
        <v>17.211089461656499</v>
      </c>
      <c r="E66" s="310">
        <v>55.901594029873188</v>
      </c>
      <c r="F66" s="233">
        <v>30.803344964741161</v>
      </c>
      <c r="G66" s="310">
        <v>54.739387709558493</v>
      </c>
      <c r="H66" s="311"/>
      <c r="I66" s="308"/>
      <c r="J66" s="1"/>
      <c r="K66" s="1"/>
      <c r="L66" s="1"/>
      <c r="M66" s="1"/>
      <c r="N66" s="1"/>
      <c r="O66" s="1"/>
    </row>
    <row r="67" spans="1:15" ht="12.75">
      <c r="A67" s="308"/>
      <c r="B67" s="399"/>
      <c r="C67" s="302" t="s">
        <v>467</v>
      </c>
      <c r="D67" s="233">
        <v>19.213138412182609</v>
      </c>
      <c r="E67" s="310">
        <v>33.476919143212861</v>
      </c>
      <c r="F67" s="233">
        <v>29.686212938135991</v>
      </c>
      <c r="G67" s="310">
        <v>35.242185934029393</v>
      </c>
      <c r="H67" s="311"/>
      <c r="I67" s="308"/>
      <c r="J67" s="1"/>
      <c r="K67" s="1"/>
      <c r="L67" s="1"/>
      <c r="M67" s="1"/>
      <c r="N67" s="1"/>
      <c r="O67" s="1"/>
    </row>
    <row r="68" spans="1:15" ht="12.75">
      <c r="A68" s="308"/>
      <c r="B68" s="399"/>
      <c r="C68" s="303" t="s">
        <v>469</v>
      </c>
      <c r="D68" s="237">
        <v>19.7086293772327</v>
      </c>
      <c r="E68" s="312">
        <v>46.10531979307536</v>
      </c>
      <c r="F68" s="237">
        <v>27.074338559826611</v>
      </c>
      <c r="G68" s="312">
        <v>50.348600019385671</v>
      </c>
      <c r="H68" s="311"/>
      <c r="I68" s="311"/>
      <c r="J68" s="1"/>
      <c r="K68" s="1"/>
      <c r="L68" s="1"/>
      <c r="M68" s="1"/>
      <c r="N68" s="1"/>
      <c r="O68" s="1"/>
    </row>
    <row r="69" spans="1:15" ht="12.75">
      <c r="A69" s="308"/>
      <c r="B69" s="399"/>
      <c r="C69" s="302" t="s">
        <v>578</v>
      </c>
      <c r="D69" s="233">
        <v>22.666753026818981</v>
      </c>
      <c r="E69" s="310">
        <v>49.999906099804548</v>
      </c>
      <c r="F69" s="233">
        <v>38.892930541926219</v>
      </c>
      <c r="G69" s="310">
        <v>54.73977417075028</v>
      </c>
      <c r="H69" s="311"/>
      <c r="I69" s="308"/>
      <c r="J69" s="1"/>
      <c r="K69" s="1"/>
      <c r="L69" s="1"/>
      <c r="M69" s="1"/>
      <c r="N69" s="1"/>
      <c r="O69" s="1"/>
    </row>
    <row r="70" spans="1:15" ht="12.75">
      <c r="A70" s="308"/>
      <c r="B70" s="397"/>
      <c r="C70" s="304" t="s">
        <v>538</v>
      </c>
      <c r="D70" s="305">
        <v>30.046821393937218</v>
      </c>
      <c r="E70" s="313">
        <v>34.239352815177043</v>
      </c>
      <c r="F70" s="305">
        <v>35.41155286625002</v>
      </c>
      <c r="G70" s="313">
        <v>40.16496631033452</v>
      </c>
      <c r="H70" s="311"/>
      <c r="I70" s="308"/>
      <c r="J70" s="1"/>
      <c r="K70" s="1"/>
      <c r="L70" s="1"/>
      <c r="M70" s="1"/>
      <c r="N70" s="1"/>
      <c r="O70" s="1"/>
    </row>
    <row r="71" spans="1:15" ht="12.75">
      <c r="A71" s="308"/>
      <c r="B71" s="75" t="s">
        <v>539</v>
      </c>
      <c r="C71" s="304" t="s">
        <v>541</v>
      </c>
      <c r="D71" s="314">
        <v>33.286688621200781</v>
      </c>
      <c r="E71" s="315">
        <v>40.200770329136937</v>
      </c>
      <c r="F71" s="314">
        <v>38.012734132433849</v>
      </c>
      <c r="G71" s="315">
        <v>48.031182551420812</v>
      </c>
      <c r="H71" s="311"/>
      <c r="I71" s="308"/>
      <c r="J71" s="1"/>
      <c r="K71" s="1"/>
      <c r="L71" s="1"/>
      <c r="M71" s="1"/>
      <c r="N71" s="1"/>
      <c r="O71" s="1"/>
    </row>
    <row r="72" spans="1:15" ht="12.75">
      <c r="A72" s="308"/>
      <c r="B72" s="400" t="s">
        <v>542</v>
      </c>
      <c r="C72" s="306" t="s">
        <v>579</v>
      </c>
      <c r="D72" s="307">
        <v>13.874187439151269</v>
      </c>
      <c r="E72" s="316">
        <v>35.526953826042387</v>
      </c>
      <c r="F72" s="307">
        <v>23.459897097194901</v>
      </c>
      <c r="G72" s="316">
        <v>37.989129779374402</v>
      </c>
      <c r="H72" s="311"/>
      <c r="I72" s="308"/>
      <c r="J72" s="1"/>
      <c r="K72" s="1"/>
      <c r="L72" s="1"/>
      <c r="M72" s="1"/>
      <c r="N72" s="1"/>
      <c r="O72" s="1"/>
    </row>
    <row r="73" spans="1:15" ht="12.75">
      <c r="A73" s="308"/>
      <c r="B73" s="351"/>
      <c r="C73" s="302" t="s">
        <v>543</v>
      </c>
      <c r="D73" s="233">
        <v>17.34327387522826</v>
      </c>
      <c r="E73" s="310">
        <v>36.625308968995377</v>
      </c>
      <c r="F73" s="233">
        <v>26.26015183500996</v>
      </c>
      <c r="G73" s="310">
        <v>39.178914222828887</v>
      </c>
      <c r="H73" s="311"/>
      <c r="I73" s="308"/>
      <c r="J73" s="1"/>
      <c r="K73" s="1"/>
      <c r="L73" s="1"/>
      <c r="M73" s="1"/>
      <c r="N73" s="1"/>
      <c r="O73" s="1"/>
    </row>
    <row r="74" spans="1:15" ht="12.75">
      <c r="A74" s="308"/>
      <c r="B74" s="401"/>
      <c r="C74" s="304" t="s">
        <v>580</v>
      </c>
      <c r="D74" s="305">
        <v>24.17680459070365</v>
      </c>
      <c r="E74" s="313">
        <v>51.404536708994819</v>
      </c>
      <c r="F74" s="305">
        <v>37.263609423860338</v>
      </c>
      <c r="G74" s="313">
        <v>52.25327572404229</v>
      </c>
      <c r="H74" s="311"/>
      <c r="I74" s="308"/>
      <c r="J74" s="1"/>
      <c r="K74" s="1"/>
      <c r="L74" s="1"/>
      <c r="M74" s="1"/>
      <c r="N74" s="1"/>
      <c r="O74" s="1"/>
    </row>
    <row r="75" spans="1:15" ht="12.75">
      <c r="A75" s="308"/>
      <c r="B75" s="351" t="s">
        <v>546</v>
      </c>
      <c r="C75" s="302" t="s">
        <v>549</v>
      </c>
      <c r="D75" s="307">
        <v>12.51465967743971</v>
      </c>
      <c r="E75" s="316">
        <v>38.018184240918238</v>
      </c>
      <c r="F75" s="307">
        <v>28.757795885653159</v>
      </c>
      <c r="G75" s="316">
        <v>45.972956463264389</v>
      </c>
      <c r="H75" s="311"/>
      <c r="I75" s="308"/>
      <c r="J75" s="1"/>
      <c r="K75" s="1"/>
      <c r="L75" s="1"/>
      <c r="M75" s="1"/>
      <c r="N75" s="1"/>
      <c r="O75" s="1"/>
    </row>
    <row r="76" spans="1:15" ht="12.75">
      <c r="A76" s="308"/>
      <c r="B76" s="351"/>
      <c r="C76" s="302" t="s">
        <v>581</v>
      </c>
      <c r="D76" s="233">
        <v>18.811737047263001</v>
      </c>
      <c r="E76" s="310">
        <v>30.945969982944561</v>
      </c>
      <c r="F76" s="233">
        <v>28.876330142805308</v>
      </c>
      <c r="G76" s="310">
        <v>37.078171780494642</v>
      </c>
      <c r="H76" s="311"/>
      <c r="I76" s="308"/>
      <c r="J76" s="1"/>
      <c r="K76" s="1"/>
      <c r="L76" s="1"/>
      <c r="M76" s="1"/>
      <c r="N76" s="1"/>
      <c r="O76" s="1"/>
    </row>
    <row r="77" spans="1:15" ht="12.75">
      <c r="A77" s="308"/>
      <c r="B77" s="401"/>
      <c r="C77" s="304" t="s">
        <v>548</v>
      </c>
      <c r="D77" s="305">
        <v>20.463852563916269</v>
      </c>
      <c r="E77" s="313">
        <v>26.986869945890149</v>
      </c>
      <c r="F77" s="305">
        <v>28.468185249349901</v>
      </c>
      <c r="G77" s="313">
        <v>29.670456069933739</v>
      </c>
      <c r="H77" s="311"/>
      <c r="I77" s="308"/>
      <c r="J77" s="1"/>
      <c r="K77" s="1"/>
      <c r="L77" s="1"/>
      <c r="M77" s="1"/>
      <c r="N77" s="1"/>
      <c r="O77" s="1"/>
    </row>
    <row r="78" spans="1:15" ht="25.5">
      <c r="A78" s="308"/>
      <c r="B78" s="317" t="s">
        <v>554</v>
      </c>
      <c r="C78" s="318" t="s">
        <v>582</v>
      </c>
      <c r="D78" s="314">
        <v>17.002769437893789</v>
      </c>
      <c r="E78" s="315">
        <v>42.213605285235552</v>
      </c>
      <c r="F78" s="314">
        <v>28.410874167005659</v>
      </c>
      <c r="G78" s="315">
        <v>41.839128804098372</v>
      </c>
      <c r="H78" s="311"/>
      <c r="I78" s="308"/>
      <c r="J78" s="1"/>
      <c r="K78" s="1"/>
      <c r="L78" s="1"/>
      <c r="M78" s="1"/>
      <c r="N78" s="1"/>
      <c r="O78" s="1"/>
    </row>
    <row r="79" spans="1:15" ht="12.75">
      <c r="A79" s="1"/>
      <c r="B79" s="351" t="s">
        <v>558</v>
      </c>
      <c r="C79" s="302" t="s">
        <v>583</v>
      </c>
      <c r="D79" s="307">
        <v>7.7254793425642534</v>
      </c>
      <c r="E79" s="316">
        <v>29.17215713847451</v>
      </c>
      <c r="F79" s="307">
        <v>10.980964395589069</v>
      </c>
      <c r="G79" s="316">
        <v>34.359031591125827</v>
      </c>
      <c r="H79" s="311"/>
      <c r="I79" s="308"/>
      <c r="J79" s="1"/>
      <c r="K79" s="1"/>
      <c r="L79" s="1"/>
      <c r="M79" s="1"/>
      <c r="N79" s="1"/>
      <c r="O79" s="1"/>
    </row>
    <row r="80" spans="1:15" ht="12.75">
      <c r="A80" s="1"/>
      <c r="B80" s="351"/>
      <c r="C80" s="302" t="s">
        <v>563</v>
      </c>
      <c r="D80" s="233">
        <v>9.2587265688067806</v>
      </c>
      <c r="E80" s="310">
        <v>38.700137743822282</v>
      </c>
      <c r="F80" s="233">
        <v>14.611222384403231</v>
      </c>
      <c r="G80" s="310">
        <v>34.967489454122102</v>
      </c>
      <c r="H80" s="311"/>
      <c r="I80" s="308"/>
      <c r="J80" s="1"/>
      <c r="K80" s="1"/>
      <c r="L80" s="1"/>
      <c r="M80" s="1"/>
      <c r="N80" s="1"/>
      <c r="O80" s="1"/>
    </row>
    <row r="81" spans="1:17" ht="12.75" customHeight="1">
      <c r="A81" s="1"/>
      <c r="B81" s="401"/>
      <c r="C81" s="304" t="s">
        <v>559</v>
      </c>
      <c r="D81" s="305">
        <v>22.98735117995999</v>
      </c>
      <c r="E81" s="313">
        <v>48.992184629588039</v>
      </c>
      <c r="F81" s="305">
        <v>35.497215699739741</v>
      </c>
      <c r="G81" s="313">
        <v>50.283885468707808</v>
      </c>
      <c r="H81" s="311"/>
      <c r="I81" s="395" t="s">
        <v>584</v>
      </c>
      <c r="J81" s="395"/>
      <c r="K81" s="395"/>
      <c r="L81" s="395"/>
      <c r="M81" s="395"/>
      <c r="N81" s="395"/>
      <c r="O81" s="395"/>
      <c r="P81" s="395"/>
      <c r="Q81" s="395"/>
    </row>
    <row r="82" spans="1:17" ht="12.75">
      <c r="A82" s="1"/>
      <c r="B82" s="396" t="s">
        <v>564</v>
      </c>
      <c r="C82" s="306" t="s">
        <v>567</v>
      </c>
      <c r="D82" s="307">
        <v>38.707528335976122</v>
      </c>
      <c r="E82" s="316">
        <v>30.397878879221789</v>
      </c>
      <c r="F82" s="307">
        <v>36.251127400118058</v>
      </c>
      <c r="G82" s="316">
        <v>34.718038289267348</v>
      </c>
      <c r="H82" s="311"/>
      <c r="I82" s="395"/>
      <c r="J82" s="395"/>
      <c r="K82" s="395"/>
      <c r="L82" s="395"/>
      <c r="M82" s="395"/>
      <c r="N82" s="395"/>
      <c r="O82" s="395"/>
      <c r="P82" s="395"/>
      <c r="Q82" s="395"/>
    </row>
    <row r="83" spans="1:17" ht="15" customHeight="1">
      <c r="A83" s="1"/>
      <c r="B83" s="397"/>
      <c r="C83" s="304" t="s">
        <v>566</v>
      </c>
      <c r="D83" s="305">
        <v>46.303221522067993</v>
      </c>
      <c r="E83" s="313">
        <v>36.001300665740679</v>
      </c>
      <c r="F83" s="305">
        <v>47.243425880610992</v>
      </c>
      <c r="G83" s="313">
        <v>42.043153552577309</v>
      </c>
      <c r="H83" s="311"/>
      <c r="I83" s="395"/>
      <c r="J83" s="395"/>
      <c r="K83" s="395"/>
      <c r="L83" s="395"/>
      <c r="M83" s="395"/>
      <c r="N83" s="395"/>
      <c r="O83" s="395"/>
      <c r="P83" s="395"/>
      <c r="Q83" s="395"/>
    </row>
    <row r="84" spans="1:17" ht="12.75" customHeight="1">
      <c r="A84" s="1"/>
      <c r="B84" s="308"/>
      <c r="C84" s="308"/>
      <c r="D84" s="308"/>
      <c r="E84" s="308"/>
      <c r="F84" s="308"/>
      <c r="G84" s="308"/>
      <c r="H84" s="308"/>
      <c r="I84" s="308"/>
      <c r="J84" s="1"/>
      <c r="K84" s="1"/>
      <c r="L84" s="1"/>
      <c r="M84" s="1"/>
      <c r="N84" s="1" t="s">
        <v>59</v>
      </c>
      <c r="O84" s="1"/>
    </row>
    <row r="85" spans="1:17" ht="12.75">
      <c r="A85" s="1"/>
      <c r="B85" s="308"/>
      <c r="C85" s="308"/>
      <c r="D85" s="308"/>
      <c r="E85" s="308"/>
      <c r="F85" s="308"/>
      <c r="G85" s="308"/>
      <c r="H85" s="308"/>
      <c r="I85" s="308"/>
      <c r="J85" s="1"/>
      <c r="K85" s="1"/>
      <c r="L85" s="1"/>
      <c r="M85" s="1"/>
      <c r="N85" s="1"/>
      <c r="O85" s="1"/>
    </row>
    <row r="86" spans="1:17" ht="12.75">
      <c r="A86" s="319"/>
      <c r="B86" s="1"/>
      <c r="C86" s="1"/>
      <c r="D86" s="1"/>
      <c r="E86" s="1"/>
      <c r="F86" s="1"/>
      <c r="G86" s="1"/>
      <c r="H86" s="1"/>
      <c r="I86" s="1"/>
      <c r="J86" s="1"/>
      <c r="K86" s="1"/>
      <c r="L86" s="1"/>
      <c r="M86" s="1"/>
      <c r="N86" s="1"/>
      <c r="O86" s="1"/>
    </row>
    <row r="87" spans="1:17" ht="12.75">
      <c r="A87" s="1"/>
      <c r="B87" s="1"/>
      <c r="C87" s="1"/>
      <c r="D87" s="1"/>
      <c r="E87" s="1"/>
      <c r="F87" s="1"/>
      <c r="G87" s="1"/>
      <c r="H87" s="1"/>
      <c r="I87" s="1"/>
      <c r="J87" s="1"/>
      <c r="K87" s="1"/>
      <c r="L87" s="1"/>
      <c r="M87" s="1"/>
      <c r="N87" s="1"/>
      <c r="O87" s="1"/>
    </row>
    <row r="88" spans="1:17" ht="12.75">
      <c r="A88" s="1"/>
      <c r="B88" s="1"/>
      <c r="C88" s="1"/>
      <c r="D88" s="1"/>
      <c r="E88" s="1"/>
      <c r="F88" s="1"/>
      <c r="G88" s="1"/>
      <c r="H88" s="1"/>
      <c r="I88" s="1"/>
      <c r="J88" s="1"/>
      <c r="K88" s="1"/>
      <c r="L88" s="1"/>
      <c r="M88" s="1"/>
      <c r="N88" s="1"/>
      <c r="O88" s="1"/>
    </row>
    <row r="89" spans="1:17" ht="12.75">
      <c r="A89" s="1"/>
      <c r="B89" s="1"/>
      <c r="C89" s="1"/>
      <c r="D89" s="1"/>
      <c r="E89" s="1"/>
      <c r="F89" s="1"/>
      <c r="G89" s="1"/>
      <c r="H89" s="1"/>
      <c r="I89" s="1"/>
      <c r="J89" s="1"/>
      <c r="K89" s="1"/>
      <c r="L89" s="1"/>
      <c r="M89" s="1"/>
      <c r="N89" s="1"/>
      <c r="O89" s="1"/>
    </row>
    <row r="90" spans="1:17" ht="12.75">
      <c r="A90" s="1"/>
      <c r="B90" s="1"/>
      <c r="C90" s="1"/>
      <c r="D90" s="1"/>
      <c r="E90" s="1"/>
      <c r="F90" s="1"/>
      <c r="G90" s="1"/>
      <c r="H90" s="1"/>
      <c r="I90" s="1"/>
      <c r="J90" s="1"/>
      <c r="K90" s="1"/>
      <c r="L90" s="1"/>
      <c r="M90" s="1"/>
      <c r="N90" s="1"/>
      <c r="O90" s="1"/>
    </row>
    <row r="91" spans="1:17" ht="12.75">
      <c r="A91" s="1"/>
      <c r="B91" s="1"/>
      <c r="C91" s="1"/>
      <c r="D91" s="1"/>
      <c r="E91" s="1"/>
      <c r="F91" s="1"/>
      <c r="G91" s="1"/>
      <c r="H91" s="1"/>
      <c r="I91" s="1"/>
      <c r="J91" s="1"/>
      <c r="K91" s="1"/>
      <c r="L91" s="1"/>
      <c r="M91" s="1"/>
      <c r="N91" s="1"/>
      <c r="O91" s="1"/>
    </row>
    <row r="92" spans="1:17" ht="12.75">
      <c r="A92" s="1"/>
      <c r="B92" s="1"/>
      <c r="C92" s="1"/>
      <c r="D92" s="1"/>
      <c r="E92" s="1"/>
      <c r="F92" s="1"/>
      <c r="G92" s="1"/>
      <c r="H92" s="1"/>
      <c r="I92" s="1"/>
      <c r="J92" s="1"/>
      <c r="K92" s="1"/>
      <c r="L92" s="1"/>
      <c r="M92" s="1"/>
      <c r="N92" s="1"/>
      <c r="O92" s="1"/>
    </row>
    <row r="93" spans="1:17" ht="12.75">
      <c r="A93" s="1"/>
      <c r="B93" s="1"/>
      <c r="C93" s="1"/>
      <c r="D93" s="1"/>
      <c r="E93" s="1"/>
      <c r="F93" s="1"/>
      <c r="G93" s="1"/>
      <c r="H93" s="1"/>
      <c r="I93" s="1"/>
      <c r="J93" s="1"/>
      <c r="K93" s="1"/>
      <c r="L93" s="1"/>
      <c r="M93" s="1"/>
      <c r="N93" s="1"/>
      <c r="O93" s="1"/>
    </row>
    <row r="94" spans="1:17" ht="12.75">
      <c r="A94" s="1"/>
      <c r="B94" s="1"/>
      <c r="C94" s="1"/>
      <c r="D94" s="1"/>
      <c r="E94" s="1"/>
      <c r="F94" s="1"/>
      <c r="G94" s="1"/>
      <c r="H94" s="1"/>
      <c r="I94" s="1"/>
      <c r="J94" s="1"/>
      <c r="K94" s="1"/>
      <c r="L94" s="1"/>
      <c r="M94" s="1"/>
      <c r="N94" s="1"/>
      <c r="O94" s="1"/>
    </row>
    <row r="95" spans="1:17" ht="12.75">
      <c r="A95" s="1"/>
      <c r="B95" s="1"/>
      <c r="C95" s="1"/>
      <c r="D95" s="1"/>
      <c r="E95" s="1"/>
      <c r="F95" s="1"/>
      <c r="G95" s="1"/>
      <c r="H95" s="1"/>
      <c r="I95" s="1"/>
      <c r="J95" s="1"/>
      <c r="K95" s="1"/>
      <c r="L95" s="1"/>
      <c r="M95" s="1"/>
      <c r="N95" s="1"/>
      <c r="O95" s="1"/>
    </row>
    <row r="96" spans="1:17" ht="12.75">
      <c r="A96" s="1"/>
      <c r="B96" s="1"/>
      <c r="C96" s="1"/>
      <c r="D96" s="1"/>
      <c r="E96" s="1"/>
      <c r="F96" s="1"/>
      <c r="G96" s="1"/>
      <c r="H96" s="1"/>
      <c r="I96" s="1"/>
      <c r="J96" s="1"/>
      <c r="K96" s="1"/>
      <c r="L96" s="1"/>
      <c r="M96" s="1"/>
      <c r="N96" s="1"/>
      <c r="O96" s="1"/>
    </row>
    <row r="97" spans="1:15" ht="12.75">
      <c r="A97" s="1"/>
      <c r="B97" s="1"/>
      <c r="C97" s="1"/>
      <c r="D97" s="1"/>
      <c r="E97" s="1"/>
      <c r="F97" s="1"/>
      <c r="G97" s="1"/>
      <c r="H97" s="1"/>
      <c r="I97" s="1"/>
      <c r="J97" s="1"/>
      <c r="K97" s="1"/>
      <c r="L97" s="1"/>
      <c r="M97" s="1"/>
      <c r="N97" s="1"/>
      <c r="O97" s="1"/>
    </row>
    <row r="98" spans="1:15" ht="12.75">
      <c r="A98" s="1"/>
      <c r="B98" s="1"/>
      <c r="C98" s="1"/>
      <c r="D98" s="1"/>
      <c r="E98" s="1"/>
      <c r="F98" s="1"/>
      <c r="G98" s="1"/>
      <c r="H98" s="1"/>
      <c r="I98" s="1"/>
      <c r="J98" s="1"/>
      <c r="K98" s="1"/>
      <c r="L98" s="1"/>
      <c r="M98" s="1"/>
      <c r="N98" s="1"/>
      <c r="O98" s="1"/>
    </row>
    <row r="99" spans="1:15" ht="12.75">
      <c r="A99" s="1"/>
      <c r="B99" s="1"/>
      <c r="C99" s="1"/>
      <c r="D99" s="1"/>
      <c r="E99" s="1"/>
      <c r="F99" s="1"/>
      <c r="G99" s="1"/>
      <c r="H99" s="1"/>
      <c r="I99" s="1"/>
      <c r="J99" s="1"/>
      <c r="K99" s="1"/>
      <c r="L99" s="1"/>
      <c r="M99" s="1"/>
      <c r="N99" s="1"/>
      <c r="O99" s="1"/>
    </row>
    <row r="100" spans="1:15" ht="12.75">
      <c r="A100" s="1"/>
      <c r="B100" s="1"/>
      <c r="C100" s="1"/>
      <c r="D100" s="1"/>
      <c r="E100" s="1"/>
      <c r="F100" s="1"/>
      <c r="G100" s="1"/>
      <c r="H100" s="1"/>
      <c r="I100" s="1"/>
      <c r="J100" s="1"/>
      <c r="K100" s="1"/>
      <c r="L100" s="1"/>
      <c r="M100" s="1"/>
      <c r="N100" s="1"/>
      <c r="O100" s="1"/>
    </row>
    <row r="101" spans="1:15" ht="12.75">
      <c r="A101" s="1"/>
      <c r="B101" s="1"/>
      <c r="C101" s="1"/>
      <c r="D101" s="1"/>
      <c r="E101" s="1"/>
      <c r="F101" s="1"/>
      <c r="G101" s="1"/>
      <c r="H101" s="1"/>
      <c r="I101" s="1"/>
      <c r="J101" s="1"/>
      <c r="K101" s="1"/>
      <c r="L101" s="1"/>
      <c r="M101" s="1"/>
      <c r="N101" s="1"/>
      <c r="O101" s="1"/>
    </row>
    <row r="102" spans="1:15" ht="12.75">
      <c r="A102" s="1"/>
      <c r="B102" s="1"/>
      <c r="C102" s="1"/>
      <c r="D102" s="1"/>
      <c r="E102" s="1"/>
      <c r="F102" s="1"/>
      <c r="G102" s="1"/>
      <c r="H102" s="1"/>
      <c r="I102" s="1"/>
      <c r="J102" s="1"/>
      <c r="K102" s="1"/>
      <c r="L102" s="1"/>
      <c r="M102" s="1"/>
      <c r="N102" s="1"/>
      <c r="O102" s="1"/>
    </row>
    <row r="103" spans="1:15" ht="12.75">
      <c r="A103" s="1"/>
      <c r="B103" s="1"/>
      <c r="C103" s="1"/>
      <c r="D103" s="1"/>
      <c r="E103" s="1"/>
      <c r="F103" s="1"/>
      <c r="G103" s="1"/>
      <c r="H103" s="1"/>
      <c r="I103" s="1"/>
      <c r="J103" s="1"/>
      <c r="K103" s="1"/>
      <c r="L103" s="1"/>
      <c r="M103" s="1"/>
      <c r="N103" s="1"/>
      <c r="O103" s="1"/>
    </row>
    <row r="104" spans="1:15" ht="12.75">
      <c r="A104" s="1"/>
      <c r="B104" s="1"/>
      <c r="C104" s="1"/>
      <c r="D104" s="1"/>
      <c r="E104" s="1"/>
      <c r="F104" s="1"/>
      <c r="G104" s="1"/>
      <c r="H104" s="1"/>
      <c r="I104" s="1"/>
      <c r="J104" s="1"/>
      <c r="K104" s="1"/>
      <c r="L104" s="1"/>
      <c r="M104" s="1"/>
      <c r="N104" s="1"/>
      <c r="O104" s="1"/>
    </row>
    <row r="105" spans="1:15" ht="12.75">
      <c r="A105" s="1"/>
      <c r="B105" s="1"/>
      <c r="C105" s="1"/>
      <c r="D105" s="1"/>
      <c r="E105" s="1"/>
      <c r="F105" s="1"/>
      <c r="G105" s="1"/>
      <c r="H105" s="1"/>
      <c r="I105" s="1"/>
      <c r="J105" s="1"/>
      <c r="K105" s="1"/>
      <c r="L105" s="1"/>
      <c r="M105" s="1"/>
      <c r="N105" s="1"/>
      <c r="O105" s="1"/>
    </row>
    <row r="106" spans="1:15" ht="12.75">
      <c r="A106" s="1"/>
      <c r="B106" s="1"/>
      <c r="C106" s="1"/>
      <c r="D106" s="1"/>
      <c r="E106" s="1"/>
      <c r="F106" s="1"/>
      <c r="G106" s="1"/>
      <c r="H106" s="1"/>
      <c r="I106" s="1"/>
      <c r="J106" s="1"/>
      <c r="K106" s="1"/>
      <c r="L106" s="1"/>
      <c r="M106" s="1"/>
      <c r="N106" s="1"/>
      <c r="O106" s="1"/>
    </row>
    <row r="107" spans="1:15" ht="12.75">
      <c r="A107" s="1"/>
      <c r="B107" s="1"/>
      <c r="C107" s="1"/>
      <c r="D107" s="1"/>
      <c r="E107" s="1"/>
      <c r="F107" s="1"/>
      <c r="G107" s="1"/>
      <c r="H107" s="1"/>
      <c r="I107" s="1"/>
      <c r="J107" s="1"/>
      <c r="K107" s="1"/>
      <c r="L107" s="1"/>
      <c r="M107" s="1"/>
      <c r="N107" s="1"/>
      <c r="O107" s="1"/>
    </row>
    <row r="108" spans="1:15" ht="12.75">
      <c r="A108" s="1"/>
      <c r="B108" s="1"/>
      <c r="C108" s="1"/>
      <c r="D108" s="1"/>
      <c r="E108" s="1"/>
      <c r="F108" s="1"/>
      <c r="G108" s="1"/>
      <c r="H108" s="1"/>
      <c r="I108" s="1"/>
      <c r="J108" s="1"/>
      <c r="K108" s="1"/>
      <c r="L108" s="1"/>
      <c r="M108" s="1"/>
      <c r="N108" s="1"/>
      <c r="O108" s="1"/>
    </row>
    <row r="109" spans="1:15" ht="12.75">
      <c r="A109" s="1"/>
      <c r="B109" s="1"/>
      <c r="C109" s="1"/>
      <c r="D109" s="1"/>
      <c r="E109" s="1"/>
      <c r="F109" s="1"/>
      <c r="G109" s="1"/>
      <c r="H109" s="1"/>
      <c r="I109" s="1"/>
      <c r="J109" s="1"/>
      <c r="K109" s="1"/>
      <c r="L109" s="1"/>
      <c r="M109" s="1"/>
      <c r="N109" s="1"/>
      <c r="O109" s="1"/>
    </row>
    <row r="110" spans="1:15" ht="12.75">
      <c r="A110" s="1"/>
      <c r="B110" s="1"/>
      <c r="C110" s="1"/>
      <c r="D110" s="1"/>
      <c r="E110" s="1"/>
      <c r="F110" s="1"/>
      <c r="G110" s="1"/>
      <c r="H110" s="1"/>
      <c r="I110" s="1"/>
      <c r="J110" s="1"/>
      <c r="K110" s="1"/>
      <c r="L110" s="1"/>
      <c r="M110" s="1"/>
      <c r="N110" s="1"/>
      <c r="O110" s="1"/>
    </row>
    <row r="111" spans="1:15" ht="12.75">
      <c r="A111" s="1"/>
      <c r="B111" s="1"/>
      <c r="C111" s="1"/>
      <c r="D111" s="1"/>
      <c r="E111" s="1"/>
      <c r="F111" s="1"/>
      <c r="G111" s="1"/>
      <c r="H111" s="1"/>
      <c r="I111" s="1"/>
      <c r="J111" s="1"/>
      <c r="K111" s="1"/>
      <c r="L111" s="1"/>
      <c r="M111" s="1"/>
      <c r="N111" s="1"/>
      <c r="O111" s="1"/>
    </row>
    <row r="112" spans="1:15" ht="12.75">
      <c r="A112" s="1"/>
      <c r="B112" s="1"/>
      <c r="C112" s="1"/>
      <c r="D112" s="1"/>
      <c r="E112" s="1"/>
      <c r="F112" s="1"/>
      <c r="G112" s="1"/>
      <c r="H112" s="1"/>
      <c r="I112" s="1"/>
      <c r="J112" s="1"/>
      <c r="K112" s="1"/>
      <c r="L112" s="1"/>
      <c r="M112" s="1"/>
      <c r="N112" s="1"/>
      <c r="O112" s="1"/>
    </row>
    <row r="113" spans="1:15" ht="12.75">
      <c r="A113" s="1"/>
      <c r="B113" s="1"/>
      <c r="C113" s="1"/>
      <c r="D113" s="1"/>
      <c r="E113" s="1"/>
      <c r="F113" s="1"/>
      <c r="G113" s="1"/>
      <c r="H113" s="1"/>
      <c r="I113" s="1"/>
      <c r="J113" s="1"/>
      <c r="K113" s="1"/>
      <c r="L113" s="1"/>
      <c r="M113" s="1"/>
      <c r="N113" s="1"/>
      <c r="O113" s="1"/>
    </row>
    <row r="114" spans="1:15" ht="12.75">
      <c r="A114" s="1"/>
      <c r="B114" s="1"/>
      <c r="C114" s="1"/>
      <c r="D114" s="1"/>
      <c r="E114" s="1"/>
      <c r="F114" s="1"/>
      <c r="G114" s="1"/>
      <c r="H114" s="1"/>
      <c r="I114" s="1"/>
      <c r="J114" s="1"/>
      <c r="K114" s="1"/>
      <c r="L114" s="1"/>
      <c r="M114" s="1"/>
      <c r="N114" s="1"/>
      <c r="O114" s="1"/>
    </row>
    <row r="115" spans="1:15" ht="12.75">
      <c r="A115" s="1"/>
      <c r="B115" s="1"/>
      <c r="C115" s="1"/>
      <c r="D115" s="1"/>
      <c r="E115" s="1"/>
      <c r="F115" s="1"/>
      <c r="G115" s="1"/>
      <c r="H115" s="1"/>
      <c r="I115" s="1"/>
      <c r="J115" s="1"/>
      <c r="K115" s="1"/>
      <c r="L115" s="1"/>
      <c r="M115" s="1"/>
      <c r="N115" s="1"/>
      <c r="O115" s="1"/>
    </row>
    <row r="116" spans="1:15" ht="12.75">
      <c r="A116" s="1"/>
      <c r="B116" s="1"/>
      <c r="C116" s="1"/>
      <c r="D116" s="1"/>
      <c r="E116" s="1"/>
      <c r="F116" s="1"/>
      <c r="G116" s="1"/>
      <c r="H116" s="1"/>
      <c r="I116" s="1"/>
      <c r="J116" s="1"/>
      <c r="K116" s="1"/>
      <c r="L116" s="1"/>
      <c r="M116" s="1"/>
      <c r="N116" s="1"/>
      <c r="O116" s="1"/>
    </row>
    <row r="117" spans="1:15" ht="12.75">
      <c r="A117" s="1"/>
      <c r="B117" s="1"/>
      <c r="C117" s="1"/>
      <c r="D117" s="1"/>
      <c r="E117" s="1"/>
      <c r="F117" s="1"/>
      <c r="G117" s="1"/>
      <c r="H117" s="1"/>
      <c r="I117" s="1"/>
      <c r="J117" s="1"/>
      <c r="K117" s="1"/>
      <c r="L117" s="1"/>
      <c r="M117" s="1"/>
      <c r="N117" s="1"/>
      <c r="O117" s="1"/>
    </row>
    <row r="118" spans="1:15" ht="12.75">
      <c r="A118" s="1"/>
      <c r="B118" s="1"/>
      <c r="C118" s="1"/>
      <c r="D118" s="1"/>
      <c r="E118" s="1"/>
      <c r="F118" s="1"/>
      <c r="G118" s="1"/>
      <c r="H118" s="1"/>
      <c r="I118" s="1"/>
      <c r="J118" s="1"/>
      <c r="K118" s="1"/>
      <c r="L118" s="1"/>
      <c r="M118" s="1"/>
      <c r="N118" s="1"/>
      <c r="O118" s="1"/>
    </row>
    <row r="119" spans="1:15" ht="12.75">
      <c r="A119" s="1"/>
      <c r="B119" s="1"/>
      <c r="C119" s="1"/>
      <c r="D119" s="1"/>
      <c r="E119" s="1"/>
      <c r="F119" s="1"/>
      <c r="G119" s="1"/>
      <c r="H119" s="1"/>
      <c r="I119" s="1"/>
      <c r="J119" s="1"/>
      <c r="K119" s="1"/>
      <c r="L119" s="1"/>
      <c r="M119" s="1"/>
      <c r="N119" s="1"/>
      <c r="O119" s="1"/>
    </row>
    <row r="120" spans="1:15" ht="12.75">
      <c r="A120" s="1"/>
      <c r="B120" s="1"/>
      <c r="C120" s="1"/>
      <c r="D120" s="1"/>
      <c r="E120" s="1"/>
      <c r="F120" s="1"/>
      <c r="G120" s="1"/>
      <c r="H120" s="1"/>
      <c r="I120" s="1"/>
      <c r="J120" s="1"/>
      <c r="K120" s="1"/>
      <c r="L120" s="1"/>
      <c r="M120" s="1"/>
      <c r="N120" s="1"/>
      <c r="O120" s="1"/>
    </row>
    <row r="121" spans="1:15" ht="12.75">
      <c r="A121" s="1"/>
      <c r="B121" s="1"/>
      <c r="C121" s="1"/>
      <c r="D121" s="1"/>
      <c r="E121" s="1"/>
      <c r="F121" s="1"/>
      <c r="G121" s="1"/>
      <c r="H121" s="1"/>
      <c r="I121" s="1"/>
      <c r="J121" s="1"/>
      <c r="K121" s="1"/>
      <c r="L121" s="1"/>
      <c r="M121" s="1"/>
      <c r="N121" s="1"/>
      <c r="O121" s="1"/>
    </row>
    <row r="122" spans="1:15" ht="12.75">
      <c r="A122" s="1"/>
      <c r="B122" s="1"/>
      <c r="C122" s="1"/>
      <c r="D122" s="1"/>
      <c r="E122" s="1"/>
      <c r="F122" s="1"/>
      <c r="G122" s="1"/>
      <c r="H122" s="1"/>
      <c r="I122" s="1"/>
      <c r="J122" s="1"/>
      <c r="K122" s="1"/>
      <c r="L122" s="1"/>
      <c r="M122" s="1"/>
      <c r="N122" s="1"/>
      <c r="O122" s="1"/>
    </row>
    <row r="123" spans="1:15" ht="12.75">
      <c r="A123" s="1"/>
      <c r="B123" s="1"/>
      <c r="C123" s="1"/>
      <c r="D123" s="1"/>
      <c r="E123" s="1"/>
      <c r="F123" s="1"/>
      <c r="G123" s="1"/>
      <c r="H123" s="1"/>
      <c r="I123" s="1"/>
      <c r="J123" s="1"/>
      <c r="K123" s="1"/>
      <c r="L123" s="1"/>
      <c r="M123" s="1"/>
      <c r="N123" s="1"/>
      <c r="O123" s="1"/>
    </row>
    <row r="124" spans="1:15" ht="12.75">
      <c r="A124" s="1"/>
      <c r="B124" s="1"/>
      <c r="C124" s="1"/>
      <c r="D124" s="1"/>
      <c r="E124" s="1"/>
      <c r="F124" s="1"/>
      <c r="G124" s="1"/>
      <c r="H124" s="1"/>
      <c r="I124" s="1"/>
      <c r="J124" s="1"/>
      <c r="K124" s="1"/>
      <c r="L124" s="1"/>
      <c r="M124" s="1"/>
      <c r="N124" s="1"/>
      <c r="O124" s="1"/>
    </row>
  </sheetData>
  <mergeCells count="26">
    <mergeCell ref="B42:B44"/>
    <mergeCell ref="B5:B9"/>
    <mergeCell ref="B10:B11"/>
    <mergeCell ref="B12:B14"/>
    <mergeCell ref="B15:B17"/>
    <mergeCell ref="B18:B20"/>
    <mergeCell ref="B21:B23"/>
    <mergeCell ref="B24:B26"/>
    <mergeCell ref="G25:R25"/>
    <mergeCell ref="B27:B29"/>
    <mergeCell ref="B35:B39"/>
    <mergeCell ref="B40:B41"/>
    <mergeCell ref="B45:B47"/>
    <mergeCell ref="B48:B50"/>
    <mergeCell ref="B51:B53"/>
    <mergeCell ref="B54:B56"/>
    <mergeCell ref="G55:P57"/>
    <mergeCell ref="B57:B59"/>
    <mergeCell ref="I81:Q83"/>
    <mergeCell ref="B82:B83"/>
    <mergeCell ref="D64:E64"/>
    <mergeCell ref="F64:G64"/>
    <mergeCell ref="B66:B70"/>
    <mergeCell ref="B72:B74"/>
    <mergeCell ref="B75:B77"/>
    <mergeCell ref="B79:B8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zoomScale="85" zoomScaleNormal="85" workbookViewId="0">
      <selection activeCell="A24" sqref="A24:C24"/>
    </sheetView>
  </sheetViews>
  <sheetFormatPr baseColWidth="10" defaultRowHeight="12.75"/>
  <cols>
    <col min="1" max="16384" width="11.42578125" style="1"/>
  </cols>
  <sheetData>
    <row r="1" spans="1:16">
      <c r="A1" s="41" t="s">
        <v>41</v>
      </c>
      <c r="B1" s="42"/>
      <c r="C1" s="42"/>
      <c r="D1" s="42"/>
      <c r="E1" s="42"/>
      <c r="F1" s="42"/>
      <c r="G1" s="42"/>
      <c r="H1" s="42"/>
      <c r="I1" s="42"/>
      <c r="J1" s="42"/>
      <c r="K1" s="42"/>
      <c r="L1" s="42"/>
      <c r="M1" s="42"/>
      <c r="N1" s="42"/>
      <c r="O1" s="42"/>
      <c r="P1" s="43"/>
    </row>
    <row r="2" spans="1:16">
      <c r="A2" s="347" t="s">
        <v>38</v>
      </c>
      <c r="B2" s="348"/>
      <c r="C2" s="348"/>
      <c r="D2" s="348"/>
      <c r="E2" s="348"/>
      <c r="F2" s="348"/>
      <c r="G2" s="348"/>
      <c r="H2" s="348"/>
      <c r="I2" s="348"/>
      <c r="J2" s="348"/>
      <c r="K2" s="348"/>
      <c r="L2" s="348"/>
      <c r="M2" s="348"/>
      <c r="N2" s="348"/>
      <c r="O2" s="348"/>
      <c r="P2" s="349"/>
    </row>
    <row r="3" spans="1:16">
      <c r="A3" s="347"/>
      <c r="B3" s="348"/>
      <c r="C3" s="348"/>
      <c r="D3" s="348"/>
      <c r="E3" s="348"/>
      <c r="F3" s="348"/>
      <c r="G3" s="348"/>
      <c r="H3" s="348"/>
      <c r="I3" s="348"/>
      <c r="J3" s="348"/>
      <c r="K3" s="348"/>
      <c r="L3" s="348"/>
      <c r="M3" s="348"/>
      <c r="N3" s="348"/>
      <c r="O3" s="348"/>
      <c r="P3" s="349"/>
    </row>
    <row r="4" spans="1:16">
      <c r="P4" s="45"/>
    </row>
    <row r="5" spans="1:16">
      <c r="A5" s="353" t="s">
        <v>40</v>
      </c>
      <c r="B5" s="354"/>
      <c r="C5" s="354"/>
      <c r="D5" s="354"/>
      <c r="E5" s="354"/>
      <c r="F5" s="354"/>
      <c r="G5" s="354"/>
      <c r="H5" s="354"/>
      <c r="I5" s="354"/>
      <c r="J5" s="354"/>
      <c r="K5" s="354"/>
      <c r="L5" s="354"/>
      <c r="M5" s="354"/>
      <c r="N5" s="354"/>
      <c r="O5" s="354"/>
      <c r="P5" s="355"/>
    </row>
    <row r="6" spans="1:16">
      <c r="A6" s="350" t="s">
        <v>585</v>
      </c>
      <c r="B6" s="351"/>
      <c r="C6" s="351"/>
      <c r="D6" s="351"/>
      <c r="E6" s="351"/>
      <c r="F6" s="351"/>
      <c r="G6" s="351"/>
      <c r="H6" s="351"/>
      <c r="I6" s="351"/>
      <c r="J6" s="351"/>
      <c r="K6" s="351"/>
      <c r="L6" s="351"/>
      <c r="M6" s="351"/>
      <c r="N6" s="351"/>
      <c r="O6" s="351"/>
      <c r="P6" s="352"/>
    </row>
    <row r="7" spans="1:16">
      <c r="A7" s="350"/>
      <c r="B7" s="351"/>
      <c r="C7" s="351"/>
      <c r="D7" s="351"/>
      <c r="E7" s="351"/>
      <c r="F7" s="351"/>
      <c r="G7" s="351"/>
      <c r="H7" s="351"/>
      <c r="I7" s="351"/>
      <c r="J7" s="351"/>
      <c r="K7" s="351"/>
      <c r="L7" s="351"/>
      <c r="M7" s="351"/>
      <c r="N7" s="351"/>
      <c r="O7" s="351"/>
      <c r="P7" s="352"/>
    </row>
    <row r="8" spans="1:16">
      <c r="A8" s="350"/>
      <c r="B8" s="351"/>
      <c r="C8" s="351"/>
      <c r="D8" s="351"/>
      <c r="E8" s="351"/>
      <c r="F8" s="351"/>
      <c r="G8" s="351"/>
      <c r="H8" s="351"/>
      <c r="I8" s="351"/>
      <c r="J8" s="351"/>
      <c r="K8" s="351"/>
      <c r="L8" s="351"/>
      <c r="M8" s="351"/>
      <c r="N8" s="351"/>
      <c r="O8" s="351"/>
      <c r="P8" s="352"/>
    </row>
    <row r="9" spans="1:16">
      <c r="A9" s="350"/>
      <c r="B9" s="351"/>
      <c r="C9" s="351"/>
      <c r="D9" s="351"/>
      <c r="E9" s="351"/>
      <c r="F9" s="351"/>
      <c r="G9" s="351"/>
      <c r="H9" s="351"/>
      <c r="I9" s="351"/>
      <c r="J9" s="351"/>
      <c r="K9" s="351"/>
      <c r="L9" s="351"/>
      <c r="M9" s="351"/>
      <c r="N9" s="351"/>
      <c r="O9" s="351"/>
      <c r="P9" s="352"/>
    </row>
    <row r="10" spans="1:16">
      <c r="A10" s="350"/>
      <c r="B10" s="351"/>
      <c r="C10" s="351"/>
      <c r="D10" s="351"/>
      <c r="E10" s="351"/>
      <c r="F10" s="351"/>
      <c r="G10" s="351"/>
      <c r="H10" s="351"/>
      <c r="I10" s="351"/>
      <c r="J10" s="351"/>
      <c r="K10" s="351"/>
      <c r="L10" s="351"/>
      <c r="M10" s="351"/>
      <c r="N10" s="351"/>
      <c r="O10" s="351"/>
      <c r="P10" s="352"/>
    </row>
    <row r="11" spans="1:16">
      <c r="A11" s="350"/>
      <c r="B11" s="351"/>
      <c r="C11" s="351"/>
      <c r="D11" s="351"/>
      <c r="E11" s="351"/>
      <c r="F11" s="351"/>
      <c r="G11" s="351"/>
      <c r="H11" s="351"/>
      <c r="I11" s="351"/>
      <c r="J11" s="351"/>
      <c r="K11" s="351"/>
      <c r="L11" s="351"/>
      <c r="M11" s="351"/>
      <c r="N11" s="351"/>
      <c r="O11" s="351"/>
      <c r="P11" s="352"/>
    </row>
    <row r="12" spans="1:16">
      <c r="A12" s="350"/>
      <c r="B12" s="351"/>
      <c r="C12" s="351"/>
      <c r="D12" s="351"/>
      <c r="E12" s="351"/>
      <c r="F12" s="351"/>
      <c r="G12" s="351"/>
      <c r="H12" s="351"/>
      <c r="I12" s="351"/>
      <c r="J12" s="351"/>
      <c r="K12" s="351"/>
      <c r="L12" s="351"/>
      <c r="M12" s="351"/>
      <c r="N12" s="351"/>
      <c r="O12" s="351"/>
      <c r="P12" s="352"/>
    </row>
    <row r="13" spans="1:16">
      <c r="A13" s="404" t="s">
        <v>586</v>
      </c>
      <c r="B13" s="405"/>
      <c r="C13" s="405"/>
      <c r="D13" s="405"/>
      <c r="E13" s="405"/>
      <c r="F13" s="405"/>
      <c r="G13" s="405"/>
      <c r="H13" s="405"/>
      <c r="I13" s="405"/>
      <c r="J13" s="405"/>
      <c r="K13" s="405"/>
      <c r="L13" s="405"/>
      <c r="M13" s="405"/>
      <c r="N13" s="405"/>
      <c r="O13" s="405"/>
      <c r="P13" s="406"/>
    </row>
    <row r="14" spans="1:16">
      <c r="A14" s="404"/>
      <c r="B14" s="405"/>
      <c r="C14" s="405"/>
      <c r="D14" s="405"/>
      <c r="E14" s="405"/>
      <c r="F14" s="405"/>
      <c r="G14" s="405"/>
      <c r="H14" s="405"/>
      <c r="I14" s="405"/>
      <c r="J14" s="405"/>
      <c r="K14" s="405"/>
      <c r="L14" s="405"/>
      <c r="M14" s="405"/>
      <c r="N14" s="405"/>
      <c r="O14" s="405"/>
      <c r="P14" s="406"/>
    </row>
    <row r="15" spans="1:16">
      <c r="A15" s="402" t="s">
        <v>587</v>
      </c>
      <c r="B15" s="403"/>
      <c r="C15" s="403"/>
      <c r="D15" s="403"/>
      <c r="E15" s="2"/>
      <c r="F15" s="2"/>
      <c r="G15" s="2"/>
      <c r="H15" s="2"/>
      <c r="I15" s="2"/>
      <c r="J15" s="2"/>
      <c r="K15" s="2"/>
      <c r="L15" s="2"/>
      <c r="M15" s="2"/>
      <c r="N15" s="2"/>
      <c r="O15" s="2"/>
      <c r="P15" s="45"/>
    </row>
    <row r="16" spans="1:16">
      <c r="A16" s="44"/>
      <c r="B16" s="2" t="s">
        <v>588</v>
      </c>
      <c r="C16" s="2"/>
      <c r="D16" s="2"/>
      <c r="E16" s="2"/>
      <c r="F16" s="2"/>
      <c r="G16" s="2"/>
      <c r="H16" s="2"/>
      <c r="I16" s="2"/>
      <c r="J16" s="2"/>
      <c r="K16" s="2"/>
      <c r="L16" s="2"/>
      <c r="M16" s="2"/>
      <c r="N16" s="2"/>
      <c r="O16" s="2"/>
      <c r="P16" s="45"/>
    </row>
    <row r="17" spans="1:16">
      <c r="A17" s="44"/>
      <c r="B17" s="2" t="s">
        <v>589</v>
      </c>
      <c r="C17" s="2"/>
      <c r="D17" s="2"/>
      <c r="E17" s="2"/>
      <c r="F17" s="2"/>
      <c r="G17" s="2"/>
      <c r="H17" s="2"/>
      <c r="I17" s="2"/>
      <c r="J17" s="2"/>
      <c r="K17" s="2"/>
      <c r="L17" s="2"/>
      <c r="M17" s="2"/>
      <c r="N17" s="2"/>
      <c r="O17" s="2"/>
      <c r="P17" s="45"/>
    </row>
    <row r="18" spans="1:16">
      <c r="A18" s="44"/>
      <c r="B18" s="2" t="s">
        <v>590</v>
      </c>
      <c r="C18" s="2"/>
      <c r="D18" s="2"/>
      <c r="E18" s="2"/>
      <c r="F18" s="2"/>
      <c r="G18" s="2"/>
      <c r="H18" s="2"/>
      <c r="I18" s="2"/>
      <c r="J18" s="2"/>
      <c r="K18" s="2"/>
      <c r="L18" s="2"/>
      <c r="M18" s="2"/>
      <c r="N18" s="2"/>
      <c r="O18" s="2"/>
      <c r="P18" s="45"/>
    </row>
    <row r="19" spans="1:16">
      <c r="A19" s="402" t="s">
        <v>591</v>
      </c>
      <c r="B19" s="403"/>
      <c r="C19" s="403"/>
      <c r="D19" s="403"/>
      <c r="E19" s="403"/>
      <c r="F19" s="2"/>
      <c r="G19" s="2"/>
      <c r="H19" s="2"/>
      <c r="I19" s="2"/>
      <c r="J19" s="2"/>
      <c r="K19" s="2"/>
      <c r="L19" s="2"/>
      <c r="M19" s="2"/>
      <c r="N19" s="2"/>
      <c r="O19" s="2"/>
      <c r="P19" s="45"/>
    </row>
    <row r="20" spans="1:16">
      <c r="A20" s="44"/>
      <c r="B20" s="2" t="s">
        <v>592</v>
      </c>
      <c r="C20" s="2"/>
      <c r="D20" s="2"/>
      <c r="E20" s="2"/>
      <c r="F20" s="2"/>
      <c r="G20" s="2"/>
      <c r="H20" s="2"/>
      <c r="I20" s="2"/>
      <c r="J20" s="2"/>
      <c r="K20" s="2"/>
      <c r="L20" s="2"/>
      <c r="M20" s="2"/>
      <c r="N20" s="2"/>
      <c r="O20" s="2"/>
      <c r="P20" s="45"/>
    </row>
    <row r="21" spans="1:16">
      <c r="A21" s="44"/>
      <c r="B21" s="2" t="s">
        <v>593</v>
      </c>
      <c r="C21" s="2"/>
      <c r="D21" s="2"/>
      <c r="E21" s="2"/>
      <c r="F21" s="2"/>
      <c r="G21" s="2"/>
      <c r="H21" s="2"/>
      <c r="I21" s="2"/>
      <c r="J21" s="2"/>
      <c r="K21" s="2"/>
      <c r="L21" s="2"/>
      <c r="M21" s="2"/>
      <c r="N21" s="2"/>
      <c r="O21" s="2"/>
      <c r="P21" s="45"/>
    </row>
    <row r="22" spans="1:16">
      <c r="A22" s="44"/>
      <c r="B22" s="2" t="s">
        <v>594</v>
      </c>
      <c r="C22" s="2"/>
      <c r="D22" s="2"/>
      <c r="E22" s="2"/>
      <c r="F22" s="2"/>
      <c r="G22" s="2"/>
      <c r="H22" s="2"/>
      <c r="I22" s="2"/>
      <c r="J22" s="2"/>
      <c r="K22" s="2"/>
      <c r="L22" s="2"/>
      <c r="M22" s="2"/>
      <c r="N22" s="2"/>
      <c r="O22" s="2"/>
      <c r="P22" s="45"/>
    </row>
    <row r="23" spans="1:16">
      <c r="A23" s="44"/>
      <c r="B23" s="2" t="s">
        <v>595</v>
      </c>
      <c r="C23" s="2"/>
      <c r="D23" s="2"/>
      <c r="E23" s="2"/>
      <c r="F23" s="2"/>
      <c r="G23" s="2"/>
      <c r="H23" s="2"/>
      <c r="I23" s="2"/>
      <c r="J23" s="2"/>
      <c r="K23" s="2"/>
      <c r="L23" s="2"/>
      <c r="M23" s="2"/>
      <c r="N23" s="2"/>
      <c r="O23" s="2"/>
      <c r="P23" s="45"/>
    </row>
    <row r="24" spans="1:16">
      <c r="A24" s="402" t="s">
        <v>596</v>
      </c>
      <c r="B24" s="403"/>
      <c r="C24" s="403"/>
      <c r="D24" s="2"/>
      <c r="E24" s="2"/>
      <c r="F24" s="2"/>
      <c r="G24" s="2"/>
      <c r="H24" s="2"/>
      <c r="I24" s="2"/>
      <c r="J24" s="2"/>
      <c r="K24" s="2"/>
      <c r="L24" s="2"/>
      <c r="M24" s="2"/>
      <c r="N24" s="2"/>
      <c r="O24" s="2"/>
      <c r="P24" s="45"/>
    </row>
    <row r="25" spans="1:16">
      <c r="A25" s="44"/>
      <c r="B25" s="2" t="s">
        <v>597</v>
      </c>
      <c r="C25" s="2"/>
      <c r="D25" s="2"/>
      <c r="E25" s="2"/>
      <c r="F25" s="2"/>
      <c r="G25" s="2"/>
      <c r="H25" s="2"/>
      <c r="I25" s="2"/>
      <c r="J25" s="2"/>
      <c r="K25" s="2"/>
      <c r="L25" s="2"/>
      <c r="M25" s="2"/>
      <c r="N25" s="2"/>
      <c r="O25" s="2"/>
      <c r="P25" s="45"/>
    </row>
    <row r="26" spans="1:16">
      <c r="A26" s="44"/>
      <c r="B26" s="2" t="s">
        <v>598</v>
      </c>
      <c r="C26" s="2"/>
      <c r="D26" s="2"/>
      <c r="E26" s="2"/>
      <c r="F26" s="2"/>
      <c r="G26" s="2"/>
      <c r="H26" s="2"/>
      <c r="I26" s="2"/>
      <c r="J26" s="2"/>
      <c r="K26" s="2"/>
      <c r="L26" s="2"/>
      <c r="M26" s="2"/>
      <c r="N26" s="2"/>
      <c r="O26" s="2"/>
      <c r="P26" s="45"/>
    </row>
    <row r="27" spans="1:16">
      <c r="A27" s="44"/>
      <c r="B27" s="2" t="s">
        <v>599</v>
      </c>
      <c r="C27" s="2"/>
      <c r="D27" s="2"/>
      <c r="E27" s="2"/>
      <c r="F27" s="2"/>
      <c r="G27" s="2"/>
      <c r="H27" s="2"/>
      <c r="I27" s="2"/>
      <c r="J27" s="2"/>
      <c r="K27" s="2"/>
      <c r="L27" s="2"/>
      <c r="M27" s="2"/>
      <c r="N27" s="2"/>
      <c r="O27" s="2"/>
      <c r="P27" s="45"/>
    </row>
    <row r="28" spans="1:16">
      <c r="A28" s="44"/>
      <c r="B28" s="2" t="s">
        <v>600</v>
      </c>
      <c r="C28" s="2"/>
      <c r="D28" s="2"/>
      <c r="E28" s="2"/>
      <c r="F28" s="2"/>
      <c r="G28" s="2"/>
      <c r="H28" s="2"/>
      <c r="I28" s="2"/>
      <c r="J28" s="2"/>
      <c r="K28" s="2"/>
      <c r="L28" s="2"/>
      <c r="M28" s="2"/>
      <c r="N28" s="2"/>
      <c r="O28" s="2"/>
      <c r="P28" s="45"/>
    </row>
    <row r="29" spans="1:16">
      <c r="A29" s="44"/>
      <c r="B29" s="2" t="s">
        <v>601</v>
      </c>
      <c r="C29" s="2"/>
      <c r="D29" s="2"/>
      <c r="E29" s="2"/>
      <c r="F29" s="2"/>
      <c r="G29" s="2"/>
      <c r="H29" s="2"/>
      <c r="I29" s="2"/>
      <c r="J29" s="2"/>
      <c r="K29" s="2"/>
      <c r="L29" s="2"/>
      <c r="M29" s="2"/>
      <c r="N29" s="2"/>
      <c r="O29" s="2"/>
      <c r="P29" s="45"/>
    </row>
    <row r="30" spans="1:16">
      <c r="A30" s="402" t="s">
        <v>602</v>
      </c>
      <c r="B30" s="403"/>
      <c r="C30" s="403"/>
      <c r="D30" s="403"/>
      <c r="E30" s="2"/>
      <c r="F30" s="2"/>
      <c r="G30" s="2"/>
      <c r="H30" s="2"/>
      <c r="I30" s="2"/>
      <c r="J30" s="2"/>
      <c r="K30" s="2"/>
      <c r="L30" s="2"/>
      <c r="M30" s="2"/>
      <c r="N30" s="2"/>
      <c r="O30" s="2"/>
      <c r="P30" s="45"/>
    </row>
    <row r="31" spans="1:16">
      <c r="A31" s="44"/>
      <c r="B31" s="2" t="s">
        <v>603</v>
      </c>
      <c r="C31" s="2"/>
      <c r="D31" s="2"/>
      <c r="E31" s="2"/>
      <c r="F31" s="2"/>
      <c r="G31" s="2"/>
      <c r="H31" s="2"/>
      <c r="I31" s="2"/>
      <c r="J31" s="2"/>
      <c r="K31" s="2"/>
      <c r="L31" s="2"/>
      <c r="M31" s="2"/>
      <c r="N31" s="2"/>
      <c r="O31" s="2"/>
      <c r="P31" s="45"/>
    </row>
    <row r="32" spans="1:16">
      <c r="A32" s="44"/>
      <c r="B32" s="2" t="s">
        <v>604</v>
      </c>
      <c r="C32" s="2"/>
      <c r="D32" s="2"/>
      <c r="E32" s="2"/>
      <c r="F32" s="2"/>
      <c r="G32" s="2"/>
      <c r="H32" s="2"/>
      <c r="I32" s="2"/>
      <c r="J32" s="2"/>
      <c r="K32" s="2"/>
      <c r="L32" s="2"/>
      <c r="M32" s="2"/>
      <c r="N32" s="2"/>
      <c r="O32" s="2"/>
      <c r="P32" s="45"/>
    </row>
    <row r="33" spans="1:16">
      <c r="A33" s="44"/>
      <c r="B33" s="2" t="s">
        <v>605</v>
      </c>
      <c r="C33" s="2"/>
      <c r="D33" s="2"/>
      <c r="E33" s="2"/>
      <c r="F33" s="2"/>
      <c r="G33" s="2"/>
      <c r="H33" s="2"/>
      <c r="I33" s="2"/>
      <c r="J33" s="2"/>
      <c r="K33" s="2"/>
      <c r="L33" s="2"/>
      <c r="M33" s="2"/>
      <c r="N33" s="2"/>
      <c r="O33" s="2"/>
      <c r="P33" s="45"/>
    </row>
    <row r="34" spans="1:16">
      <c r="A34" s="47"/>
      <c r="B34" s="47"/>
      <c r="C34" s="47"/>
      <c r="D34" s="47"/>
      <c r="E34" s="47"/>
      <c r="F34" s="47"/>
      <c r="G34" s="47"/>
      <c r="H34" s="47"/>
      <c r="I34" s="47"/>
      <c r="J34" s="47"/>
      <c r="K34" s="47"/>
      <c r="L34" s="47"/>
      <c r="M34" s="47"/>
      <c r="N34" s="47"/>
      <c r="O34" s="47"/>
      <c r="P34" s="48"/>
    </row>
  </sheetData>
  <mergeCells count="8">
    <mergeCell ref="A24:C24"/>
    <mergeCell ref="A30:D30"/>
    <mergeCell ref="A2:P3"/>
    <mergeCell ref="A5:P5"/>
    <mergeCell ref="A6:P12"/>
    <mergeCell ref="A13:P14"/>
    <mergeCell ref="A15:D15"/>
    <mergeCell ref="A19:E19"/>
  </mergeCells>
  <hyperlinks>
    <hyperlink ref="A15" location="'6.1'!A1" display="6.1 : Les études, l'emploi, le chômage, les &quot;NEET&quot;"/>
    <hyperlink ref="A19" location="'6.2'!A1" display="6.2 : Les revenus selon le niveau de diplôme et le genre"/>
    <hyperlink ref="A24" location="'6.3'!A1" display="5.3 : La stratégie européenne en éducation à l'horizon 2030 : les compétences des jeunes"/>
    <hyperlink ref="A30" location="'6.4'!A1" display="5.4 : Autres éclairages sur les compétences : Timss 2019"/>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0"/>
  <sheetViews>
    <sheetView zoomScale="70" zoomScaleNormal="70" workbookViewId="0">
      <selection activeCell="A2" sqref="A2:P3"/>
    </sheetView>
  </sheetViews>
  <sheetFormatPr baseColWidth="10" defaultRowHeight="12.75"/>
  <cols>
    <col min="1" max="1" width="11.42578125" style="1"/>
    <col min="2" max="3" width="12.5703125" style="1" customWidth="1"/>
    <col min="4" max="16384" width="11.42578125" style="1"/>
  </cols>
  <sheetData>
    <row r="1" spans="1:31" ht="12.75" customHeight="1">
      <c r="A1" s="320" t="s">
        <v>588</v>
      </c>
      <c r="B1" s="321"/>
      <c r="C1" s="321"/>
      <c r="D1" s="321"/>
      <c r="E1" s="321"/>
      <c r="F1" s="321"/>
      <c r="G1" s="321"/>
      <c r="H1" s="321"/>
      <c r="I1" s="321"/>
      <c r="J1" s="321"/>
      <c r="K1" s="18"/>
      <c r="P1" s="288" t="s">
        <v>224</v>
      </c>
      <c r="Q1" s="289">
        <v>44739.389166666668</v>
      </c>
      <c r="R1" s="18"/>
      <c r="S1" s="18"/>
      <c r="T1" s="18"/>
      <c r="U1" s="18"/>
      <c r="V1" s="18"/>
      <c r="W1" s="18"/>
      <c r="X1" s="18"/>
      <c r="Y1" s="18"/>
      <c r="Z1" s="18"/>
      <c r="AA1" s="18"/>
      <c r="AB1" s="18"/>
      <c r="AC1" s="18"/>
      <c r="AD1" s="18"/>
      <c r="AE1" s="18"/>
    </row>
    <row r="2" spans="1:31" ht="15" customHeight="1">
      <c r="A2" s="139" t="s">
        <v>606</v>
      </c>
      <c r="B2" s="321"/>
      <c r="C2" s="321"/>
      <c r="D2" s="321"/>
      <c r="E2" s="321"/>
      <c r="F2" s="321"/>
      <c r="G2" s="321"/>
      <c r="H2" s="321"/>
      <c r="I2" s="321"/>
      <c r="J2" s="321"/>
      <c r="K2" s="18"/>
      <c r="L2" s="18"/>
      <c r="M2" s="18"/>
      <c r="N2" s="18"/>
      <c r="O2" s="18"/>
      <c r="P2" s="18"/>
      <c r="Q2" s="18"/>
      <c r="R2" s="18"/>
      <c r="S2" s="18"/>
      <c r="T2" s="18"/>
      <c r="U2" s="18"/>
      <c r="V2" s="18"/>
      <c r="W2" s="18"/>
      <c r="X2" s="18"/>
      <c r="Y2" s="18"/>
      <c r="Z2" s="18"/>
      <c r="AA2" s="18"/>
      <c r="AB2" s="18"/>
      <c r="AC2" s="18"/>
      <c r="AD2" s="18"/>
      <c r="AE2" s="18"/>
    </row>
    <row r="3" spans="1:31" ht="15" customHeight="1">
      <c r="A3" s="321"/>
      <c r="B3" s="321"/>
      <c r="C3" s="321"/>
      <c r="D3" s="321"/>
      <c r="E3" s="321"/>
      <c r="F3" s="321"/>
      <c r="G3" s="321"/>
      <c r="H3" s="321"/>
      <c r="I3" s="321"/>
      <c r="J3" s="321"/>
      <c r="K3" s="18"/>
      <c r="L3" s="18"/>
      <c r="M3" s="18"/>
      <c r="N3" s="18"/>
      <c r="O3" s="18"/>
      <c r="P3" s="18"/>
      <c r="Q3" s="18"/>
      <c r="R3" s="18"/>
      <c r="S3" s="18"/>
      <c r="T3" s="18"/>
      <c r="U3" s="18"/>
      <c r="V3" s="18"/>
      <c r="W3" s="18"/>
      <c r="X3" s="18"/>
      <c r="Y3" s="18"/>
      <c r="Z3" s="18"/>
      <c r="AA3" s="18"/>
      <c r="AB3" s="18"/>
      <c r="AC3" s="18"/>
      <c r="AD3" s="18"/>
      <c r="AE3" s="18"/>
    </row>
    <row r="4" spans="1:31" ht="25.5">
      <c r="A4" s="321"/>
      <c r="B4" s="322" t="s">
        <v>607</v>
      </c>
      <c r="C4" s="133" t="s">
        <v>27</v>
      </c>
      <c r="D4" s="133" t="s">
        <v>608</v>
      </c>
      <c r="E4" s="323"/>
      <c r="F4" s="322" t="s">
        <v>164</v>
      </c>
      <c r="G4" s="133" t="s">
        <v>27</v>
      </c>
      <c r="H4" s="18"/>
      <c r="I4" s="18"/>
      <c r="J4" s="321"/>
      <c r="K4" s="18"/>
      <c r="L4" s="18"/>
      <c r="M4" s="18"/>
      <c r="N4" s="18"/>
      <c r="O4" s="18"/>
      <c r="P4" s="18"/>
      <c r="Q4" s="18"/>
      <c r="R4" s="18"/>
      <c r="S4" s="18"/>
      <c r="T4" s="18"/>
      <c r="U4" s="18"/>
      <c r="V4" s="18"/>
      <c r="W4" s="18"/>
      <c r="X4" s="18"/>
      <c r="Y4" s="18"/>
      <c r="Z4" s="18"/>
      <c r="AA4" s="18"/>
      <c r="AB4" s="18"/>
      <c r="AC4" s="18"/>
      <c r="AD4" s="18"/>
      <c r="AE4" s="18"/>
    </row>
    <row r="5" spans="1:31" ht="15" customHeight="1">
      <c r="A5" s="321"/>
      <c r="B5" s="76" t="s">
        <v>94</v>
      </c>
      <c r="C5" s="324">
        <v>9.6999999999999993</v>
      </c>
      <c r="D5" s="324">
        <v>4.0999999999999996</v>
      </c>
      <c r="E5" s="325"/>
      <c r="F5" s="76" t="s">
        <v>94</v>
      </c>
      <c r="G5" s="326">
        <v>13.7</v>
      </c>
      <c r="H5" s="327"/>
      <c r="I5" s="327"/>
      <c r="J5" s="328"/>
      <c r="K5" s="327"/>
      <c r="L5" s="18"/>
      <c r="M5" s="18"/>
      <c r="N5" s="18"/>
      <c r="O5" s="18"/>
      <c r="P5" s="18"/>
      <c r="Q5" s="18"/>
      <c r="R5" s="18"/>
      <c r="S5" s="18"/>
      <c r="T5" s="18"/>
      <c r="U5" s="18"/>
      <c r="V5" s="18"/>
      <c r="W5" s="18"/>
      <c r="X5" s="18"/>
      <c r="Y5" s="18"/>
      <c r="Z5" s="18"/>
      <c r="AA5" s="18"/>
      <c r="AB5" s="18"/>
      <c r="AC5" s="18"/>
      <c r="AD5" s="18"/>
      <c r="AE5" s="18"/>
    </row>
    <row r="6" spans="1:31" ht="15" customHeight="1">
      <c r="A6" s="321"/>
      <c r="B6" s="3" t="s">
        <v>2</v>
      </c>
      <c r="C6" s="329">
        <v>11.8</v>
      </c>
      <c r="D6" s="329">
        <v>5.9</v>
      </c>
      <c r="E6" s="325"/>
      <c r="F6" s="3" t="s">
        <v>2</v>
      </c>
      <c r="G6" s="330">
        <v>9.4</v>
      </c>
      <c r="H6" s="327"/>
      <c r="I6" s="327"/>
      <c r="J6" s="328"/>
      <c r="K6" s="327"/>
      <c r="L6" s="18"/>
      <c r="M6" s="18"/>
      <c r="N6" s="18"/>
      <c r="O6" s="18"/>
      <c r="P6" s="18"/>
      <c r="Q6" s="18"/>
      <c r="R6" s="18"/>
      <c r="S6" s="18"/>
      <c r="T6" s="18"/>
      <c r="U6" s="18"/>
      <c r="V6" s="18"/>
      <c r="W6" s="18"/>
      <c r="X6" s="18"/>
      <c r="Y6" s="18"/>
      <c r="Z6" s="18"/>
      <c r="AA6" s="18"/>
      <c r="AB6" s="18"/>
      <c r="AC6" s="18"/>
      <c r="AD6" s="18"/>
      <c r="AE6" s="18"/>
    </row>
    <row r="7" spans="1:31" ht="15" customHeight="1">
      <c r="A7" s="321"/>
      <c r="B7" s="52" t="s">
        <v>8</v>
      </c>
      <c r="C7" s="331">
        <v>7.8</v>
      </c>
      <c r="D7" s="331">
        <v>2.6</v>
      </c>
      <c r="E7" s="325"/>
      <c r="F7" s="52" t="s">
        <v>8</v>
      </c>
      <c r="G7" s="332">
        <v>14.4</v>
      </c>
      <c r="H7" s="327"/>
      <c r="I7" s="327"/>
      <c r="J7" s="328"/>
      <c r="K7" s="327"/>
      <c r="L7" s="18"/>
      <c r="M7" s="18"/>
      <c r="N7" s="18"/>
      <c r="O7" s="18"/>
      <c r="P7" s="18"/>
      <c r="Q7" s="18"/>
      <c r="R7" s="18"/>
      <c r="S7" s="18"/>
      <c r="T7" s="18"/>
      <c r="U7" s="18"/>
      <c r="V7" s="18"/>
      <c r="W7" s="18"/>
      <c r="X7" s="18"/>
      <c r="Y7" s="18"/>
      <c r="Z7" s="18"/>
      <c r="AA7" s="18"/>
      <c r="AB7" s="18"/>
      <c r="AC7" s="18"/>
      <c r="AD7" s="18"/>
      <c r="AE7" s="18"/>
    </row>
    <row r="8" spans="1:31" ht="15" customHeight="1">
      <c r="A8" s="321"/>
      <c r="B8" s="3" t="s">
        <v>22</v>
      </c>
      <c r="C8" s="329">
        <v>12.7</v>
      </c>
      <c r="D8" s="329">
        <v>4.3</v>
      </c>
      <c r="E8" s="325"/>
      <c r="F8" s="3" t="s">
        <v>22</v>
      </c>
      <c r="G8" s="330">
        <v>24.5</v>
      </c>
      <c r="H8" s="327"/>
      <c r="I8" s="327"/>
      <c r="J8" s="328"/>
      <c r="K8" s="327"/>
      <c r="L8" s="18"/>
      <c r="M8" s="18"/>
      <c r="N8" s="18"/>
      <c r="O8" s="18"/>
      <c r="P8" s="18"/>
      <c r="Q8" s="18"/>
      <c r="R8" s="18"/>
      <c r="S8" s="18"/>
      <c r="T8" s="18"/>
      <c r="U8" s="18"/>
      <c r="V8" s="18"/>
      <c r="W8" s="18"/>
      <c r="X8" s="18"/>
      <c r="Y8" s="18"/>
      <c r="Z8" s="18"/>
      <c r="AA8" s="18"/>
      <c r="AB8" s="18"/>
      <c r="AC8" s="18"/>
      <c r="AD8" s="18"/>
      <c r="AE8" s="18"/>
    </row>
    <row r="9" spans="1:31" ht="15" customHeight="1">
      <c r="A9" s="333"/>
      <c r="B9" s="407" t="s">
        <v>609</v>
      </c>
      <c r="C9" s="407"/>
      <c r="D9" s="407"/>
      <c r="E9" s="407"/>
      <c r="F9" s="407"/>
      <c r="G9" s="407"/>
      <c r="H9" s="407"/>
      <c r="I9" s="407"/>
      <c r="J9" s="407"/>
      <c r="K9" s="18"/>
      <c r="L9" s="18"/>
      <c r="M9" s="18"/>
      <c r="N9" s="18"/>
      <c r="O9" s="18"/>
      <c r="P9" s="18"/>
      <c r="Q9" s="18"/>
      <c r="R9" s="18"/>
      <c r="S9" s="18"/>
      <c r="T9" s="18"/>
      <c r="U9" s="18"/>
      <c r="V9" s="18"/>
      <c r="W9" s="18"/>
      <c r="X9" s="18"/>
      <c r="Y9" s="18"/>
      <c r="Z9" s="18"/>
      <c r="AA9" s="18"/>
      <c r="AB9" s="18"/>
      <c r="AC9" s="18"/>
      <c r="AD9" s="18"/>
      <c r="AE9" s="18"/>
    </row>
    <row r="10" spans="1:31" ht="15" customHeight="1">
      <c r="A10" s="334"/>
      <c r="B10" s="407"/>
      <c r="C10" s="407"/>
      <c r="D10" s="407"/>
      <c r="E10" s="407"/>
      <c r="F10" s="407"/>
      <c r="G10" s="407"/>
      <c r="H10" s="407"/>
      <c r="I10" s="407"/>
      <c r="J10" s="407"/>
      <c r="K10" s="18"/>
      <c r="L10" s="18"/>
      <c r="M10" s="18"/>
      <c r="N10" s="18"/>
      <c r="O10" s="18"/>
      <c r="P10" s="18"/>
      <c r="Q10" s="18"/>
      <c r="R10" s="18"/>
      <c r="S10" s="18"/>
      <c r="T10" s="18"/>
      <c r="U10" s="18"/>
      <c r="V10" s="18"/>
      <c r="W10" s="18"/>
      <c r="X10" s="18"/>
      <c r="Y10" s="18"/>
      <c r="Z10" s="18"/>
      <c r="AA10" s="18"/>
      <c r="AB10" s="18"/>
      <c r="AC10" s="18"/>
      <c r="AD10" s="18"/>
      <c r="AE10" s="18"/>
    </row>
    <row r="11" spans="1:31" ht="15" customHeight="1">
      <c r="A11" s="321"/>
      <c r="B11" s="407"/>
      <c r="C11" s="407"/>
      <c r="D11" s="407"/>
      <c r="E11" s="407"/>
      <c r="F11" s="407"/>
      <c r="G11" s="407"/>
      <c r="H11" s="407"/>
      <c r="I11" s="407"/>
      <c r="J11" s="407"/>
      <c r="K11" s="18"/>
      <c r="L11" s="18"/>
      <c r="M11" s="18"/>
      <c r="N11" s="18"/>
      <c r="O11" s="18"/>
      <c r="P11" s="18"/>
      <c r="Q11" s="18"/>
      <c r="R11" s="18"/>
      <c r="S11" s="18"/>
      <c r="T11" s="18"/>
      <c r="U11" s="18"/>
      <c r="V11" s="18"/>
      <c r="W11" s="18"/>
      <c r="X11" s="18"/>
      <c r="Y11" s="18"/>
      <c r="Z11" s="18"/>
      <c r="AA11" s="18"/>
      <c r="AB11" s="18"/>
      <c r="AC11" s="18"/>
      <c r="AD11" s="18"/>
      <c r="AE11" s="18"/>
    </row>
    <row r="12" spans="1:31" ht="15" customHeight="1">
      <c r="A12" s="321"/>
      <c r="B12" s="407"/>
      <c r="C12" s="407"/>
      <c r="D12" s="407"/>
      <c r="E12" s="407"/>
      <c r="F12" s="407"/>
      <c r="G12" s="407"/>
      <c r="H12" s="407"/>
      <c r="I12" s="407"/>
      <c r="J12" s="407"/>
      <c r="K12" s="18"/>
      <c r="L12" s="18"/>
      <c r="M12" s="18"/>
      <c r="N12" s="18"/>
      <c r="O12" s="18"/>
      <c r="P12" s="18"/>
      <c r="Q12" s="18"/>
      <c r="R12" s="18"/>
      <c r="S12" s="18"/>
      <c r="T12" s="18"/>
      <c r="U12" s="18"/>
      <c r="V12" s="18"/>
      <c r="W12" s="18"/>
      <c r="X12" s="18"/>
      <c r="Y12" s="18"/>
      <c r="Z12" s="18"/>
      <c r="AA12" s="18"/>
      <c r="AB12" s="18"/>
      <c r="AC12" s="18"/>
      <c r="AD12" s="18"/>
      <c r="AE12" s="18"/>
    </row>
    <row r="13" spans="1:31" ht="15" customHeight="1">
      <c r="A13" s="321"/>
      <c r="B13" s="335"/>
      <c r="C13" s="335"/>
      <c r="D13" s="335"/>
      <c r="E13" s="335"/>
      <c r="F13" s="335"/>
      <c r="G13" s="335"/>
      <c r="H13" s="335"/>
      <c r="I13" s="335"/>
      <c r="J13" s="335"/>
      <c r="K13" s="18"/>
      <c r="L13" s="18"/>
      <c r="M13" s="18"/>
      <c r="N13" s="18"/>
      <c r="O13" s="18"/>
      <c r="P13" s="18"/>
      <c r="Q13" s="18"/>
      <c r="R13" s="18"/>
      <c r="S13" s="18"/>
      <c r="T13" s="18"/>
      <c r="U13" s="18"/>
      <c r="V13" s="18"/>
      <c r="W13" s="18"/>
      <c r="X13" s="18"/>
      <c r="Y13" s="18"/>
      <c r="Z13" s="18"/>
      <c r="AA13" s="18"/>
      <c r="AB13" s="18"/>
      <c r="AC13" s="18"/>
      <c r="AD13" s="18"/>
      <c r="AE13" s="18"/>
    </row>
    <row r="14" spans="1:31" ht="15" customHeight="1">
      <c r="A14" s="18"/>
      <c r="B14" s="336"/>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row>
    <row r="15" spans="1:31" ht="15" customHeight="1">
      <c r="A15" s="18"/>
      <c r="B15" s="145"/>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row>
    <row r="16" spans="1:31" ht="15" customHeight="1">
      <c r="A16" s="18"/>
      <c r="B16" s="145"/>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row>
    <row r="17" spans="1:31" ht="1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row>
    <row r="18" spans="1:31" ht="1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row>
    <row r="19" spans="1:31" ht="15" customHeight="1">
      <c r="A19" s="18"/>
      <c r="B19" s="18"/>
      <c r="C19" s="18"/>
      <c r="D19" s="18"/>
      <c r="E19" s="18"/>
      <c r="F19" s="18"/>
      <c r="G19" s="18"/>
      <c r="H19" s="18"/>
      <c r="I19" s="18"/>
      <c r="J19" s="18"/>
      <c r="K19" s="18"/>
      <c r="L19" s="18"/>
      <c r="M19" s="18"/>
      <c r="N19" s="18"/>
      <c r="O19" s="18"/>
      <c r="P19" s="139" t="s">
        <v>59</v>
      </c>
      <c r="Q19" s="18"/>
      <c r="R19" s="18"/>
      <c r="S19" s="18"/>
      <c r="T19" s="18"/>
      <c r="U19" s="18"/>
      <c r="V19" s="18"/>
      <c r="W19" s="18"/>
      <c r="X19" s="18"/>
      <c r="Y19" s="18"/>
      <c r="Z19" s="18"/>
      <c r="AA19" s="18"/>
      <c r="AB19" s="18"/>
      <c r="AC19" s="18"/>
      <c r="AD19" s="18"/>
      <c r="AE19" s="18"/>
    </row>
    <row r="20" spans="1:31" ht="15" customHeight="1">
      <c r="A20" s="320" t="s">
        <v>589</v>
      </c>
      <c r="I20" s="288" t="s">
        <v>224</v>
      </c>
      <c r="J20" s="289">
        <v>44880.389166666668</v>
      </c>
    </row>
    <row r="21" spans="1:31" ht="15" customHeight="1">
      <c r="A21" s="139" t="s">
        <v>610</v>
      </c>
    </row>
    <row r="22" spans="1:31" ht="15" customHeight="1"/>
    <row r="23" spans="1:31" ht="15" customHeight="1">
      <c r="C23" s="21" t="s">
        <v>611</v>
      </c>
      <c r="D23" s="21" t="s">
        <v>612</v>
      </c>
      <c r="E23" s="21" t="s">
        <v>613</v>
      </c>
    </row>
    <row r="24" spans="1:31" ht="15" customHeight="1">
      <c r="B24" s="1" t="s">
        <v>25</v>
      </c>
      <c r="C24" s="1">
        <v>43</v>
      </c>
      <c r="D24" s="1">
        <v>6.7</v>
      </c>
      <c r="E24" s="1">
        <v>4.0999999999999996</v>
      </c>
    </row>
    <row r="25" spans="1:31" ht="15" customHeight="1">
      <c r="B25" s="1" t="s">
        <v>16</v>
      </c>
      <c r="C25" s="1">
        <v>29.6</v>
      </c>
      <c r="D25" s="1">
        <v>6.7</v>
      </c>
      <c r="E25" s="1">
        <v>5.0999999999999996</v>
      </c>
    </row>
    <row r="26" spans="1:31" ht="15" customHeight="1">
      <c r="B26" s="1" t="s">
        <v>15</v>
      </c>
      <c r="C26" s="1">
        <v>25.8</v>
      </c>
      <c r="D26" s="1">
        <v>19.399999999999999</v>
      </c>
      <c r="E26" s="1">
        <v>17</v>
      </c>
    </row>
    <row r="27" spans="1:31" ht="15" customHeight="1">
      <c r="B27" s="1" t="s">
        <v>5</v>
      </c>
      <c r="C27" s="1">
        <v>24.2</v>
      </c>
      <c r="D27" s="1">
        <v>16.5</v>
      </c>
      <c r="E27" s="1">
        <v>11.2</v>
      </c>
    </row>
    <row r="28" spans="1:31" ht="15" customHeight="1">
      <c r="B28" s="3" t="s">
        <v>30</v>
      </c>
      <c r="C28" s="329">
        <v>20.100000000000001</v>
      </c>
      <c r="D28" s="329">
        <v>8.4</v>
      </c>
      <c r="E28" s="1">
        <v>3.5</v>
      </c>
    </row>
    <row r="29" spans="1:31" ht="15" customHeight="1">
      <c r="B29" s="1" t="s">
        <v>1</v>
      </c>
      <c r="C29" s="1">
        <v>19.600000000000001</v>
      </c>
      <c r="D29" s="1">
        <v>6.2</v>
      </c>
      <c r="E29" s="1">
        <v>4.2</v>
      </c>
    </row>
    <row r="30" spans="1:31" ht="15" customHeight="1">
      <c r="B30" s="54" t="s">
        <v>8</v>
      </c>
      <c r="C30" s="54">
        <v>18.600000000000001</v>
      </c>
      <c r="D30" s="54">
        <v>9.4</v>
      </c>
      <c r="E30" s="54">
        <v>5.6</v>
      </c>
    </row>
    <row r="31" spans="1:31" ht="15" customHeight="1">
      <c r="B31" s="1" t="s">
        <v>22</v>
      </c>
      <c r="C31" s="1">
        <v>18.5</v>
      </c>
      <c r="D31" s="1">
        <v>11.7</v>
      </c>
      <c r="E31" s="1">
        <v>8</v>
      </c>
    </row>
    <row r="32" spans="1:31" ht="15" customHeight="1">
      <c r="B32" s="1" t="s">
        <v>10</v>
      </c>
      <c r="C32" s="1">
        <v>17.5</v>
      </c>
      <c r="D32" s="1">
        <v>9.1999999999999993</v>
      </c>
      <c r="E32" s="1">
        <v>3.9</v>
      </c>
    </row>
    <row r="33" spans="2:11" ht="15" customHeight="1">
      <c r="B33" s="76" t="s">
        <v>94</v>
      </c>
      <c r="C33" s="324">
        <v>17.100000000000001</v>
      </c>
      <c r="D33" s="324">
        <v>7.2</v>
      </c>
      <c r="E33" s="68">
        <v>5.3</v>
      </c>
    </row>
    <row r="34" spans="2:11" ht="15" customHeight="1">
      <c r="B34" s="3" t="s">
        <v>28</v>
      </c>
      <c r="C34" s="329">
        <v>16.899999999999999</v>
      </c>
      <c r="D34" s="329">
        <v>5.3</v>
      </c>
      <c r="E34" s="1">
        <v>2.5</v>
      </c>
    </row>
    <row r="35" spans="2:11" ht="15" customHeight="1">
      <c r="B35" s="1" t="s">
        <v>12</v>
      </c>
      <c r="C35" s="1">
        <v>16.600000000000001</v>
      </c>
      <c r="D35" s="1">
        <v>8</v>
      </c>
      <c r="E35" s="1">
        <v>5.0999999999999996</v>
      </c>
    </row>
    <row r="36" spans="2:11" ht="15" customHeight="1">
      <c r="B36" s="1" t="s">
        <v>14</v>
      </c>
      <c r="C36" s="1">
        <v>16</v>
      </c>
      <c r="D36" s="1">
        <v>5.8</v>
      </c>
      <c r="E36" s="1">
        <v>4.3</v>
      </c>
    </row>
    <row r="37" spans="2:11" ht="15" customHeight="1">
      <c r="B37" s="1" t="s">
        <v>13</v>
      </c>
      <c r="C37" s="1">
        <v>15.6</v>
      </c>
      <c r="D37" s="1">
        <v>4.7</v>
      </c>
      <c r="E37" s="1">
        <v>2.2000000000000002</v>
      </c>
    </row>
    <row r="38" spans="2:11" ht="15" customHeight="1">
      <c r="B38" s="3" t="s">
        <v>24</v>
      </c>
      <c r="C38" s="329">
        <v>13.5</v>
      </c>
      <c r="D38" s="329">
        <v>3.4</v>
      </c>
      <c r="E38" s="1">
        <v>1.7</v>
      </c>
    </row>
    <row r="39" spans="2:11" ht="15" customHeight="1">
      <c r="B39" s="1" t="s">
        <v>17</v>
      </c>
      <c r="C39" s="1">
        <v>13</v>
      </c>
      <c r="D39" s="1">
        <v>9.9</v>
      </c>
      <c r="E39" s="1">
        <v>7.4</v>
      </c>
      <c r="G39" s="1" t="s">
        <v>614</v>
      </c>
    </row>
    <row r="40" spans="2:11" ht="15" customHeight="1">
      <c r="B40" s="1" t="s">
        <v>11</v>
      </c>
      <c r="C40" s="1">
        <v>12.9</v>
      </c>
      <c r="D40" s="1">
        <v>10.1</v>
      </c>
      <c r="E40" s="1">
        <v>4.9000000000000004</v>
      </c>
    </row>
    <row r="41" spans="2:11" ht="15" customHeight="1">
      <c r="B41" s="1" t="s">
        <v>0</v>
      </c>
      <c r="C41" s="1">
        <v>12</v>
      </c>
      <c r="D41" s="1">
        <v>4.3</v>
      </c>
      <c r="E41" s="1">
        <v>2</v>
      </c>
      <c r="K41" s="1" t="s">
        <v>59</v>
      </c>
    </row>
    <row r="42" spans="2:11" ht="15" customHeight="1">
      <c r="B42" s="1" t="s">
        <v>26</v>
      </c>
      <c r="C42" s="1">
        <v>10.6</v>
      </c>
      <c r="D42" s="1">
        <v>9.6999999999999993</v>
      </c>
      <c r="E42" s="1">
        <v>6.9</v>
      </c>
    </row>
    <row r="43" spans="2:11" ht="15" customHeight="1">
      <c r="B43" s="1" t="s">
        <v>3</v>
      </c>
      <c r="C43" s="1">
        <v>10.5</v>
      </c>
      <c r="D43" s="1">
        <v>6</v>
      </c>
      <c r="E43" s="1">
        <v>3.2</v>
      </c>
    </row>
    <row r="44" spans="2:11" ht="15" customHeight="1">
      <c r="B44" s="1" t="s">
        <v>23</v>
      </c>
      <c r="C44" s="1">
        <v>10.4</v>
      </c>
      <c r="D44" s="1">
        <v>4.3</v>
      </c>
      <c r="E44" s="1">
        <v>2.1</v>
      </c>
    </row>
    <row r="45" spans="2:11" ht="15" customHeight="1">
      <c r="B45" s="1" t="s">
        <v>2</v>
      </c>
      <c r="C45" s="1">
        <v>9.4</v>
      </c>
      <c r="D45" s="1">
        <v>3.5</v>
      </c>
      <c r="E45" s="1">
        <v>2.9</v>
      </c>
    </row>
    <row r="46" spans="2:11" ht="15" customHeight="1">
      <c r="B46" s="1" t="s">
        <v>7</v>
      </c>
      <c r="C46" s="1">
        <v>9.3000000000000007</v>
      </c>
      <c r="D46" s="1">
        <v>4</v>
      </c>
      <c r="E46" s="1">
        <v>5.5</v>
      </c>
    </row>
    <row r="47" spans="2:11" ht="15" customHeight="1">
      <c r="B47" s="1" t="s">
        <v>19</v>
      </c>
      <c r="C47" s="1">
        <v>8.8000000000000007</v>
      </c>
      <c r="D47" s="1">
        <v>8.5</v>
      </c>
      <c r="E47" s="1">
        <v>6.1</v>
      </c>
    </row>
    <row r="48" spans="2:11" ht="15" customHeight="1">
      <c r="B48" s="1" t="s">
        <v>18</v>
      </c>
      <c r="C48" s="1">
        <v>6</v>
      </c>
      <c r="D48" s="1">
        <v>3.3</v>
      </c>
      <c r="E48" s="1">
        <v>3</v>
      </c>
    </row>
    <row r="49" spans="1:16" ht="15" customHeight="1">
      <c r="B49" s="1" t="s">
        <v>4</v>
      </c>
      <c r="C49" s="1">
        <v>5.8</v>
      </c>
      <c r="D49" s="1">
        <v>3.1</v>
      </c>
      <c r="E49" s="1">
        <v>2</v>
      </c>
    </row>
    <row r="50" spans="1:16" ht="15" customHeight="1">
      <c r="B50" s="1" t="s">
        <v>9</v>
      </c>
      <c r="C50" s="1">
        <v>4.5999999999999996</v>
      </c>
      <c r="D50" s="1">
        <v>4.5</v>
      </c>
      <c r="E50" s="1">
        <v>3.9</v>
      </c>
    </row>
    <row r="51" spans="1:16" ht="15" customHeight="1"/>
    <row r="52" spans="1:16" ht="15" customHeight="1"/>
    <row r="53" spans="1:16" ht="15" customHeight="1">
      <c r="A53" s="320" t="s">
        <v>590</v>
      </c>
      <c r="I53" s="288" t="s">
        <v>224</v>
      </c>
      <c r="J53" s="289">
        <v>44739.389166666668</v>
      </c>
    </row>
    <row r="54" spans="1:16" ht="15" customHeight="1">
      <c r="A54" s="139" t="s">
        <v>615</v>
      </c>
    </row>
    <row r="55" spans="1:16" ht="15" customHeight="1">
      <c r="A55" s="139"/>
      <c r="K55" s="2"/>
    </row>
    <row r="56" spans="1:16" ht="15" customHeight="1">
      <c r="C56" s="408" t="s">
        <v>491</v>
      </c>
      <c r="D56" s="408"/>
      <c r="E56" s="408"/>
      <c r="F56" s="409"/>
      <c r="G56" s="408" t="s">
        <v>492</v>
      </c>
      <c r="H56" s="408"/>
      <c r="I56" s="408"/>
      <c r="J56" s="408"/>
      <c r="K56" s="2"/>
    </row>
    <row r="57" spans="1:16" ht="30" customHeight="1">
      <c r="C57" s="34" t="s">
        <v>616</v>
      </c>
      <c r="D57" s="34" t="s">
        <v>617</v>
      </c>
      <c r="E57" s="34" t="s">
        <v>618</v>
      </c>
      <c r="F57" s="337" t="s">
        <v>619</v>
      </c>
      <c r="G57" s="34" t="s">
        <v>616</v>
      </c>
      <c r="H57" s="34" t="s">
        <v>617</v>
      </c>
      <c r="I57" s="34" t="s">
        <v>618</v>
      </c>
      <c r="J57" s="34" t="s">
        <v>619</v>
      </c>
    </row>
    <row r="58" spans="1:16" ht="15" customHeight="1">
      <c r="B58" s="1" t="s">
        <v>22</v>
      </c>
      <c r="C58" s="26">
        <v>48.62406243665113</v>
      </c>
      <c r="D58" s="26">
        <v>6.2259274275288865</v>
      </c>
      <c r="E58" s="26">
        <v>8.799158726941009</v>
      </c>
      <c r="F58" s="26">
        <v>36.350851408878974</v>
      </c>
      <c r="G58" s="26">
        <v>27.382205843643064</v>
      </c>
      <c r="H58" s="26">
        <v>13.500921295077649</v>
      </c>
      <c r="I58" s="26">
        <v>8.0336930771255588</v>
      </c>
      <c r="J58" s="26">
        <v>51.081863648328508</v>
      </c>
      <c r="M58" s="26"/>
      <c r="N58" s="26"/>
      <c r="O58" s="26"/>
      <c r="P58" s="26"/>
    </row>
    <row r="59" spans="1:16" ht="15" customHeight="1">
      <c r="B59" s="1" t="s">
        <v>5</v>
      </c>
      <c r="C59" s="26">
        <v>50.118181955045692</v>
      </c>
      <c r="D59" s="26">
        <v>6.0777140448338676</v>
      </c>
      <c r="E59" s="26">
        <v>12.667298977763725</v>
      </c>
      <c r="F59" s="26">
        <v>31.136805022356711</v>
      </c>
      <c r="G59" s="26">
        <v>37.766987307538649</v>
      </c>
      <c r="H59" s="26">
        <v>13.76655705461139</v>
      </c>
      <c r="I59" s="26">
        <v>13.173422662036325</v>
      </c>
      <c r="J59" s="26">
        <v>35.293032975813645</v>
      </c>
    </row>
    <row r="60" spans="1:16" ht="15" customHeight="1">
      <c r="B60" s="68" t="s">
        <v>94</v>
      </c>
      <c r="C60" s="70">
        <v>59.310928898641102</v>
      </c>
      <c r="D60" s="70">
        <v>7.0143588559109986</v>
      </c>
      <c r="E60" s="70">
        <v>6.7076259768256543</v>
      </c>
      <c r="F60" s="70">
        <v>26.913346421834699</v>
      </c>
      <c r="G60" s="70">
        <v>41.662258273085286</v>
      </c>
      <c r="H60" s="70">
        <v>16.17904273520567</v>
      </c>
      <c r="I60" s="70">
        <v>6.2524524171500024</v>
      </c>
      <c r="J60" s="70">
        <v>35.842066718455371</v>
      </c>
      <c r="M60" s="26"/>
      <c r="N60" s="26"/>
      <c r="O60" s="26"/>
      <c r="P60" s="26"/>
    </row>
    <row r="61" spans="1:16" ht="15" customHeight="1">
      <c r="B61" s="54" t="s">
        <v>8</v>
      </c>
      <c r="C61" s="56">
        <v>58.764292457778247</v>
      </c>
      <c r="D61" s="56">
        <v>5.1998321619637053</v>
      </c>
      <c r="E61" s="56">
        <v>7.7331375222909893</v>
      </c>
      <c r="F61" s="56">
        <v>28.30273785796706</v>
      </c>
      <c r="G61" s="56">
        <v>43.657844218437283</v>
      </c>
      <c r="H61" s="56">
        <v>14.807213168320873</v>
      </c>
      <c r="I61" s="56">
        <v>6.9129600130702933</v>
      </c>
      <c r="J61" s="56">
        <v>34.621982600171542</v>
      </c>
    </row>
    <row r="62" spans="1:16" ht="15" customHeight="1">
      <c r="B62" s="1" t="s">
        <v>19</v>
      </c>
      <c r="C62" s="26">
        <v>56.188936529134736</v>
      </c>
      <c r="D62" s="26">
        <v>4.3860265691994096</v>
      </c>
      <c r="E62" s="26">
        <v>6.7196176284529407</v>
      </c>
      <c r="F62" s="26">
        <v>32.705419273212904</v>
      </c>
      <c r="G62" s="26">
        <v>52.914798206278022</v>
      </c>
      <c r="H62" s="26">
        <v>6.0397982062780269</v>
      </c>
      <c r="I62" s="26">
        <v>6.8806053811659194</v>
      </c>
      <c r="J62" s="26">
        <v>34.157791479820624</v>
      </c>
      <c r="M62" s="26"/>
      <c r="N62" s="26"/>
      <c r="O62" s="26"/>
      <c r="P62" s="26"/>
    </row>
    <row r="63" spans="1:16" ht="15" customHeight="1">
      <c r="B63" s="1" t="s">
        <v>23</v>
      </c>
      <c r="C63" s="26">
        <v>69.956152125279644</v>
      </c>
      <c r="D63" s="26">
        <v>2.5145413870246087</v>
      </c>
      <c r="E63" s="26">
        <v>3.3968680089485463</v>
      </c>
      <c r="F63" s="26">
        <v>24.132438478747208</v>
      </c>
      <c r="G63" s="26">
        <v>55.70402164784921</v>
      </c>
      <c r="H63" s="26">
        <v>4.883829429877764</v>
      </c>
      <c r="I63" s="26">
        <v>3.1277409722870209</v>
      </c>
      <c r="J63" s="26">
        <v>36.284407949986004</v>
      </c>
    </row>
    <row r="64" spans="1:16" ht="15" customHeight="1">
      <c r="B64" s="1" t="s">
        <v>6</v>
      </c>
      <c r="C64" s="26">
        <v>57.530680550390478</v>
      </c>
      <c r="D64" s="26">
        <v>10.586339407462502</v>
      </c>
      <c r="E64" s="26">
        <v>6.2476757158795087</v>
      </c>
      <c r="F64" s="26">
        <v>25.622908144291557</v>
      </c>
      <c r="G64" s="26">
        <v>45.594199336364753</v>
      </c>
      <c r="H64" s="26">
        <v>17.660071279341278</v>
      </c>
      <c r="I64" s="26">
        <v>5.1984760968415875</v>
      </c>
      <c r="J64" s="26">
        <v>31.534963745852281</v>
      </c>
      <c r="M64" s="26"/>
      <c r="N64" s="26"/>
      <c r="O64" s="26"/>
      <c r="P64" s="26"/>
    </row>
    <row r="65" spans="2:21" ht="15" customHeight="1">
      <c r="B65" s="1" t="s">
        <v>12</v>
      </c>
      <c r="C65" s="26">
        <v>58.991357878536753</v>
      </c>
      <c r="D65" s="26">
        <v>9.6957499704036945</v>
      </c>
      <c r="E65" s="26">
        <v>7.9081330649934873</v>
      </c>
      <c r="F65" s="26">
        <v>23.215342725227888</v>
      </c>
      <c r="G65" s="26">
        <v>44.470271592855397</v>
      </c>
      <c r="H65" s="26">
        <v>19.855639833618792</v>
      </c>
      <c r="I65" s="26">
        <v>6.5329092243699538</v>
      </c>
      <c r="J65" s="26">
        <v>28.786395889405437</v>
      </c>
    </row>
    <row r="66" spans="2:21" ht="15" customHeight="1">
      <c r="B66" s="1" t="s">
        <v>16</v>
      </c>
      <c r="C66" s="26">
        <v>58.568626285442548</v>
      </c>
      <c r="D66" s="26">
        <v>10.72935861618023</v>
      </c>
      <c r="E66" s="26">
        <v>9.1184687630030314</v>
      </c>
      <c r="F66" s="26">
        <v>21.464661475361115</v>
      </c>
      <c r="G66" s="26">
        <v>42.48258391386954</v>
      </c>
      <c r="H66" s="26">
        <v>22.425585813806208</v>
      </c>
      <c r="I66" s="26">
        <v>9.7720075997466758</v>
      </c>
      <c r="J66" s="26">
        <v>25.117162761241289</v>
      </c>
      <c r="M66" s="26"/>
      <c r="N66" s="26"/>
      <c r="O66" s="26"/>
      <c r="P66" s="26"/>
    </row>
    <row r="67" spans="2:21" ht="15" customHeight="1">
      <c r="B67" s="1" t="s">
        <v>7</v>
      </c>
      <c r="C67" s="26">
        <v>55.101148168398026</v>
      </c>
      <c r="D67" s="26">
        <v>17.397484964461455</v>
      </c>
      <c r="E67" s="26">
        <v>5.3690541279387647</v>
      </c>
      <c r="F67" s="26">
        <v>22.132312739201751</v>
      </c>
      <c r="G67" s="26">
        <v>39.622428216142893</v>
      </c>
      <c r="H67" s="26">
        <v>27.662220212525433</v>
      </c>
      <c r="I67" s="26">
        <v>5.3696586027583084</v>
      </c>
      <c r="J67" s="26">
        <v>27.323083879719647</v>
      </c>
    </row>
    <row r="68" spans="2:21" ht="15" customHeight="1">
      <c r="B68" s="1" t="s">
        <v>2</v>
      </c>
      <c r="C68" s="26">
        <v>64.697534868634449</v>
      </c>
      <c r="D68" s="26">
        <v>9.7834901070385989</v>
      </c>
      <c r="E68" s="26">
        <v>4.0009730781706132</v>
      </c>
      <c r="F68" s="26">
        <v>21.501783976646124</v>
      </c>
      <c r="G68" s="26">
        <v>41.201716738197433</v>
      </c>
      <c r="H68" s="26">
        <v>26.229381043487255</v>
      </c>
      <c r="I68" s="26">
        <v>2.9370701690883707</v>
      </c>
      <c r="J68" s="26">
        <v>29.62235206922109</v>
      </c>
      <c r="M68" s="26"/>
      <c r="N68" s="26"/>
      <c r="O68" s="26"/>
      <c r="P68" s="26"/>
    </row>
    <row r="69" spans="2:21" ht="15" customHeight="1">
      <c r="B69" s="1" t="s">
        <v>18</v>
      </c>
      <c r="C69" s="26">
        <v>55.168510607222409</v>
      </c>
      <c r="D69" s="26">
        <v>26.085368970679518</v>
      </c>
      <c r="E69" s="26">
        <v>4.5240442545733384</v>
      </c>
      <c r="F69" s="26">
        <v>13.196041917698178</v>
      </c>
      <c r="G69" s="26">
        <v>29.405377068823483</v>
      </c>
      <c r="H69" s="26">
        <v>48.730622332060214</v>
      </c>
      <c r="I69" s="26">
        <v>5.0026211338276036</v>
      </c>
      <c r="J69" s="26">
        <v>15.663146858383884</v>
      </c>
    </row>
    <row r="70" spans="2:21" ht="15" customHeight="1">
      <c r="U70" s="26"/>
    </row>
    <row r="71" spans="2:21" ht="15" customHeight="1">
      <c r="U71" s="26"/>
    </row>
    <row r="72" spans="2:21" ht="15" customHeight="1">
      <c r="U72" s="26"/>
    </row>
    <row r="73" spans="2:21" ht="15" customHeight="1">
      <c r="L73" s="378" t="s">
        <v>620</v>
      </c>
      <c r="M73" s="378"/>
      <c r="N73" s="378"/>
      <c r="O73" s="378"/>
      <c r="P73" s="378"/>
      <c r="Q73" s="378"/>
      <c r="R73" s="378"/>
      <c r="S73" s="378"/>
      <c r="U73" s="26"/>
    </row>
    <row r="74" spans="2:21" ht="15" customHeight="1">
      <c r="L74" s="378"/>
      <c r="M74" s="378"/>
      <c r="N74" s="378"/>
      <c r="O74" s="378"/>
      <c r="P74" s="378"/>
      <c r="Q74" s="378"/>
      <c r="R74" s="378"/>
      <c r="S74" s="378"/>
      <c r="U74" s="26"/>
    </row>
    <row r="75" spans="2:21" ht="15" customHeight="1">
      <c r="L75" s="378"/>
      <c r="M75" s="378"/>
      <c r="N75" s="378"/>
      <c r="O75" s="378"/>
      <c r="P75" s="378"/>
      <c r="Q75" s="378"/>
      <c r="R75" s="378"/>
      <c r="S75" s="378"/>
      <c r="U75" s="26"/>
    </row>
    <row r="76" spans="2:21" ht="15" customHeight="1">
      <c r="Q76" s="1" t="s">
        <v>59</v>
      </c>
    </row>
    <row r="77" spans="2:21" ht="15" customHeight="1"/>
    <row r="78" spans="2:21" ht="15" customHeight="1"/>
    <row r="79" spans="2:21" ht="15" customHeight="1"/>
    <row r="80" spans="2:2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spans="12:12" ht="15" customHeight="1"/>
    <row r="114" spans="12:12" ht="15" customHeight="1"/>
    <row r="115" spans="12:12" ht="15" customHeight="1"/>
    <row r="116" spans="12:12" ht="15" customHeight="1"/>
    <row r="117" spans="12:12" ht="15" customHeight="1"/>
    <row r="118" spans="12:12" ht="15" customHeight="1"/>
    <row r="119" spans="12:12" ht="15" customHeight="1"/>
    <row r="120" spans="12:12" ht="15" customHeight="1"/>
    <row r="121" spans="12:12" ht="15" customHeight="1">
      <c r="L121" s="26"/>
    </row>
    <row r="122" spans="12:12" ht="15" customHeight="1">
      <c r="L122" s="26"/>
    </row>
    <row r="123" spans="12:12" ht="15" customHeight="1">
      <c r="L123" s="26"/>
    </row>
    <row r="124" spans="12:12" ht="15" customHeight="1"/>
    <row r="125" spans="12:12" ht="15" customHeight="1"/>
    <row r="126" spans="12:12" ht="15" customHeight="1"/>
    <row r="127" spans="12:12" ht="15" customHeight="1"/>
    <row r="128" spans="12:12" ht="15" customHeight="1"/>
    <row r="129" spans="14:22" ht="15" customHeight="1"/>
    <row r="130" spans="14:22" ht="15" customHeight="1"/>
    <row r="131" spans="14:22" ht="15" customHeight="1"/>
    <row r="132" spans="14:22" ht="15" customHeight="1"/>
    <row r="133" spans="14:22" ht="15" customHeight="1"/>
    <row r="134" spans="14:22" ht="15" customHeight="1"/>
    <row r="135" spans="14:22" ht="15" customHeight="1">
      <c r="N135" s="26"/>
      <c r="O135" s="26"/>
      <c r="P135" s="26"/>
      <c r="Q135" s="26"/>
      <c r="R135" s="26"/>
      <c r="U135" s="26"/>
    </row>
    <row r="136" spans="14:22" ht="15" customHeight="1">
      <c r="N136" s="26"/>
      <c r="O136" s="26"/>
      <c r="P136" s="26"/>
      <c r="Q136" s="26"/>
      <c r="R136" s="26"/>
      <c r="S136" s="26"/>
      <c r="T136" s="26"/>
      <c r="U136" s="26"/>
      <c r="V136" s="26"/>
    </row>
    <row r="137" spans="14:22" ht="15" customHeight="1"/>
    <row r="138" spans="14:22" ht="15" customHeight="1"/>
    <row r="139" spans="14:22" ht="15" customHeight="1">
      <c r="N139" s="26"/>
      <c r="O139" s="26"/>
      <c r="P139" s="26"/>
      <c r="Q139" s="26"/>
      <c r="R139" s="26"/>
      <c r="U139" s="26"/>
    </row>
    <row r="140" spans="14:22" ht="15" customHeight="1">
      <c r="N140" s="26"/>
      <c r="O140" s="26"/>
      <c r="P140" s="26"/>
      <c r="Q140" s="26"/>
      <c r="R140" s="26"/>
      <c r="S140" s="26"/>
      <c r="T140" s="26"/>
      <c r="U140" s="26"/>
      <c r="V140" s="26"/>
    </row>
    <row r="141" spans="14:22" ht="15" customHeight="1"/>
    <row r="142" spans="14:22" ht="15" customHeight="1"/>
    <row r="143" spans="14:22" ht="15" customHeight="1">
      <c r="N143" s="26"/>
      <c r="O143" s="26"/>
      <c r="P143" s="26"/>
      <c r="Q143" s="26"/>
      <c r="R143" s="26"/>
      <c r="U143" s="26"/>
    </row>
    <row r="144" spans="14:22" ht="15" customHeight="1">
      <c r="N144" s="26"/>
      <c r="O144" s="26"/>
      <c r="P144" s="26"/>
      <c r="Q144" s="26"/>
      <c r="R144" s="26"/>
      <c r="S144" s="26"/>
      <c r="T144" s="26"/>
      <c r="U144" s="26"/>
      <c r="V144" s="26"/>
    </row>
    <row r="145" spans="14:22" ht="15" customHeight="1"/>
    <row r="146" spans="14:22" ht="15" customHeight="1"/>
    <row r="147" spans="14:22" ht="15" customHeight="1">
      <c r="N147" s="26"/>
      <c r="O147" s="26"/>
      <c r="P147" s="26"/>
      <c r="Q147" s="26"/>
      <c r="R147" s="26"/>
      <c r="U147" s="26"/>
    </row>
    <row r="148" spans="14:22" ht="15" customHeight="1">
      <c r="S148" s="26"/>
      <c r="T148" s="26"/>
      <c r="U148" s="26"/>
      <c r="V148" s="26"/>
    </row>
    <row r="149" spans="14:22" ht="15" customHeight="1"/>
    <row r="150" spans="14:22" ht="15" customHeight="1"/>
    <row r="151" spans="14:22" ht="15" customHeight="1">
      <c r="N151" s="26"/>
      <c r="O151" s="26"/>
      <c r="P151" s="26"/>
      <c r="Q151" s="26"/>
      <c r="R151" s="26"/>
    </row>
    <row r="152" spans="14:22" ht="15" customHeight="1">
      <c r="S152" s="26"/>
      <c r="T152" s="26"/>
      <c r="U152" s="26"/>
      <c r="V152" s="26"/>
    </row>
    <row r="153" spans="14:22" ht="15" customHeight="1"/>
    <row r="154" spans="14:22" ht="15" customHeight="1"/>
    <row r="155" spans="14:22" ht="15" customHeight="1">
      <c r="N155" s="26"/>
      <c r="O155" s="26"/>
      <c r="P155" s="26"/>
      <c r="Q155" s="26"/>
      <c r="R155" s="26"/>
      <c r="U155" s="26"/>
    </row>
    <row r="156" spans="14:22" ht="15" customHeight="1">
      <c r="N156" s="26"/>
      <c r="O156" s="26"/>
      <c r="P156" s="26"/>
      <c r="Q156" s="26"/>
      <c r="R156" s="26"/>
      <c r="S156" s="26"/>
      <c r="T156" s="26"/>
      <c r="U156" s="26"/>
      <c r="V156" s="26"/>
    </row>
    <row r="157" spans="14:22" ht="15" customHeight="1"/>
    <row r="158" spans="14:22" ht="15" customHeight="1"/>
    <row r="159" spans="14:22" ht="15" customHeight="1">
      <c r="N159" s="26"/>
      <c r="O159" s="26"/>
      <c r="P159" s="26"/>
      <c r="Q159" s="26"/>
      <c r="R159" s="26"/>
      <c r="U159" s="26"/>
    </row>
    <row r="160" spans="14:22" ht="15" customHeight="1">
      <c r="N160" s="26"/>
      <c r="O160" s="26"/>
      <c r="P160" s="26"/>
      <c r="Q160" s="26"/>
      <c r="R160" s="26"/>
      <c r="S160" s="26"/>
      <c r="T160" s="26"/>
      <c r="U160" s="26"/>
      <c r="V160" s="26"/>
    </row>
    <row r="163" spans="14:22">
      <c r="N163" s="26"/>
      <c r="O163" s="26"/>
      <c r="P163" s="26"/>
      <c r="Q163" s="26"/>
      <c r="R163" s="26"/>
      <c r="S163" s="26"/>
      <c r="T163" s="26"/>
      <c r="U163" s="26"/>
      <c r="V163" s="26"/>
    </row>
    <row r="164" spans="14:22">
      <c r="N164" s="26"/>
      <c r="O164" s="26"/>
      <c r="P164" s="26"/>
      <c r="Q164" s="26"/>
      <c r="R164" s="26"/>
      <c r="S164" s="26"/>
      <c r="T164" s="26"/>
      <c r="U164" s="26"/>
      <c r="V164" s="26"/>
    </row>
    <row r="167" spans="14:22">
      <c r="N167" s="26"/>
      <c r="O167" s="26"/>
      <c r="P167" s="26"/>
      <c r="Q167" s="26"/>
      <c r="R167" s="26"/>
      <c r="S167" s="26"/>
      <c r="T167" s="26"/>
      <c r="U167" s="26"/>
      <c r="V167" s="26"/>
    </row>
    <row r="168" spans="14:22">
      <c r="S168" s="26"/>
      <c r="T168" s="26"/>
      <c r="U168" s="26"/>
      <c r="V168" s="26"/>
    </row>
    <row r="171" spans="14:22">
      <c r="N171" s="26"/>
      <c r="O171" s="26"/>
      <c r="P171" s="26"/>
      <c r="Q171" s="26"/>
      <c r="R171" s="26"/>
      <c r="U171" s="26"/>
    </row>
    <row r="172" spans="14:22">
      <c r="N172" s="26"/>
      <c r="O172" s="26"/>
      <c r="P172" s="26"/>
      <c r="Q172" s="26"/>
      <c r="R172" s="26"/>
      <c r="S172" s="26"/>
      <c r="T172" s="26"/>
      <c r="U172" s="26"/>
      <c r="V172" s="26"/>
    </row>
    <row r="175" spans="14:22">
      <c r="N175" s="26"/>
      <c r="O175" s="26"/>
      <c r="P175" s="26"/>
      <c r="Q175" s="26"/>
      <c r="R175" s="26"/>
      <c r="S175" s="26"/>
      <c r="T175" s="26"/>
      <c r="U175" s="26"/>
      <c r="V175" s="26"/>
    </row>
    <row r="176" spans="14:22">
      <c r="N176" s="26"/>
      <c r="O176" s="26"/>
      <c r="P176" s="26"/>
      <c r="Q176" s="26"/>
      <c r="R176" s="26"/>
      <c r="S176" s="26"/>
      <c r="T176" s="26"/>
      <c r="U176" s="26"/>
      <c r="V176" s="26"/>
    </row>
    <row r="179" spans="14:22">
      <c r="N179" s="26"/>
      <c r="O179" s="26"/>
      <c r="P179" s="26"/>
      <c r="Q179" s="26"/>
      <c r="R179" s="26"/>
      <c r="S179" s="26"/>
      <c r="T179" s="26"/>
      <c r="U179" s="26"/>
      <c r="V179" s="26"/>
    </row>
    <row r="180" spans="14:22">
      <c r="S180" s="26"/>
      <c r="T180" s="26"/>
      <c r="U180" s="26"/>
      <c r="V180" s="26"/>
    </row>
  </sheetData>
  <mergeCells count="4">
    <mergeCell ref="B9:J12"/>
    <mergeCell ref="C56:F56"/>
    <mergeCell ref="G56:J56"/>
    <mergeCell ref="L73:S7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17"/>
  <sheetViews>
    <sheetView zoomScale="70" zoomScaleNormal="70" workbookViewId="0">
      <selection activeCell="A2" sqref="A2:P3"/>
    </sheetView>
  </sheetViews>
  <sheetFormatPr baseColWidth="10" defaultRowHeight="12.75"/>
  <cols>
    <col min="1" max="16384" width="11.42578125" style="23"/>
  </cols>
  <sheetData>
    <row r="1" spans="1:5" s="338" customFormat="1">
      <c r="A1" s="338" t="s">
        <v>592</v>
      </c>
    </row>
    <row r="2" spans="1:5">
      <c r="A2" s="23" t="s">
        <v>621</v>
      </c>
    </row>
    <row r="4" spans="1:5" ht="51">
      <c r="C4" s="339" t="s">
        <v>622</v>
      </c>
      <c r="D4" s="339" t="s">
        <v>623</v>
      </c>
      <c r="E4" s="24" t="s">
        <v>624</v>
      </c>
    </row>
    <row r="5" spans="1:5">
      <c r="B5" s="23" t="s">
        <v>2</v>
      </c>
      <c r="C5" s="219">
        <v>68.157989999999998</v>
      </c>
      <c r="D5" s="219">
        <v>76.441869999999994</v>
      </c>
      <c r="E5" s="23">
        <v>100</v>
      </c>
    </row>
    <row r="6" spans="1:5">
      <c r="B6" s="23" t="s">
        <v>0</v>
      </c>
      <c r="C6" s="219">
        <v>70.541989999999998</v>
      </c>
      <c r="D6" s="219">
        <v>65.846190000000007</v>
      </c>
      <c r="E6" s="23">
        <v>100</v>
      </c>
    </row>
    <row r="7" spans="1:5">
      <c r="B7" s="23" t="s">
        <v>22</v>
      </c>
      <c r="C7" s="219">
        <v>71.36533</v>
      </c>
      <c r="D7" s="219">
        <v>73.642560000000003</v>
      </c>
      <c r="E7" s="23">
        <v>100</v>
      </c>
    </row>
    <row r="8" spans="1:5">
      <c r="B8" s="23" t="s">
        <v>19</v>
      </c>
      <c r="C8" s="219">
        <v>73.233670000000004</v>
      </c>
      <c r="D8" s="219">
        <v>74.858760000000004</v>
      </c>
      <c r="E8" s="23">
        <v>100</v>
      </c>
    </row>
    <row r="9" spans="1:5">
      <c r="B9" s="23" t="s">
        <v>23</v>
      </c>
      <c r="C9" s="219">
        <v>73.681240000000003</v>
      </c>
      <c r="D9" s="219">
        <v>71.441670000000002</v>
      </c>
      <c r="E9" s="23">
        <v>100</v>
      </c>
    </row>
    <row r="10" spans="1:5">
      <c r="B10" s="53" t="s">
        <v>8</v>
      </c>
      <c r="C10" s="221">
        <v>73.729389999999995</v>
      </c>
      <c r="D10" s="221">
        <v>78.805840000000003</v>
      </c>
      <c r="E10" s="53">
        <v>100</v>
      </c>
    </row>
    <row r="11" spans="1:5">
      <c r="B11" s="23" t="s">
        <v>24</v>
      </c>
      <c r="C11" s="219">
        <v>74.689940000000007</v>
      </c>
      <c r="D11" s="219">
        <v>70.956069999999997</v>
      </c>
      <c r="E11" s="23">
        <v>100</v>
      </c>
    </row>
    <row r="12" spans="1:5">
      <c r="B12" s="23" t="s">
        <v>25</v>
      </c>
      <c r="C12" s="219">
        <v>74.949809999999999</v>
      </c>
      <c r="D12" s="219">
        <v>70.763919999999999</v>
      </c>
      <c r="E12" s="23">
        <v>100</v>
      </c>
    </row>
    <row r="13" spans="1:5">
      <c r="B13" s="23" t="s">
        <v>11</v>
      </c>
      <c r="C13" s="219">
        <v>75.272959999999998</v>
      </c>
      <c r="D13" s="219">
        <v>76.033789999999996</v>
      </c>
      <c r="E13" s="23">
        <v>100</v>
      </c>
    </row>
    <row r="14" spans="1:5">
      <c r="B14" s="23" t="s">
        <v>1</v>
      </c>
      <c r="C14" s="219">
        <v>75.39331</v>
      </c>
      <c r="D14" s="219">
        <v>80.378010000000003</v>
      </c>
      <c r="E14" s="23">
        <v>100</v>
      </c>
    </row>
    <row r="15" spans="1:5">
      <c r="B15" s="23" t="s">
        <v>6</v>
      </c>
      <c r="C15" s="219">
        <v>75.426609999999997</v>
      </c>
      <c r="D15" s="219">
        <v>84.33426</v>
      </c>
      <c r="E15" s="23">
        <v>100</v>
      </c>
    </row>
    <row r="16" spans="1:5">
      <c r="B16" s="23" t="s">
        <v>10</v>
      </c>
      <c r="C16" s="219">
        <v>76.351990000000001</v>
      </c>
      <c r="D16" s="219">
        <v>74.971770000000006</v>
      </c>
      <c r="E16" s="23">
        <v>100</v>
      </c>
    </row>
    <row r="17" spans="1:13">
      <c r="B17" s="264" t="s">
        <v>95</v>
      </c>
      <c r="C17" s="223">
        <v>76.572689999999994</v>
      </c>
      <c r="D17" s="223">
        <v>78.408100000000005</v>
      </c>
      <c r="E17" s="264">
        <v>100</v>
      </c>
    </row>
    <row r="18" spans="1:13">
      <c r="B18" s="23" t="s">
        <v>3</v>
      </c>
      <c r="C18" s="219">
        <v>77.372829999999993</v>
      </c>
      <c r="D18" s="219">
        <v>77.266239999999996</v>
      </c>
      <c r="E18" s="23">
        <v>100</v>
      </c>
    </row>
    <row r="19" spans="1:13">
      <c r="B19" s="23" t="s">
        <v>12</v>
      </c>
      <c r="C19" s="219">
        <v>77.592680000000001</v>
      </c>
      <c r="D19" s="219">
        <v>76.992760000000004</v>
      </c>
      <c r="E19" s="23">
        <v>100</v>
      </c>
    </row>
    <row r="20" spans="1:13">
      <c r="B20" s="23" t="s">
        <v>7</v>
      </c>
      <c r="C20" s="219">
        <v>77.834530000000001</v>
      </c>
      <c r="D20" s="219">
        <v>80.095020000000005</v>
      </c>
      <c r="E20" s="23">
        <v>100</v>
      </c>
    </row>
    <row r="21" spans="1:13">
      <c r="B21" s="23" t="s">
        <v>18</v>
      </c>
      <c r="C21" s="219">
        <v>77.89143</v>
      </c>
      <c r="D21" s="219">
        <v>90.355969999999999</v>
      </c>
      <c r="E21" s="23">
        <v>100</v>
      </c>
    </row>
    <row r="22" spans="1:13">
      <c r="B22" s="23" t="s">
        <v>15</v>
      </c>
      <c r="C22" s="219">
        <v>78.010409999999993</v>
      </c>
      <c r="D22" s="219">
        <v>79.752160000000003</v>
      </c>
      <c r="E22" s="23">
        <v>100</v>
      </c>
    </row>
    <row r="23" spans="1:13">
      <c r="B23" s="23" t="s">
        <v>9</v>
      </c>
      <c r="C23" s="219">
        <v>80.006079999999997</v>
      </c>
      <c r="D23" s="219">
        <v>83.286379999999994</v>
      </c>
      <c r="E23" s="23">
        <v>100</v>
      </c>
      <c r="L23" s="23" t="s">
        <v>59</v>
      </c>
    </row>
    <row r="24" spans="1:13">
      <c r="B24" s="23" t="s">
        <v>16</v>
      </c>
      <c r="C24" s="219">
        <v>80.547359999999998</v>
      </c>
      <c r="D24" s="219">
        <v>81.411349999999999</v>
      </c>
      <c r="E24" s="23">
        <v>100</v>
      </c>
    </row>
    <row r="25" spans="1:13">
      <c r="B25" s="23" t="s">
        <v>5</v>
      </c>
      <c r="C25" s="219">
        <v>80.708029999999994</v>
      </c>
      <c r="D25" s="219">
        <v>79.569540000000003</v>
      </c>
      <c r="E25" s="23">
        <v>100</v>
      </c>
    </row>
    <row r="26" spans="1:13">
      <c r="B26" s="23" t="s">
        <v>14</v>
      </c>
      <c r="C26" s="219">
        <v>84.240970000000004</v>
      </c>
      <c r="D26" s="219">
        <v>81.168499999999995</v>
      </c>
      <c r="E26" s="23">
        <v>100</v>
      </c>
    </row>
    <row r="27" spans="1:13">
      <c r="B27" s="23" t="s">
        <v>30</v>
      </c>
      <c r="C27" s="219">
        <v>84.400279999999995</v>
      </c>
      <c r="D27" s="219">
        <v>91.685389999999998</v>
      </c>
      <c r="E27" s="23">
        <v>100</v>
      </c>
    </row>
    <row r="29" spans="1:13" ht="15" customHeight="1">
      <c r="A29" s="338" t="s">
        <v>593</v>
      </c>
      <c r="L29" s="288" t="s">
        <v>224</v>
      </c>
      <c r="M29" s="289">
        <v>44748</v>
      </c>
    </row>
    <row r="30" spans="1:13" ht="15" customHeight="1">
      <c r="A30" s="23" t="s">
        <v>109</v>
      </c>
    </row>
    <row r="31" spans="1:13" ht="15" customHeight="1"/>
    <row r="32" spans="1:13" ht="63.75">
      <c r="C32" s="133" t="s">
        <v>625</v>
      </c>
      <c r="D32" s="133" t="s">
        <v>626</v>
      </c>
      <c r="E32" s="133" t="s">
        <v>182</v>
      </c>
      <c r="F32" s="133" t="s">
        <v>110</v>
      </c>
      <c r="G32" s="133" t="s">
        <v>183</v>
      </c>
      <c r="H32" s="133" t="s">
        <v>111</v>
      </c>
      <c r="I32" s="133" t="s">
        <v>112</v>
      </c>
      <c r="J32" s="133" t="s">
        <v>627</v>
      </c>
      <c r="K32" s="133" t="s">
        <v>113</v>
      </c>
      <c r="L32" s="24" t="s">
        <v>628</v>
      </c>
    </row>
    <row r="33" spans="1:80" ht="15" customHeight="1">
      <c r="B33" s="76" t="s">
        <v>103</v>
      </c>
      <c r="C33" s="340">
        <v>1.90395588077295</v>
      </c>
      <c r="D33" s="340">
        <v>3.0195510951145765</v>
      </c>
      <c r="E33" s="340">
        <v>2.9589965158933587</v>
      </c>
      <c r="F33" s="340">
        <v>10.602687136432699</v>
      </c>
      <c r="G33" s="340">
        <v>2.9117519530950227</v>
      </c>
      <c r="H33" s="340">
        <v>3.0829355517013801</v>
      </c>
      <c r="I33" s="340">
        <v>10.844209974981965</v>
      </c>
      <c r="J33" s="340">
        <v>0.95112657897564201</v>
      </c>
      <c r="K33" s="340">
        <v>3.4969849815050726</v>
      </c>
      <c r="L33" s="340">
        <v>2.4243655319018309</v>
      </c>
    </row>
    <row r="34" spans="1:80" ht="15" customHeight="1">
      <c r="B34" s="76" t="s">
        <v>102</v>
      </c>
      <c r="C34" s="340">
        <v>7.7633368762758437</v>
      </c>
      <c r="D34" s="340">
        <v>6.3052545546636374</v>
      </c>
      <c r="E34" s="340">
        <v>6.2642213328626459</v>
      </c>
      <c r="F34" s="340">
        <v>14.63581396865839</v>
      </c>
      <c r="G34" s="340">
        <v>3.2740721839362732</v>
      </c>
      <c r="H34" s="340">
        <v>0.81243860605037366</v>
      </c>
      <c r="I34" s="340">
        <v>3.9789514680828204</v>
      </c>
      <c r="J34" s="340">
        <v>0.89491274384909369</v>
      </c>
      <c r="K34" s="340">
        <v>9.9717923579881198</v>
      </c>
      <c r="L34" s="340">
        <v>2.5281836600003071</v>
      </c>
    </row>
    <row r="35" spans="1:80" ht="15" customHeight="1">
      <c r="B35" s="3" t="s">
        <v>104</v>
      </c>
      <c r="C35" s="272">
        <v>1.7876985478167424</v>
      </c>
      <c r="D35" s="272">
        <v>2.8067016687733264</v>
      </c>
      <c r="E35" s="272">
        <v>2.2328376454799281</v>
      </c>
      <c r="F35" s="272">
        <v>11.823259846626327</v>
      </c>
      <c r="G35" s="272">
        <v>4.0215327733660651</v>
      </c>
      <c r="H35" s="272">
        <v>3.8253725963734451</v>
      </c>
      <c r="I35" s="272">
        <v>18.391054697297111</v>
      </c>
      <c r="J35" s="272">
        <v>1.1007226866469897</v>
      </c>
      <c r="K35" s="272">
        <v>2.1454707927296162</v>
      </c>
      <c r="L35" s="272">
        <v>1.5833996335907277</v>
      </c>
    </row>
    <row r="36" spans="1:80" ht="15" customHeight="1">
      <c r="B36" s="3" t="s">
        <v>35</v>
      </c>
      <c r="C36" s="272">
        <v>7.7221667643868788</v>
      </c>
      <c r="D36" s="272">
        <v>6.6538329299952332</v>
      </c>
      <c r="E36" s="272">
        <v>4.709837407961678</v>
      </c>
      <c r="F36" s="272">
        <v>13.652814757357667</v>
      </c>
      <c r="G36" s="272">
        <v>3.8190609226006087</v>
      </c>
      <c r="H36" s="272">
        <v>1.042090559230906</v>
      </c>
      <c r="I36" s="272">
        <v>4.7224607555073499</v>
      </c>
      <c r="J36" s="272">
        <v>0.75457720921039295</v>
      </c>
      <c r="K36" s="272">
        <v>5.2415128749840134</v>
      </c>
      <c r="L36" s="272">
        <v>1.6182799360195597</v>
      </c>
    </row>
    <row r="37" spans="1:80" ht="15" customHeight="1">
      <c r="B37" s="52" t="s">
        <v>105</v>
      </c>
      <c r="C37" s="341">
        <v>0.960640505612678</v>
      </c>
      <c r="D37" s="341">
        <v>2.5532968587869069</v>
      </c>
      <c r="E37" s="341">
        <v>2.3481275351381945</v>
      </c>
      <c r="F37" s="341">
        <v>14.602278086972929</v>
      </c>
      <c r="G37" s="341">
        <v>4.0344071314026984</v>
      </c>
      <c r="H37" s="341">
        <v>2.928968965191963</v>
      </c>
      <c r="I37" s="341">
        <v>10.817257805867371</v>
      </c>
      <c r="J37" s="341">
        <v>0.97549759456655027</v>
      </c>
      <c r="K37" s="341">
        <v>3.2458022828035089</v>
      </c>
      <c r="L37" s="341">
        <v>1.9533534572210169</v>
      </c>
    </row>
    <row r="38" spans="1:80" ht="15" customHeight="1">
      <c r="B38" s="52" t="s">
        <v>34</v>
      </c>
      <c r="C38" s="341">
        <v>3.0841430053768515</v>
      </c>
      <c r="D38" s="341">
        <v>5.7393170455617391</v>
      </c>
      <c r="E38" s="341">
        <v>5.1940854636355063</v>
      </c>
      <c r="F38" s="341">
        <v>20.748868031317798</v>
      </c>
      <c r="G38" s="341">
        <v>4.1474860862182812</v>
      </c>
      <c r="H38" s="341">
        <v>0.68366191868691628</v>
      </c>
      <c r="I38" s="341">
        <v>3.2779926422035657</v>
      </c>
      <c r="J38" s="341">
        <v>0.69792944061880957</v>
      </c>
      <c r="K38" s="341">
        <v>9.8278464295821149</v>
      </c>
      <c r="L38" s="341">
        <v>2.0343599660409395</v>
      </c>
    </row>
    <row r="39" spans="1:80" ht="15" customHeight="1">
      <c r="B39" s="3" t="s">
        <v>629</v>
      </c>
      <c r="C39" s="272">
        <v>1.4492119727653123</v>
      </c>
      <c r="D39" s="272">
        <v>1.8234216370943837</v>
      </c>
      <c r="E39" s="272">
        <v>2.6687952878741492</v>
      </c>
      <c r="F39" s="272">
        <v>8.5504478366307524</v>
      </c>
      <c r="G39" s="272">
        <v>0.94937477826862426</v>
      </c>
      <c r="H39" s="272">
        <v>2.9309850461930242</v>
      </c>
      <c r="I39" s="272">
        <v>7.3969586960008158</v>
      </c>
      <c r="J39" s="272">
        <v>0.71391428168753979</v>
      </c>
      <c r="K39" s="272">
        <v>4.2808127639514595</v>
      </c>
      <c r="L39" s="272">
        <v>3.2728766031482213</v>
      </c>
      <c r="N39" s="272"/>
      <c r="V39" s="272"/>
      <c r="AD39" s="272"/>
      <c r="AL39" s="272"/>
      <c r="AT39" s="272"/>
      <c r="BB39" s="272"/>
      <c r="BJ39" s="272"/>
      <c r="BR39" s="272"/>
      <c r="BZ39" s="272"/>
    </row>
    <row r="40" spans="1:80" ht="15" customHeight="1">
      <c r="B40" s="3" t="s">
        <v>33</v>
      </c>
      <c r="C40" s="272">
        <v>11.014156788989487</v>
      </c>
      <c r="D40" s="272">
        <v>5.1271583878853262</v>
      </c>
      <c r="E40" s="272">
        <v>6.3931534211025101</v>
      </c>
      <c r="F40" s="272">
        <v>16.966277391418451</v>
      </c>
      <c r="G40" s="272">
        <v>2.2724732342892691</v>
      </c>
      <c r="H40" s="272">
        <v>0.80600873803865547</v>
      </c>
      <c r="I40" s="272">
        <v>5.0936253140688255</v>
      </c>
      <c r="J40" s="272">
        <v>0.98922567758678515</v>
      </c>
      <c r="K40" s="272">
        <v>11.30331880233468</v>
      </c>
      <c r="L40" s="272">
        <v>4.204755864643019</v>
      </c>
      <c r="N40" s="272"/>
      <c r="V40" s="272"/>
      <c r="AD40" s="272"/>
      <c r="AL40" s="272"/>
      <c r="AT40" s="272"/>
      <c r="BB40" s="272"/>
      <c r="BJ40" s="272"/>
      <c r="BR40" s="272"/>
      <c r="BZ40" s="272"/>
    </row>
    <row r="41" spans="1:80" ht="15" customHeight="1">
      <c r="B41" s="3" t="s">
        <v>107</v>
      </c>
      <c r="C41" s="272">
        <v>0.83800510495460312</v>
      </c>
      <c r="D41" s="272">
        <v>3.4802270422732198</v>
      </c>
      <c r="E41" s="272">
        <v>3.3415307870721103</v>
      </c>
      <c r="F41" s="272">
        <v>8.2634995745871151</v>
      </c>
      <c r="G41" s="272">
        <v>2.5046911968670966</v>
      </c>
      <c r="H41" s="272">
        <v>2.159698830988706</v>
      </c>
      <c r="I41" s="272">
        <v>13.142344316367325</v>
      </c>
      <c r="J41" s="272">
        <v>1.0256529796384573</v>
      </c>
      <c r="K41" s="272">
        <v>3.6538887399620044</v>
      </c>
      <c r="L41" s="272">
        <v>3.4825580717723987</v>
      </c>
      <c r="O41" s="272"/>
      <c r="W41" s="272"/>
      <c r="AE41" s="272"/>
      <c r="AM41" s="272"/>
      <c r="AU41" s="272"/>
      <c r="BC41" s="272"/>
      <c r="BK41" s="272"/>
      <c r="BS41" s="272"/>
      <c r="CA41" s="272"/>
    </row>
    <row r="42" spans="1:80" ht="15" customHeight="1">
      <c r="B42" s="3" t="s">
        <v>32</v>
      </c>
      <c r="C42" s="272">
        <v>3.2867515938414202</v>
      </c>
      <c r="D42" s="272">
        <v>6.0327043438734718</v>
      </c>
      <c r="E42" s="272">
        <v>8.0711896409049046</v>
      </c>
      <c r="F42" s="272">
        <v>13.07707549039033</v>
      </c>
      <c r="G42" s="272">
        <v>3.6923507266984466</v>
      </c>
      <c r="H42" s="272">
        <v>0.40443361810743717</v>
      </c>
      <c r="I42" s="272">
        <v>5.9208149279129128</v>
      </c>
      <c r="J42" s="272">
        <v>1.5268243219617945</v>
      </c>
      <c r="K42" s="272">
        <v>13.098054755882934</v>
      </c>
      <c r="L42" s="272">
        <v>2.965069522954813</v>
      </c>
      <c r="O42" s="272"/>
      <c r="W42" s="272"/>
      <c r="AE42" s="272"/>
      <c r="AM42" s="272"/>
      <c r="AU42" s="272"/>
      <c r="BC42" s="272"/>
      <c r="BK42" s="272"/>
      <c r="BS42" s="272"/>
      <c r="CA42" s="272"/>
    </row>
    <row r="43" spans="1:80" ht="15" customHeight="1">
      <c r="B43" s="3" t="s">
        <v>108</v>
      </c>
      <c r="C43" s="272">
        <v>1.2433783422670042</v>
      </c>
      <c r="D43" s="272">
        <v>3.0007702343713158</v>
      </c>
      <c r="E43" s="272">
        <v>2.0764889887923039</v>
      </c>
      <c r="F43" s="272">
        <v>8.1613405221874658</v>
      </c>
      <c r="G43" s="272">
        <v>2.3327098102708397</v>
      </c>
      <c r="H43" s="272">
        <v>5.6415737931684928</v>
      </c>
      <c r="I43" s="272">
        <v>11.707562444000818</v>
      </c>
      <c r="J43" s="272">
        <v>0.91956552493830268</v>
      </c>
      <c r="K43" s="272">
        <v>3.3795997925082921</v>
      </c>
      <c r="L43" s="272">
        <v>2.0371913167863935</v>
      </c>
      <c r="P43" s="272"/>
      <c r="X43" s="272"/>
      <c r="AF43" s="272"/>
      <c r="AN43" s="272"/>
      <c r="AV43" s="272"/>
      <c r="BD43" s="272"/>
      <c r="BL43" s="272"/>
      <c r="BT43" s="272"/>
      <c r="CB43" s="272"/>
    </row>
    <row r="44" spans="1:80" ht="15" customHeight="1">
      <c r="B44" s="3" t="s">
        <v>31</v>
      </c>
      <c r="C44" s="272">
        <v>5.7374601128629141</v>
      </c>
      <c r="D44" s="272">
        <v>8.2619425625225968</v>
      </c>
      <c r="E44" s="272">
        <v>5.2643161419117535</v>
      </c>
      <c r="F44" s="272">
        <v>11.702846723360109</v>
      </c>
      <c r="G44" s="272">
        <v>2.9158872628385497</v>
      </c>
      <c r="H44" s="272">
        <v>1.8438467705173145</v>
      </c>
      <c r="I44" s="272">
        <v>3.4990647154062597</v>
      </c>
      <c r="J44" s="272">
        <v>1.4587295848593929</v>
      </c>
      <c r="K44" s="272">
        <v>16.173349890752473</v>
      </c>
      <c r="L44" s="272">
        <v>2.6423754656774134</v>
      </c>
      <c r="P44" s="272"/>
      <c r="X44" s="272"/>
      <c r="AF44" s="272"/>
      <c r="AN44" s="272"/>
      <c r="AV44" s="272"/>
      <c r="BD44" s="272"/>
      <c r="BL44" s="272"/>
      <c r="BT44" s="272"/>
      <c r="CB44" s="272"/>
    </row>
    <row r="45" spans="1:80" ht="15" customHeight="1"/>
    <row r="46" spans="1:80" ht="15" customHeight="1"/>
    <row r="47" spans="1:80" ht="15" customHeight="1">
      <c r="S47" s="23" t="s">
        <v>59</v>
      </c>
    </row>
    <row r="48" spans="1:80" ht="15" customHeight="1">
      <c r="A48" s="338" t="s">
        <v>594</v>
      </c>
    </row>
    <row r="49" spans="1:4" ht="15" customHeight="1">
      <c r="A49" s="23" t="s">
        <v>630</v>
      </c>
    </row>
    <row r="50" spans="1:4" ht="15" customHeight="1"/>
    <row r="51" spans="1:4" ht="60" customHeight="1">
      <c r="C51" s="24" t="s">
        <v>631</v>
      </c>
      <c r="D51" s="24" t="s">
        <v>632</v>
      </c>
    </row>
    <row r="52" spans="1:4" ht="15" customHeight="1">
      <c r="B52" s="23" t="s">
        <v>2</v>
      </c>
      <c r="C52" s="227">
        <v>78.284239999999997</v>
      </c>
      <c r="D52" s="227">
        <v>100</v>
      </c>
    </row>
    <row r="53" spans="1:4" ht="15" customHeight="1">
      <c r="B53" s="23" t="s">
        <v>1</v>
      </c>
      <c r="C53" s="227">
        <v>78.881600000000006</v>
      </c>
      <c r="D53" s="227">
        <v>100</v>
      </c>
    </row>
    <row r="54" spans="1:4" ht="15" customHeight="1">
      <c r="B54" s="23" t="s">
        <v>5</v>
      </c>
      <c r="C54" s="227">
        <v>80.782910000000001</v>
      </c>
      <c r="D54" s="227">
        <v>100</v>
      </c>
    </row>
    <row r="55" spans="1:4" ht="15" customHeight="1">
      <c r="B55" s="23" t="s">
        <v>15</v>
      </c>
      <c r="C55" s="227">
        <v>81.262110000000007</v>
      </c>
      <c r="D55" s="227">
        <v>100</v>
      </c>
    </row>
    <row r="56" spans="1:4" ht="15" customHeight="1">
      <c r="B56" s="23" t="s">
        <v>0</v>
      </c>
      <c r="C56" s="227">
        <v>81.647509999999997</v>
      </c>
      <c r="D56" s="227">
        <v>100</v>
      </c>
    </row>
    <row r="57" spans="1:4" ht="15" customHeight="1">
      <c r="B57" s="23" t="s">
        <v>14</v>
      </c>
      <c r="C57" s="227">
        <v>82.878110000000007</v>
      </c>
      <c r="D57" s="227">
        <v>100</v>
      </c>
    </row>
    <row r="58" spans="1:4" ht="15" customHeight="1">
      <c r="B58" s="264" t="s">
        <v>95</v>
      </c>
      <c r="C58" s="342">
        <v>85.34111</v>
      </c>
      <c r="D58" s="342">
        <v>100</v>
      </c>
    </row>
    <row r="59" spans="1:4" ht="15" customHeight="1">
      <c r="B59" s="23" t="s">
        <v>18</v>
      </c>
      <c r="C59" s="227">
        <v>85.759159999999994</v>
      </c>
      <c r="D59" s="227">
        <v>100</v>
      </c>
    </row>
    <row r="60" spans="1:4" ht="15" customHeight="1">
      <c r="B60" s="23" t="s">
        <v>16</v>
      </c>
      <c r="C60" s="227">
        <v>86.562280000000001</v>
      </c>
      <c r="D60" s="227">
        <v>100</v>
      </c>
    </row>
    <row r="61" spans="1:4" ht="15" customHeight="1">
      <c r="B61" s="23" t="s">
        <v>7</v>
      </c>
      <c r="C61" s="227">
        <v>89.369290000000007</v>
      </c>
      <c r="D61" s="227">
        <v>100</v>
      </c>
    </row>
    <row r="62" spans="1:4" ht="15" customHeight="1">
      <c r="B62" s="53" t="s">
        <v>8</v>
      </c>
      <c r="C62" s="228">
        <v>90.350200000000001</v>
      </c>
      <c r="D62" s="228">
        <v>100</v>
      </c>
    </row>
    <row r="63" spans="1:4" ht="15" customHeight="1">
      <c r="B63" s="23" t="s">
        <v>11</v>
      </c>
      <c r="C63" s="227">
        <v>93.262770000000003</v>
      </c>
      <c r="D63" s="227">
        <v>100</v>
      </c>
    </row>
    <row r="64" spans="1:4" ht="15" customHeight="1">
      <c r="B64" s="23" t="s">
        <v>3</v>
      </c>
      <c r="C64" s="227">
        <v>93.521000000000001</v>
      </c>
      <c r="D64" s="227">
        <v>100</v>
      </c>
    </row>
    <row r="65" spans="1:7" ht="15" customHeight="1">
      <c r="B65" s="23" t="s">
        <v>6</v>
      </c>
      <c r="C65" s="227">
        <v>98.400829999999999</v>
      </c>
      <c r="D65" s="227">
        <v>100</v>
      </c>
    </row>
    <row r="66" spans="1:7" ht="15" customHeight="1">
      <c r="B66" s="23" t="s">
        <v>12</v>
      </c>
      <c r="C66" s="227">
        <v>99.870829999999998</v>
      </c>
      <c r="D66" s="227">
        <v>100</v>
      </c>
    </row>
    <row r="67" spans="1:7" ht="15" customHeight="1">
      <c r="G67" s="23" t="s">
        <v>59</v>
      </c>
    </row>
    <row r="68" spans="1:7" ht="15" customHeight="1"/>
    <row r="69" spans="1:7" ht="15" customHeight="1"/>
    <row r="70" spans="1:7" ht="15" customHeight="1">
      <c r="C70" s="227"/>
      <c r="D70" s="227"/>
      <c r="E70" s="227"/>
      <c r="F70" s="227"/>
      <c r="G70" s="227"/>
    </row>
    <row r="71" spans="1:7" ht="15" customHeight="1">
      <c r="A71" s="338" t="s">
        <v>633</v>
      </c>
      <c r="C71" s="227"/>
      <c r="D71" s="227"/>
      <c r="E71" s="227"/>
      <c r="F71" s="227"/>
      <c r="G71" s="227"/>
    </row>
    <row r="72" spans="1:7" ht="15" customHeight="1">
      <c r="A72" s="23" t="s">
        <v>630</v>
      </c>
      <c r="C72" s="227"/>
      <c r="D72" s="227"/>
      <c r="E72" s="227"/>
      <c r="F72" s="227"/>
      <c r="G72" s="227"/>
    </row>
    <row r="73" spans="1:7" ht="15" customHeight="1">
      <c r="C73" s="227"/>
      <c r="D73" s="227"/>
      <c r="E73" s="227"/>
      <c r="F73" s="227"/>
      <c r="G73" s="227"/>
    </row>
    <row r="74" spans="1:7" ht="15" customHeight="1">
      <c r="C74" s="227"/>
      <c r="D74" s="227"/>
      <c r="E74" s="227"/>
      <c r="F74" s="227"/>
      <c r="G74" s="227"/>
    </row>
    <row r="75" spans="1:7" ht="60" customHeight="1">
      <c r="C75" s="24" t="s">
        <v>634</v>
      </c>
      <c r="D75" s="24" t="s">
        <v>177</v>
      </c>
      <c r="E75" s="24" t="s">
        <v>635</v>
      </c>
      <c r="F75" s="24" t="s">
        <v>632</v>
      </c>
    </row>
    <row r="76" spans="1:7" ht="15" customHeight="1">
      <c r="B76" s="23" t="s">
        <v>3</v>
      </c>
      <c r="C76" s="227">
        <v>83.595169999999996</v>
      </c>
      <c r="D76" s="227">
        <v>127.8488</v>
      </c>
      <c r="E76" s="227">
        <v>137.71700000000001</v>
      </c>
      <c r="F76" s="227">
        <v>100</v>
      </c>
    </row>
    <row r="77" spans="1:7" ht="15" customHeight="1">
      <c r="B77" s="23" t="s">
        <v>7</v>
      </c>
      <c r="C77" s="227">
        <v>110.4306</v>
      </c>
      <c r="D77" s="227">
        <v>113.7978</v>
      </c>
      <c r="E77" s="227">
        <v>144.29750000000001</v>
      </c>
      <c r="F77" s="227">
        <v>100</v>
      </c>
    </row>
    <row r="78" spans="1:7" ht="15" customHeight="1">
      <c r="B78" s="23" t="s">
        <v>16</v>
      </c>
      <c r="C78" s="227">
        <v>108.6845</v>
      </c>
      <c r="D78" s="227">
        <v>116.4436</v>
      </c>
      <c r="E78" s="227">
        <v>144.7732</v>
      </c>
      <c r="F78" s="227">
        <v>100</v>
      </c>
    </row>
    <row r="79" spans="1:7" ht="15" customHeight="1">
      <c r="B79" s="23" t="s">
        <v>11</v>
      </c>
      <c r="C79" s="227">
        <v>128.08930000000001</v>
      </c>
      <c r="D79" s="227">
        <v>142.5384</v>
      </c>
      <c r="E79" s="227">
        <v>154.2903</v>
      </c>
      <c r="F79" s="227">
        <v>100</v>
      </c>
    </row>
    <row r="80" spans="1:7" ht="15" customHeight="1">
      <c r="B80" s="23" t="s">
        <v>12</v>
      </c>
      <c r="C80" s="227">
        <v>118.51609999999999</v>
      </c>
      <c r="D80" s="227">
        <v>118.68429999999999</v>
      </c>
      <c r="E80" s="227">
        <v>156.0137</v>
      </c>
      <c r="F80" s="227">
        <v>100</v>
      </c>
    </row>
    <row r="81" spans="2:9" ht="15" customHeight="1">
      <c r="B81" s="23" t="s">
        <v>5</v>
      </c>
      <c r="C81" s="227">
        <v>105.1692</v>
      </c>
      <c r="D81" s="227">
        <v>130.0788</v>
      </c>
      <c r="E81" s="227">
        <v>167.62200000000001</v>
      </c>
      <c r="F81" s="227">
        <v>100</v>
      </c>
    </row>
    <row r="82" spans="2:9" ht="15" customHeight="1">
      <c r="B82" s="264" t="s">
        <v>95</v>
      </c>
      <c r="C82" s="342">
        <v>121.7093</v>
      </c>
      <c r="D82" s="342">
        <v>136.4134</v>
      </c>
      <c r="E82" s="342">
        <v>168.44479999999999</v>
      </c>
      <c r="F82" s="342">
        <v>100</v>
      </c>
    </row>
    <row r="83" spans="2:9" ht="15" customHeight="1">
      <c r="B83" s="23" t="s">
        <v>15</v>
      </c>
      <c r="C83" s="227">
        <v>162.05000000000001</v>
      </c>
      <c r="D83" s="227">
        <v>132.42099999999999</v>
      </c>
      <c r="E83" s="227">
        <v>169.6686</v>
      </c>
      <c r="F83" s="227">
        <v>100</v>
      </c>
    </row>
    <row r="84" spans="2:9" ht="15" customHeight="1">
      <c r="B84" s="23" t="s">
        <v>2</v>
      </c>
      <c r="C84" s="227">
        <v>133.35419999999999</v>
      </c>
      <c r="D84" s="227">
        <v>166.50630000000001</v>
      </c>
      <c r="E84" s="227">
        <v>171.1942</v>
      </c>
      <c r="F84" s="227">
        <v>100</v>
      </c>
    </row>
    <row r="85" spans="2:9" ht="15" customHeight="1">
      <c r="B85" s="23" t="s">
        <v>18</v>
      </c>
      <c r="C85" s="227">
        <v>130.5489</v>
      </c>
      <c r="D85" s="227">
        <v>131.60659999999999</v>
      </c>
      <c r="E85" s="227">
        <v>176.92920000000001</v>
      </c>
      <c r="F85" s="227">
        <v>100</v>
      </c>
    </row>
    <row r="86" spans="2:9" ht="15" customHeight="1">
      <c r="B86" s="23" t="s">
        <v>1</v>
      </c>
      <c r="C86" s="227">
        <v>129.44139999999999</v>
      </c>
      <c r="D86" s="227">
        <v>105.95959999999999</v>
      </c>
      <c r="E86" s="227">
        <v>178.3888</v>
      </c>
      <c r="F86" s="227">
        <v>100</v>
      </c>
    </row>
    <row r="87" spans="2:9" ht="15" customHeight="1">
      <c r="B87" s="53" t="s">
        <v>8</v>
      </c>
      <c r="C87" s="228">
        <v>122.26179999999999</v>
      </c>
      <c r="D87" s="228">
        <v>141.76130000000001</v>
      </c>
      <c r="E87" s="228">
        <v>180.95269999999999</v>
      </c>
      <c r="F87" s="228">
        <v>100</v>
      </c>
    </row>
    <row r="88" spans="2:9" ht="15" customHeight="1">
      <c r="B88" s="23" t="s">
        <v>14</v>
      </c>
      <c r="C88" s="227">
        <v>133.89500000000001</v>
      </c>
      <c r="D88" s="227">
        <v>142.28360000000001</v>
      </c>
      <c r="E88" s="227">
        <v>185.5635</v>
      </c>
      <c r="F88" s="227">
        <v>100</v>
      </c>
    </row>
    <row r="89" spans="2:9" ht="15" customHeight="1">
      <c r="B89" s="23" t="s">
        <v>6</v>
      </c>
      <c r="C89" s="227">
        <v>116.3411</v>
      </c>
      <c r="D89" s="227">
        <v>158.0532</v>
      </c>
      <c r="E89" s="227">
        <v>192.5599</v>
      </c>
      <c r="F89" s="227">
        <v>100</v>
      </c>
    </row>
    <row r="90" spans="2:9" ht="15" customHeight="1">
      <c r="B90" s="23" t="s">
        <v>0</v>
      </c>
      <c r="C90" s="227">
        <v>122.3854</v>
      </c>
      <c r="D90" s="227">
        <v>156.95599999999999</v>
      </c>
      <c r="E90" s="227">
        <v>202.5299</v>
      </c>
      <c r="F90" s="227">
        <v>100</v>
      </c>
    </row>
    <row r="91" spans="2:9" ht="15" customHeight="1">
      <c r="I91" s="23" t="s">
        <v>59</v>
      </c>
    </row>
    <row r="92" spans="2:9" ht="15" customHeight="1"/>
    <row r="93" spans="2:9" ht="15" customHeight="1"/>
    <row r="94" spans="2:9" ht="15" customHeight="1">
      <c r="C94" s="227"/>
      <c r="D94" s="227"/>
      <c r="E94" s="227"/>
      <c r="F94" s="227"/>
      <c r="G94" s="227"/>
    </row>
    <row r="95" spans="2:9" ht="15" customHeight="1"/>
    <row r="96" spans="2: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
  <sheetViews>
    <sheetView zoomScale="70" zoomScaleNormal="70" workbookViewId="0"/>
  </sheetViews>
  <sheetFormatPr baseColWidth="10" defaultRowHeight="15"/>
  <cols>
    <col min="1" max="16384" width="11.42578125" style="22"/>
  </cols>
  <sheetData>
    <row r="1" spans="1:4" ht="12.75" customHeight="1">
      <c r="A1" s="338" t="s">
        <v>597</v>
      </c>
    </row>
    <row r="2" spans="1:4">
      <c r="A2" s="23" t="s">
        <v>636</v>
      </c>
    </row>
    <row r="4" spans="1:4">
      <c r="C4" s="121" t="s">
        <v>611</v>
      </c>
      <c r="D4" s="121" t="s">
        <v>613</v>
      </c>
    </row>
    <row r="5" spans="1:4">
      <c r="B5" s="3" t="s">
        <v>10</v>
      </c>
      <c r="C5" s="281">
        <v>24.1</v>
      </c>
      <c r="D5" s="281">
        <v>62.9</v>
      </c>
    </row>
    <row r="6" spans="1:4">
      <c r="B6" s="3" t="s">
        <v>19</v>
      </c>
      <c r="C6" s="281">
        <v>34.1</v>
      </c>
      <c r="D6" s="281">
        <v>75.5</v>
      </c>
    </row>
    <row r="7" spans="1:4">
      <c r="B7" s="3" t="s">
        <v>26</v>
      </c>
      <c r="C7" s="281">
        <v>38.200000000000003</v>
      </c>
      <c r="D7" s="281">
        <v>77.5</v>
      </c>
    </row>
    <row r="8" spans="1:4">
      <c r="B8" s="3" t="s">
        <v>3</v>
      </c>
      <c r="C8" s="281">
        <v>40.299999999999997</v>
      </c>
      <c r="D8" s="281">
        <v>67.400000000000006</v>
      </c>
    </row>
    <row r="9" spans="1:4">
      <c r="B9" s="3" t="s">
        <v>24</v>
      </c>
      <c r="C9" s="281">
        <v>41</v>
      </c>
      <c r="D9" s="281">
        <v>81</v>
      </c>
    </row>
    <row r="10" spans="1:4">
      <c r="B10" s="3" t="s">
        <v>23</v>
      </c>
      <c r="C10" s="281">
        <v>42.7</v>
      </c>
      <c r="D10" s="281">
        <v>78</v>
      </c>
    </row>
    <row r="11" spans="1:4">
      <c r="B11" s="3" t="s">
        <v>14</v>
      </c>
      <c r="C11" s="281">
        <v>46.1</v>
      </c>
      <c r="D11" s="281">
        <v>80.7</v>
      </c>
    </row>
    <row r="12" spans="1:4">
      <c r="B12" s="3" t="s">
        <v>11</v>
      </c>
      <c r="C12" s="281">
        <v>46.6</v>
      </c>
      <c r="D12" s="281">
        <v>62.4</v>
      </c>
    </row>
    <row r="13" spans="1:4">
      <c r="B13" s="3" t="s">
        <v>25</v>
      </c>
      <c r="C13" s="281">
        <v>47.6</v>
      </c>
      <c r="D13" s="281">
        <v>82.2</v>
      </c>
    </row>
    <row r="14" spans="1:4">
      <c r="B14" s="3" t="s">
        <v>0</v>
      </c>
      <c r="C14" s="281">
        <v>50.5</v>
      </c>
      <c r="D14" s="281">
        <v>74.3</v>
      </c>
    </row>
    <row r="15" spans="1:4">
      <c r="B15" s="3" t="s">
        <v>12</v>
      </c>
      <c r="C15" s="281">
        <v>51.2</v>
      </c>
      <c r="D15" s="281">
        <v>80.400000000000006</v>
      </c>
    </row>
    <row r="16" spans="1:4">
      <c r="B16" s="3" t="s">
        <v>2</v>
      </c>
      <c r="C16" s="281">
        <v>52.4</v>
      </c>
      <c r="D16" s="281">
        <v>75.5</v>
      </c>
    </row>
    <row r="17" spans="2:13">
      <c r="B17" s="52" t="s">
        <v>8</v>
      </c>
      <c r="C17" s="285">
        <v>54.3</v>
      </c>
      <c r="D17" s="285">
        <v>80.5</v>
      </c>
    </row>
    <row r="18" spans="2:13">
      <c r="B18" s="3" t="s">
        <v>13</v>
      </c>
      <c r="C18" s="281">
        <v>55.4</v>
      </c>
      <c r="D18" s="281">
        <v>88.9</v>
      </c>
    </row>
    <row r="19" spans="2:13">
      <c r="B19" s="3" t="s">
        <v>28</v>
      </c>
      <c r="C19" s="281">
        <v>55.6</v>
      </c>
      <c r="D19" s="281">
        <v>77.5</v>
      </c>
    </row>
    <row r="20" spans="2:13">
      <c r="B20" s="3" t="s">
        <v>17</v>
      </c>
      <c r="C20" s="281">
        <v>55.6</v>
      </c>
      <c r="D20" s="281">
        <v>90.7</v>
      </c>
    </row>
    <row r="21" spans="2:13">
      <c r="B21" s="76" t="s">
        <v>94</v>
      </c>
      <c r="C21" s="279">
        <v>56.3</v>
      </c>
      <c r="D21" s="279">
        <v>82.1</v>
      </c>
    </row>
    <row r="22" spans="2:13">
      <c r="B22" s="3" t="s">
        <v>1</v>
      </c>
      <c r="C22" s="281">
        <v>56.5</v>
      </c>
      <c r="D22" s="281">
        <v>86.1</v>
      </c>
    </row>
    <row r="23" spans="2:13">
      <c r="B23" s="3" t="s">
        <v>30</v>
      </c>
      <c r="C23" s="281">
        <v>59.2</v>
      </c>
      <c r="D23" s="281">
        <v>85.4</v>
      </c>
    </row>
    <row r="24" spans="2:13">
      <c r="B24" s="3" t="s">
        <v>7</v>
      </c>
      <c r="C24" s="281">
        <v>59.5</v>
      </c>
      <c r="D24" s="281">
        <v>79.3</v>
      </c>
    </row>
    <row r="25" spans="2:13">
      <c r="B25" s="3" t="s">
        <v>5</v>
      </c>
      <c r="C25" s="281">
        <v>60.5</v>
      </c>
      <c r="D25" s="281">
        <v>85.6</v>
      </c>
    </row>
    <row r="26" spans="2:13">
      <c r="B26" s="3" t="s">
        <v>9</v>
      </c>
      <c r="C26" s="281">
        <v>60.9</v>
      </c>
      <c r="D26" s="281">
        <v>82</v>
      </c>
    </row>
    <row r="27" spans="2:13">
      <c r="B27" s="3" t="s">
        <v>15</v>
      </c>
      <c r="C27" s="281">
        <v>61</v>
      </c>
      <c r="D27" s="281">
        <v>89.7</v>
      </c>
    </row>
    <row r="28" spans="2:13">
      <c r="B28" s="3" t="s">
        <v>4</v>
      </c>
      <c r="C28" s="281">
        <v>63.4</v>
      </c>
      <c r="D28" s="281">
        <v>92.1</v>
      </c>
    </row>
    <row r="29" spans="2:13">
      <c r="B29" s="3" t="s">
        <v>16</v>
      </c>
      <c r="C29" s="281">
        <v>66.599999999999994</v>
      </c>
      <c r="D29" s="281">
        <v>83.8</v>
      </c>
      <c r="F29" s="23" t="s">
        <v>637</v>
      </c>
    </row>
    <row r="30" spans="2:13">
      <c r="B30" s="3" t="s">
        <v>18</v>
      </c>
      <c r="C30" s="281">
        <v>67.5</v>
      </c>
      <c r="D30" s="281">
        <v>85.7</v>
      </c>
      <c r="M30" s="23" t="s">
        <v>59</v>
      </c>
    </row>
    <row r="31" spans="2:13">
      <c r="B31" s="3" t="s">
        <v>6</v>
      </c>
      <c r="C31" s="281">
        <v>69</v>
      </c>
      <c r="D31" s="281">
        <v>89.4</v>
      </c>
    </row>
    <row r="33" spans="1:17">
      <c r="A33" s="338" t="s">
        <v>598</v>
      </c>
    </row>
    <row r="34" spans="1:17">
      <c r="A34" s="23" t="s">
        <v>638</v>
      </c>
    </row>
    <row r="36" spans="1:17">
      <c r="C36" s="121" t="s">
        <v>611</v>
      </c>
      <c r="D36" s="121" t="s">
        <v>613</v>
      </c>
    </row>
    <row r="37" spans="1:17">
      <c r="B37" s="3" t="s">
        <v>28</v>
      </c>
      <c r="C37" s="281">
        <v>4.5999999999999996</v>
      </c>
      <c r="D37" s="281">
        <v>15.7</v>
      </c>
      <c r="Q37" s="325"/>
    </row>
    <row r="38" spans="1:17">
      <c r="B38" s="3" t="s">
        <v>13</v>
      </c>
      <c r="C38" s="281">
        <v>4.5999999999999996</v>
      </c>
      <c r="D38" s="281">
        <v>11.6</v>
      </c>
      <c r="Q38" s="325"/>
    </row>
    <row r="39" spans="1:17">
      <c r="B39" s="3" t="s">
        <v>4</v>
      </c>
      <c r="C39" s="281">
        <v>6.6</v>
      </c>
      <c r="D39" s="281">
        <v>20.3</v>
      </c>
      <c r="Q39" s="325"/>
    </row>
    <row r="40" spans="1:17">
      <c r="B40" s="3" t="s">
        <v>26</v>
      </c>
      <c r="C40" s="281">
        <v>8.5</v>
      </c>
      <c r="D40" s="281">
        <v>31.5</v>
      </c>
      <c r="Q40" s="325"/>
    </row>
    <row r="41" spans="1:17">
      <c r="B41" s="3" t="s">
        <v>19</v>
      </c>
      <c r="C41" s="281">
        <v>9.4</v>
      </c>
      <c r="D41" s="281">
        <v>25.6</v>
      </c>
      <c r="Q41" s="325"/>
    </row>
    <row r="42" spans="1:17">
      <c r="B42" s="3" t="s">
        <v>17</v>
      </c>
      <c r="C42" s="281">
        <v>11.5</v>
      </c>
      <c r="D42" s="281">
        <v>30.8</v>
      </c>
      <c r="Q42" s="325"/>
    </row>
    <row r="43" spans="1:17">
      <c r="B43" s="3" t="s">
        <v>22</v>
      </c>
      <c r="C43" s="281">
        <v>11.7</v>
      </c>
      <c r="D43" s="281">
        <v>29.7</v>
      </c>
      <c r="Q43" s="325"/>
    </row>
    <row r="44" spans="1:17">
      <c r="B44" s="3" t="s">
        <v>23</v>
      </c>
      <c r="C44" s="281">
        <v>12.8</v>
      </c>
      <c r="D44" s="281">
        <v>28.2</v>
      </c>
      <c r="Q44" s="325"/>
    </row>
    <row r="45" spans="1:17">
      <c r="B45" s="3" t="s">
        <v>11</v>
      </c>
      <c r="C45" s="281">
        <v>13.8</v>
      </c>
      <c r="D45" s="281">
        <v>26.4</v>
      </c>
      <c r="Q45" s="325"/>
    </row>
    <row r="46" spans="1:17">
      <c r="B46" s="3" t="s">
        <v>14</v>
      </c>
      <c r="C46" s="281">
        <v>16.2</v>
      </c>
      <c r="D46" s="281">
        <v>40.200000000000003</v>
      </c>
      <c r="Q46" s="325"/>
    </row>
    <row r="47" spans="1:17">
      <c r="B47" s="3" t="s">
        <v>30</v>
      </c>
      <c r="C47" s="281">
        <v>18.100000000000001</v>
      </c>
      <c r="D47" s="281">
        <v>36.299999999999997</v>
      </c>
      <c r="Q47" s="325"/>
    </row>
    <row r="48" spans="1:17">
      <c r="B48" s="52" t="s">
        <v>8</v>
      </c>
      <c r="C48" s="285">
        <v>19</v>
      </c>
      <c r="D48" s="285">
        <v>33.200000000000003</v>
      </c>
      <c r="Q48" s="325"/>
    </row>
    <row r="49" spans="1:17">
      <c r="B49" s="76" t="s">
        <v>94</v>
      </c>
      <c r="C49" s="279">
        <v>20.5</v>
      </c>
      <c r="D49" s="279">
        <v>42.4</v>
      </c>
      <c r="Q49" s="325"/>
    </row>
    <row r="50" spans="1:17">
      <c r="B50" s="3" t="s">
        <v>0</v>
      </c>
      <c r="C50" s="281">
        <v>20.5</v>
      </c>
      <c r="D50" s="281">
        <v>43.2</v>
      </c>
      <c r="Q50" s="325"/>
    </row>
    <row r="51" spans="1:17">
      <c r="B51" s="3" t="s">
        <v>1</v>
      </c>
      <c r="C51" s="281">
        <v>24.9</v>
      </c>
      <c r="D51" s="281">
        <v>54</v>
      </c>
      <c r="Q51" s="325"/>
    </row>
    <row r="52" spans="1:17">
      <c r="B52" s="3" t="s">
        <v>5</v>
      </c>
      <c r="C52" s="281">
        <v>25.3</v>
      </c>
      <c r="D52" s="281">
        <v>45.6</v>
      </c>
      <c r="Q52" s="325"/>
    </row>
    <row r="53" spans="1:17">
      <c r="B53" s="3" t="s">
        <v>2</v>
      </c>
      <c r="C53" s="281">
        <v>35</v>
      </c>
      <c r="D53" s="281">
        <v>57</v>
      </c>
      <c r="Q53" s="325"/>
    </row>
    <row r="54" spans="1:17">
      <c r="B54" s="3" t="s">
        <v>16</v>
      </c>
      <c r="C54" s="281">
        <v>46.8</v>
      </c>
      <c r="D54" s="281">
        <v>62.6</v>
      </c>
      <c r="Q54" s="325"/>
    </row>
    <row r="55" spans="1:17">
      <c r="B55" s="3" t="s">
        <v>18</v>
      </c>
      <c r="C55" s="281">
        <v>49.6</v>
      </c>
      <c r="D55" s="281">
        <v>70.5</v>
      </c>
      <c r="Q55" s="325"/>
    </row>
    <row r="56" spans="1:17">
      <c r="B56" s="3"/>
      <c r="C56" s="281"/>
      <c r="D56" s="281"/>
      <c r="Q56" s="325"/>
    </row>
    <row r="57" spans="1:17">
      <c r="B57" s="3"/>
      <c r="C57" s="281"/>
      <c r="D57" s="281"/>
    </row>
    <row r="60" spans="1:17">
      <c r="L60" s="23"/>
      <c r="M60" s="23" t="s">
        <v>59</v>
      </c>
    </row>
    <row r="61" spans="1:17">
      <c r="L61" s="23"/>
      <c r="M61" s="23"/>
    </row>
    <row r="62" spans="1:17">
      <c r="A62" s="338" t="s">
        <v>599</v>
      </c>
    </row>
    <row r="63" spans="1:17">
      <c r="A63" s="23" t="s">
        <v>639</v>
      </c>
    </row>
    <row r="65" spans="2:4">
      <c r="C65" s="121" t="s">
        <v>611</v>
      </c>
      <c r="D65" s="121" t="s">
        <v>613</v>
      </c>
    </row>
    <row r="66" spans="2:4">
      <c r="B66" s="3" t="s">
        <v>4</v>
      </c>
      <c r="C66" s="281">
        <v>34.4</v>
      </c>
      <c r="D66" s="281">
        <v>20.5</v>
      </c>
    </row>
    <row r="67" spans="2:4">
      <c r="B67" s="3" t="s">
        <v>26</v>
      </c>
      <c r="C67" s="281">
        <v>32.9</v>
      </c>
      <c r="D67" s="281">
        <v>13.8</v>
      </c>
    </row>
    <row r="68" spans="2:4">
      <c r="B68" s="3" t="s">
        <v>14</v>
      </c>
      <c r="C68" s="281">
        <v>26.9</v>
      </c>
      <c r="D68" s="281">
        <v>16.100000000000001</v>
      </c>
    </row>
    <row r="69" spans="2:4">
      <c r="B69" s="3" t="s">
        <v>2</v>
      </c>
      <c r="C69" s="281">
        <v>25.6</v>
      </c>
      <c r="D69" s="281">
        <v>13.2</v>
      </c>
    </row>
    <row r="70" spans="2:4">
      <c r="B70" s="3" t="s">
        <v>1</v>
      </c>
      <c r="C70" s="281">
        <v>24.1</v>
      </c>
      <c r="D70" s="281">
        <v>11.3</v>
      </c>
    </row>
    <row r="71" spans="2:4">
      <c r="B71" s="3" t="s">
        <v>11</v>
      </c>
      <c r="C71" s="281">
        <v>23.9</v>
      </c>
      <c r="D71" s="281">
        <v>19</v>
      </c>
    </row>
    <row r="72" spans="2:4">
      <c r="B72" s="3" t="s">
        <v>23</v>
      </c>
      <c r="C72" s="281">
        <v>23.2</v>
      </c>
      <c r="D72" s="281">
        <v>12</v>
      </c>
    </row>
    <row r="73" spans="2:4">
      <c r="B73" s="3" t="s">
        <v>19</v>
      </c>
      <c r="C73" s="281">
        <v>22.8</v>
      </c>
      <c r="D73" s="281">
        <v>9.1999999999999993</v>
      </c>
    </row>
    <row r="74" spans="2:4">
      <c r="B74" s="3" t="s">
        <v>17</v>
      </c>
      <c r="C74" s="281">
        <v>22.6</v>
      </c>
      <c r="D74" s="281">
        <v>10.7</v>
      </c>
    </row>
    <row r="75" spans="2:4">
      <c r="B75" s="3" t="s">
        <v>30</v>
      </c>
      <c r="C75" s="281">
        <v>21.9</v>
      </c>
      <c r="D75" s="281">
        <v>12.6</v>
      </c>
    </row>
    <row r="76" spans="2:4">
      <c r="B76" s="3" t="s">
        <v>5</v>
      </c>
      <c r="C76" s="281">
        <v>21.5</v>
      </c>
      <c r="D76" s="281">
        <v>10</v>
      </c>
    </row>
    <row r="77" spans="2:4">
      <c r="B77" s="3" t="s">
        <v>18</v>
      </c>
      <c r="C77" s="281">
        <v>20.399999999999999</v>
      </c>
      <c r="D77" s="281">
        <v>9.4</v>
      </c>
    </row>
    <row r="78" spans="2:4">
      <c r="B78" s="76" t="s">
        <v>94</v>
      </c>
      <c r="C78" s="279">
        <v>20.3</v>
      </c>
      <c r="D78" s="279">
        <v>11.4</v>
      </c>
    </row>
    <row r="79" spans="2:4">
      <c r="B79" s="52" t="s">
        <v>8</v>
      </c>
      <c r="C79" s="285">
        <v>19.8</v>
      </c>
      <c r="D79" s="285">
        <v>9.8000000000000007</v>
      </c>
    </row>
    <row r="80" spans="2:4">
      <c r="B80" s="3" t="s">
        <v>16</v>
      </c>
      <c r="C80" s="281">
        <v>17.5</v>
      </c>
      <c r="D80" s="281">
        <v>11.2</v>
      </c>
    </row>
    <row r="81" spans="1:13">
      <c r="B81" s="3" t="s">
        <v>28</v>
      </c>
      <c r="C81" s="281">
        <v>15.3</v>
      </c>
      <c r="D81" s="281">
        <v>9.6999999999999993</v>
      </c>
    </row>
    <row r="82" spans="1:13">
      <c r="B82" s="3" t="s">
        <v>22</v>
      </c>
      <c r="C82" s="281">
        <v>15</v>
      </c>
      <c r="D82" s="281">
        <v>7.2</v>
      </c>
    </row>
    <row r="83" spans="1:13">
      <c r="B83" s="3" t="s">
        <v>13</v>
      </c>
      <c r="C83" s="281">
        <v>12.3</v>
      </c>
      <c r="D83" s="281">
        <v>6.5</v>
      </c>
    </row>
    <row r="90" spans="1:13">
      <c r="M90" s="23" t="s">
        <v>59</v>
      </c>
    </row>
    <row r="91" spans="1:13">
      <c r="M91" s="23"/>
    </row>
    <row r="92" spans="1:13">
      <c r="A92" s="338" t="s">
        <v>600</v>
      </c>
    </row>
    <row r="93" spans="1:13">
      <c r="A93" s="23" t="s">
        <v>640</v>
      </c>
    </row>
    <row r="95" spans="1:13">
      <c r="B95" s="3"/>
      <c r="C95" s="121" t="s">
        <v>611</v>
      </c>
      <c r="D95" s="121" t="s">
        <v>613</v>
      </c>
    </row>
    <row r="96" spans="1:13">
      <c r="B96" s="3" t="s">
        <v>13</v>
      </c>
      <c r="C96" s="281">
        <v>1.4000000000000001</v>
      </c>
      <c r="D96" s="281">
        <v>0.60000000000000009</v>
      </c>
    </row>
    <row r="97" spans="2:7">
      <c r="B97" s="3" t="s">
        <v>17</v>
      </c>
      <c r="C97" s="281">
        <v>1.6</v>
      </c>
      <c r="D97" s="281">
        <v>1.1000000000000001</v>
      </c>
    </row>
    <row r="98" spans="2:7">
      <c r="B98" s="3" t="s">
        <v>5</v>
      </c>
      <c r="C98" s="281">
        <v>3.7</v>
      </c>
      <c r="D98" s="281">
        <v>2.9</v>
      </c>
    </row>
    <row r="99" spans="2:7">
      <c r="B99" s="3" t="s">
        <v>11</v>
      </c>
      <c r="C99" s="281">
        <v>3.7</v>
      </c>
      <c r="D99" s="281">
        <v>2.7</v>
      </c>
    </row>
    <row r="100" spans="2:7">
      <c r="B100" s="3" t="s">
        <v>28</v>
      </c>
      <c r="C100" s="281">
        <v>4.2</v>
      </c>
      <c r="D100" s="281">
        <v>4.5</v>
      </c>
    </row>
    <row r="101" spans="2:7">
      <c r="B101" s="3" t="s">
        <v>19</v>
      </c>
      <c r="C101" s="281">
        <v>5.5</v>
      </c>
      <c r="D101" s="281">
        <v>3.3</v>
      </c>
    </row>
    <row r="102" spans="2:7">
      <c r="B102" s="3" t="s">
        <v>4</v>
      </c>
      <c r="C102" s="281">
        <v>6.6</v>
      </c>
      <c r="D102" s="281">
        <v>5.3000000000000007</v>
      </c>
    </row>
    <row r="103" spans="2:7">
      <c r="B103" s="52" t="s">
        <v>8</v>
      </c>
      <c r="C103" s="285">
        <v>6.9</v>
      </c>
      <c r="D103" s="285">
        <v>4.3000000000000007</v>
      </c>
    </row>
    <row r="104" spans="2:7">
      <c r="B104" s="3" t="s">
        <v>22</v>
      </c>
      <c r="C104" s="281">
        <v>7.1</v>
      </c>
      <c r="D104" s="281">
        <v>4.5999999999999996</v>
      </c>
    </row>
    <row r="105" spans="2:7">
      <c r="B105" s="76" t="s">
        <v>94</v>
      </c>
      <c r="C105" s="279">
        <v>7.3999999999999995</v>
      </c>
      <c r="D105" s="279">
        <v>5.5</v>
      </c>
    </row>
    <row r="106" spans="2:7">
      <c r="B106" s="3" t="s">
        <v>30</v>
      </c>
      <c r="C106" s="281">
        <v>7.9</v>
      </c>
      <c r="D106" s="281">
        <v>4.9000000000000004</v>
      </c>
    </row>
    <row r="107" spans="2:7">
      <c r="B107" s="3" t="s">
        <v>0</v>
      </c>
      <c r="C107" s="281">
        <v>8.3999999999999986</v>
      </c>
      <c r="D107" s="281">
        <v>5</v>
      </c>
    </row>
    <row r="108" spans="2:7">
      <c r="B108" s="3" t="s">
        <v>23</v>
      </c>
      <c r="C108" s="281">
        <v>9.3000000000000007</v>
      </c>
      <c r="D108" s="281">
        <v>12.2</v>
      </c>
    </row>
    <row r="109" spans="2:7">
      <c r="B109" s="3" t="s">
        <v>18</v>
      </c>
      <c r="C109" s="281">
        <v>9.5</v>
      </c>
      <c r="D109" s="281">
        <v>5.1999999999999993</v>
      </c>
    </row>
    <row r="110" spans="2:7">
      <c r="B110" s="3" t="s">
        <v>14</v>
      </c>
      <c r="C110" s="281">
        <v>10.7</v>
      </c>
      <c r="D110" s="281">
        <v>7.3999999999999995</v>
      </c>
    </row>
    <row r="111" spans="2:7">
      <c r="B111" s="3" t="s">
        <v>1</v>
      </c>
      <c r="C111" s="281">
        <v>12.6</v>
      </c>
      <c r="D111" s="281">
        <v>7.4</v>
      </c>
      <c r="G111" s="23" t="s">
        <v>59</v>
      </c>
    </row>
    <row r="112" spans="2:7">
      <c r="B112" s="3" t="s">
        <v>16</v>
      </c>
      <c r="C112" s="281">
        <v>13.2</v>
      </c>
      <c r="D112" s="281">
        <v>8.8000000000000007</v>
      </c>
    </row>
    <row r="113" spans="1:4">
      <c r="B113" s="3" t="s">
        <v>2</v>
      </c>
      <c r="C113" s="281">
        <v>13.600000000000001</v>
      </c>
      <c r="D113" s="281">
        <v>7.7</v>
      </c>
    </row>
    <row r="114" spans="1:4">
      <c r="B114" s="3" t="s">
        <v>26</v>
      </c>
      <c r="C114" s="281">
        <v>15.8</v>
      </c>
      <c r="D114" s="281">
        <v>11.5</v>
      </c>
    </row>
    <row r="117" spans="1:4">
      <c r="A117" s="338" t="s">
        <v>601</v>
      </c>
    </row>
    <row r="118" spans="1:4">
      <c r="A118" s="23" t="s">
        <v>640</v>
      </c>
    </row>
    <row r="120" spans="1:4">
      <c r="B120" s="3"/>
      <c r="C120" s="121" t="s">
        <v>611</v>
      </c>
      <c r="D120" s="121" t="s">
        <v>613</v>
      </c>
    </row>
    <row r="121" spans="1:4">
      <c r="B121" s="3" t="s">
        <v>13</v>
      </c>
      <c r="C121" s="281">
        <v>0.1</v>
      </c>
      <c r="D121" s="281">
        <v>0.3</v>
      </c>
    </row>
    <row r="122" spans="1:4">
      <c r="B122" s="3" t="s">
        <v>28</v>
      </c>
      <c r="C122" s="281">
        <v>0.8</v>
      </c>
      <c r="D122" s="281">
        <v>2.7</v>
      </c>
    </row>
    <row r="123" spans="1:4">
      <c r="B123" s="3" t="s">
        <v>5</v>
      </c>
      <c r="C123" s="281">
        <v>1.5</v>
      </c>
      <c r="D123" s="281">
        <v>2.2000000000000002</v>
      </c>
    </row>
    <row r="124" spans="1:4">
      <c r="B124" s="3" t="s">
        <v>4</v>
      </c>
      <c r="C124" s="281">
        <v>1.9</v>
      </c>
      <c r="D124" s="281">
        <v>1.4</v>
      </c>
    </row>
    <row r="125" spans="1:4">
      <c r="B125" s="3" t="s">
        <v>11</v>
      </c>
      <c r="C125" s="281">
        <v>2.2999999999999998</v>
      </c>
      <c r="D125" s="281">
        <v>3.4000000000000004</v>
      </c>
    </row>
    <row r="126" spans="1:4">
      <c r="B126" s="3" t="s">
        <v>22</v>
      </c>
      <c r="C126" s="281">
        <v>3.2</v>
      </c>
      <c r="D126" s="281">
        <v>4.7</v>
      </c>
    </row>
    <row r="127" spans="1:4">
      <c r="B127" s="52" t="s">
        <v>8</v>
      </c>
      <c r="C127" s="285">
        <v>3.5</v>
      </c>
      <c r="D127" s="285">
        <v>4.2</v>
      </c>
    </row>
    <row r="128" spans="1:4">
      <c r="B128" s="76" t="s">
        <v>94</v>
      </c>
      <c r="C128" s="279">
        <v>3.9</v>
      </c>
      <c r="D128" s="279">
        <v>5.0999999999999996</v>
      </c>
    </row>
    <row r="129" spans="2:7">
      <c r="B129" s="3" t="s">
        <v>30</v>
      </c>
      <c r="C129" s="281">
        <v>4.8000000000000007</v>
      </c>
      <c r="D129" s="281">
        <v>3.8</v>
      </c>
    </row>
    <row r="130" spans="2:7">
      <c r="B130" s="3" t="s">
        <v>17</v>
      </c>
      <c r="C130" s="281">
        <v>4.8999999999999995</v>
      </c>
      <c r="D130" s="281">
        <v>3.2</v>
      </c>
    </row>
    <row r="131" spans="2:7">
      <c r="B131" s="3" t="s">
        <v>26</v>
      </c>
      <c r="C131" s="281">
        <v>5.0999999999999996</v>
      </c>
      <c r="D131" s="281">
        <v>5</v>
      </c>
    </row>
    <row r="132" spans="2:7">
      <c r="B132" s="3" t="s">
        <v>19</v>
      </c>
      <c r="C132" s="281">
        <v>5.0999999999999996</v>
      </c>
      <c r="D132" s="281">
        <v>7.3</v>
      </c>
    </row>
    <row r="133" spans="2:7">
      <c r="B133" s="3" t="s">
        <v>16</v>
      </c>
      <c r="C133" s="281">
        <v>5.4</v>
      </c>
      <c r="D133" s="281">
        <v>4</v>
      </c>
    </row>
    <row r="134" spans="2:7">
      <c r="B134" s="3" t="s">
        <v>18</v>
      </c>
      <c r="C134" s="281">
        <v>5.9</v>
      </c>
      <c r="D134" s="281">
        <v>4.4000000000000004</v>
      </c>
    </row>
    <row r="135" spans="2:7">
      <c r="B135" s="3" t="s">
        <v>14</v>
      </c>
      <c r="C135" s="281">
        <v>6</v>
      </c>
      <c r="D135" s="281">
        <v>5</v>
      </c>
    </row>
    <row r="136" spans="2:7">
      <c r="B136" s="3" t="s">
        <v>23</v>
      </c>
      <c r="C136" s="281">
        <v>6.1</v>
      </c>
      <c r="D136" s="281">
        <v>11.7</v>
      </c>
      <c r="G136" s="23" t="s">
        <v>59</v>
      </c>
    </row>
    <row r="137" spans="2:7">
      <c r="B137" s="3" t="s">
        <v>0</v>
      </c>
      <c r="C137" s="281">
        <v>6.2</v>
      </c>
      <c r="D137" s="281">
        <v>8.6999999999999993</v>
      </c>
    </row>
    <row r="138" spans="2:7">
      <c r="B138" s="3" t="s">
        <v>2</v>
      </c>
      <c r="C138" s="281">
        <v>6.9</v>
      </c>
      <c r="D138" s="281">
        <v>6.8</v>
      </c>
    </row>
    <row r="139" spans="2:7">
      <c r="B139" s="3" t="s">
        <v>1</v>
      </c>
      <c r="C139" s="281">
        <v>9.8000000000000007</v>
      </c>
      <c r="D139" s="281">
        <v>9.8000000000000007</v>
      </c>
    </row>
    <row r="140" spans="2:7">
      <c r="B140" s="3"/>
      <c r="C140" s="281"/>
      <c r="D140" s="281"/>
    </row>
    <row r="141" spans="2:7">
      <c r="B141" s="23"/>
      <c r="C141" s="23"/>
      <c r="D141" s="23"/>
    </row>
    <row r="142" spans="2:7">
      <c r="B142" s="23"/>
      <c r="C142" s="23"/>
      <c r="D142" s="23"/>
    </row>
    <row r="143" spans="2:7">
      <c r="B143" s="23"/>
      <c r="C143" s="23"/>
      <c r="D143" s="23"/>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
  <sheetViews>
    <sheetView zoomScale="70" zoomScaleNormal="70" workbookViewId="0">
      <selection activeCell="A2" sqref="A2:P3"/>
    </sheetView>
  </sheetViews>
  <sheetFormatPr baseColWidth="10" defaultRowHeight="12.75"/>
  <cols>
    <col min="1" max="1" width="14.5703125" style="1" customWidth="1"/>
    <col min="2" max="5" width="13" style="1" customWidth="1"/>
    <col min="6" max="16384" width="11.42578125" style="1"/>
  </cols>
  <sheetData>
    <row r="1" spans="1:5">
      <c r="A1" s="19" t="s">
        <v>603</v>
      </c>
    </row>
    <row r="2" spans="1:5">
      <c r="A2" s="1" t="s">
        <v>641</v>
      </c>
    </row>
    <row r="4" spans="1:5">
      <c r="C4" s="34" t="s">
        <v>117</v>
      </c>
      <c r="D4" s="34" t="s">
        <v>535</v>
      </c>
      <c r="E4" s="34" t="s">
        <v>536</v>
      </c>
    </row>
    <row r="5" spans="1:5">
      <c r="B5" s="54" t="s">
        <v>642</v>
      </c>
      <c r="C5" s="62">
        <v>493</v>
      </c>
      <c r="D5" s="62">
        <v>493</v>
      </c>
      <c r="E5" s="62">
        <v>493</v>
      </c>
    </row>
    <row r="6" spans="1:5">
      <c r="B6" s="1" t="s">
        <v>643</v>
      </c>
      <c r="C6" s="4">
        <v>505</v>
      </c>
      <c r="D6" s="4">
        <v>503</v>
      </c>
      <c r="E6" s="4">
        <v>506</v>
      </c>
    </row>
    <row r="7" spans="1:5">
      <c r="B7" s="1" t="s">
        <v>644</v>
      </c>
      <c r="C7" s="4">
        <v>509</v>
      </c>
      <c r="D7" s="4">
        <v>508</v>
      </c>
      <c r="E7" s="4">
        <v>511</v>
      </c>
    </row>
    <row r="8" spans="1:5">
      <c r="B8" s="1" t="s">
        <v>645</v>
      </c>
      <c r="C8" s="4">
        <v>509</v>
      </c>
      <c r="D8" s="4">
        <v>509</v>
      </c>
      <c r="E8" s="4">
        <v>508</v>
      </c>
    </row>
    <row r="9" spans="1:5">
      <c r="B9" s="1" t="s">
        <v>646</v>
      </c>
      <c r="C9" s="4">
        <v>510</v>
      </c>
      <c r="D9" s="4">
        <v>509</v>
      </c>
      <c r="E9" s="4">
        <v>511</v>
      </c>
    </row>
    <row r="10" spans="1:5">
      <c r="B10" s="1" t="s">
        <v>647</v>
      </c>
      <c r="C10" s="4">
        <v>513</v>
      </c>
      <c r="D10" s="4">
        <v>512</v>
      </c>
      <c r="E10" s="4">
        <v>513</v>
      </c>
    </row>
    <row r="11" spans="1:5">
      <c r="B11" s="1" t="s">
        <v>648</v>
      </c>
      <c r="C11" s="4">
        <v>517</v>
      </c>
      <c r="D11" s="4">
        <v>512</v>
      </c>
      <c r="E11" s="4">
        <v>521</v>
      </c>
    </row>
    <row r="12" spans="1:5">
      <c r="B12" s="1" t="s">
        <v>649</v>
      </c>
      <c r="C12" s="4">
        <v>519</v>
      </c>
      <c r="D12" s="4">
        <v>518</v>
      </c>
      <c r="E12" s="4">
        <v>520</v>
      </c>
    </row>
    <row r="13" spans="1:5">
      <c r="B13" s="1" t="s">
        <v>650</v>
      </c>
      <c r="C13" s="4">
        <v>519</v>
      </c>
      <c r="D13" s="4">
        <v>519</v>
      </c>
      <c r="E13" s="4">
        <v>520</v>
      </c>
    </row>
    <row r="14" spans="1:5">
      <c r="B14" s="1" t="s">
        <v>651</v>
      </c>
      <c r="C14" s="4">
        <v>522</v>
      </c>
      <c r="D14" s="4">
        <v>520</v>
      </c>
      <c r="E14" s="4">
        <v>525</v>
      </c>
    </row>
    <row r="15" spans="1:5">
      <c r="B15" s="1" t="s">
        <v>652</v>
      </c>
      <c r="C15" s="4">
        <v>523</v>
      </c>
      <c r="D15" s="4">
        <v>526</v>
      </c>
      <c r="E15" s="4">
        <v>521</v>
      </c>
    </row>
    <row r="16" spans="1:5">
      <c r="B16" s="1" t="s">
        <v>653</v>
      </c>
      <c r="C16" s="4">
        <v>524</v>
      </c>
      <c r="D16" s="4">
        <v>530</v>
      </c>
      <c r="E16" s="4">
        <v>518</v>
      </c>
    </row>
    <row r="17" spans="1:15">
      <c r="B17" s="1" t="s">
        <v>654</v>
      </c>
      <c r="C17" s="4">
        <v>525</v>
      </c>
      <c r="D17" s="4">
        <v>521</v>
      </c>
      <c r="E17" s="4">
        <v>529</v>
      </c>
    </row>
    <row r="18" spans="1:15">
      <c r="B18" s="1" t="s">
        <v>655</v>
      </c>
      <c r="C18" s="4">
        <v>527</v>
      </c>
      <c r="D18" s="4">
        <v>532</v>
      </c>
      <c r="E18" s="4">
        <v>522</v>
      </c>
    </row>
    <row r="19" spans="1:15">
      <c r="B19" s="1" t="s">
        <v>656</v>
      </c>
      <c r="C19" s="4">
        <v>530</v>
      </c>
      <c r="D19" s="4">
        <v>529</v>
      </c>
      <c r="E19" s="4">
        <v>531</v>
      </c>
    </row>
    <row r="20" spans="1:15">
      <c r="B20" s="1" t="s">
        <v>657</v>
      </c>
      <c r="C20" s="4">
        <v>531</v>
      </c>
      <c r="D20" s="4">
        <v>527</v>
      </c>
      <c r="E20" s="4">
        <v>534</v>
      </c>
    </row>
    <row r="21" spans="1:15">
      <c r="B21" s="1" t="s">
        <v>658</v>
      </c>
      <c r="C21" s="4">
        <v>531</v>
      </c>
      <c r="D21" s="4">
        <v>532</v>
      </c>
      <c r="E21" s="4">
        <v>530</v>
      </c>
    </row>
    <row r="22" spans="1:15">
      <c r="B22" s="1" t="s">
        <v>659</v>
      </c>
      <c r="C22" s="4">
        <v>535</v>
      </c>
      <c r="D22" s="4">
        <v>534</v>
      </c>
      <c r="E22" s="4">
        <v>535</v>
      </c>
      <c r="G22" s="1" t="s">
        <v>660</v>
      </c>
    </row>
    <row r="23" spans="1:15">
      <c r="B23" s="1" t="s">
        <v>661</v>
      </c>
      <c r="C23" s="4">
        <v>536</v>
      </c>
      <c r="D23" s="4">
        <v>539</v>
      </c>
      <c r="E23" s="4">
        <v>533</v>
      </c>
      <c r="G23" s="382" t="s">
        <v>662</v>
      </c>
      <c r="H23" s="382"/>
      <c r="I23" s="382"/>
      <c r="J23" s="382"/>
      <c r="K23" s="382"/>
      <c r="L23" s="382"/>
      <c r="M23" s="382"/>
      <c r="N23" s="382"/>
      <c r="O23" s="382"/>
    </row>
    <row r="24" spans="1:15" ht="15.75" customHeight="1">
      <c r="B24" s="1" t="s">
        <v>663</v>
      </c>
      <c r="C24" s="4">
        <v>548</v>
      </c>
      <c r="D24" s="4">
        <v>550</v>
      </c>
      <c r="E24" s="4">
        <v>545</v>
      </c>
      <c r="G24" s="382"/>
      <c r="H24" s="382"/>
      <c r="I24" s="382"/>
      <c r="J24" s="382"/>
      <c r="K24" s="382"/>
      <c r="L24" s="382"/>
      <c r="M24" s="382"/>
      <c r="N24" s="382"/>
      <c r="O24" s="382"/>
    </row>
    <row r="25" spans="1:15">
      <c r="B25" s="1" t="s">
        <v>664</v>
      </c>
      <c r="C25" s="4">
        <v>559</v>
      </c>
      <c r="D25" s="4">
        <v>560</v>
      </c>
      <c r="E25" s="4">
        <v>559</v>
      </c>
      <c r="L25" s="1" t="s">
        <v>59</v>
      </c>
    </row>
    <row r="27" spans="1:15">
      <c r="A27" s="19" t="s">
        <v>665</v>
      </c>
    </row>
    <row r="28" spans="1:15">
      <c r="A28" s="1" t="s">
        <v>666</v>
      </c>
    </row>
    <row r="30" spans="1:15" ht="25.5">
      <c r="C30" s="34" t="s">
        <v>667</v>
      </c>
      <c r="D30" s="34" t="s">
        <v>668</v>
      </c>
      <c r="E30" s="90" t="s">
        <v>27</v>
      </c>
    </row>
    <row r="31" spans="1:15">
      <c r="B31" s="54" t="s">
        <v>669</v>
      </c>
      <c r="C31" s="343">
        <v>21.11</v>
      </c>
      <c r="D31" s="343">
        <v>28.74</v>
      </c>
      <c r="E31" s="247">
        <v>24.21049129869246</v>
      </c>
    </row>
    <row r="32" spans="1:15">
      <c r="B32" s="1" t="s">
        <v>670</v>
      </c>
      <c r="C32" s="344">
        <v>21.49</v>
      </c>
      <c r="D32" s="344">
        <v>29.88</v>
      </c>
      <c r="E32" s="241">
        <v>24.67993649852313</v>
      </c>
    </row>
    <row r="33" spans="2:15">
      <c r="B33" s="1" t="s">
        <v>671</v>
      </c>
      <c r="C33" s="344">
        <v>28.03</v>
      </c>
      <c r="D33" s="344">
        <v>28.99</v>
      </c>
      <c r="E33" s="241">
        <v>27.14653672166666</v>
      </c>
    </row>
    <row r="34" spans="2:15">
      <c r="B34" s="1" t="s">
        <v>672</v>
      </c>
      <c r="C34" s="344">
        <v>23.72</v>
      </c>
      <c r="D34" s="344">
        <v>32.86</v>
      </c>
      <c r="E34" s="241">
        <v>28.230761549221871</v>
      </c>
    </row>
    <row r="35" spans="2:15">
      <c r="B35" s="1" t="s">
        <v>673</v>
      </c>
      <c r="C35" s="344">
        <v>24.04</v>
      </c>
      <c r="D35" s="344">
        <v>33.49</v>
      </c>
      <c r="E35" s="241">
        <v>29.768186767808711</v>
      </c>
    </row>
    <row r="36" spans="2:15">
      <c r="B36" s="1" t="s">
        <v>674</v>
      </c>
      <c r="C36" s="344">
        <v>31.39</v>
      </c>
      <c r="D36" s="344">
        <v>31.83</v>
      </c>
      <c r="E36" s="241">
        <v>31.82692734185197</v>
      </c>
    </row>
    <row r="37" spans="2:15">
      <c r="B37" s="1" t="s">
        <v>675</v>
      </c>
      <c r="C37" s="344">
        <v>30.02</v>
      </c>
      <c r="D37" s="344">
        <v>35.01</v>
      </c>
      <c r="E37" s="241">
        <v>32.441307397362259</v>
      </c>
    </row>
    <row r="38" spans="2:15">
      <c r="B38" s="1" t="s">
        <v>676</v>
      </c>
      <c r="C38" s="344">
        <v>31.52</v>
      </c>
      <c r="D38" s="344">
        <v>35.950000000000003</v>
      </c>
      <c r="E38" s="241">
        <v>34.124867705411383</v>
      </c>
    </row>
    <row r="39" spans="2:15">
      <c r="B39" s="1" t="s">
        <v>677</v>
      </c>
      <c r="C39" s="344">
        <v>31.7</v>
      </c>
      <c r="D39" s="344">
        <v>37.6</v>
      </c>
      <c r="E39" s="241">
        <v>34.317801741303562</v>
      </c>
    </row>
    <row r="40" spans="2:15">
      <c r="B40" s="1" t="s">
        <v>678</v>
      </c>
      <c r="C40" s="344">
        <v>32.26</v>
      </c>
      <c r="D40" s="344">
        <v>37.65</v>
      </c>
      <c r="E40" s="241">
        <v>35.826435217595503</v>
      </c>
    </row>
    <row r="41" spans="2:15">
      <c r="B41" s="1" t="s">
        <v>679</v>
      </c>
      <c r="C41" s="344">
        <v>37.39</v>
      </c>
      <c r="D41" s="344">
        <v>38.74</v>
      </c>
      <c r="E41" s="241">
        <v>38.45999796992848</v>
      </c>
    </row>
    <row r="42" spans="2:15">
      <c r="B42" s="1" t="s">
        <v>680</v>
      </c>
      <c r="C42" s="344">
        <v>38.42</v>
      </c>
      <c r="D42" s="344">
        <v>39.909999999999997</v>
      </c>
      <c r="E42" s="241">
        <v>39.574253135163303</v>
      </c>
    </row>
    <row r="43" spans="2:15">
      <c r="B43" s="1" t="s">
        <v>681</v>
      </c>
      <c r="C43" s="344">
        <v>34.729999999999997</v>
      </c>
      <c r="D43" s="344">
        <v>44.29</v>
      </c>
      <c r="E43" s="241">
        <v>40.127459692534302</v>
      </c>
    </row>
    <row r="44" spans="2:15">
      <c r="B44" s="1" t="s">
        <v>682</v>
      </c>
      <c r="C44" s="344">
        <v>40.46</v>
      </c>
      <c r="D44" s="344">
        <v>42.53</v>
      </c>
      <c r="E44" s="241">
        <v>41.800231507604138</v>
      </c>
    </row>
    <row r="45" spans="2:15">
      <c r="B45" s="1" t="s">
        <v>683</v>
      </c>
      <c r="C45" s="344">
        <v>41.23</v>
      </c>
      <c r="D45" s="344">
        <v>44.92</v>
      </c>
      <c r="E45" s="241">
        <v>42.76893625031817</v>
      </c>
    </row>
    <row r="46" spans="2:15">
      <c r="B46" s="1" t="s">
        <v>684</v>
      </c>
      <c r="C46" s="344">
        <v>42.04</v>
      </c>
      <c r="D46" s="344">
        <v>45.2</v>
      </c>
      <c r="E46" s="241">
        <v>46.061606430926439</v>
      </c>
    </row>
    <row r="47" spans="2:15">
      <c r="B47" s="1" t="s">
        <v>685</v>
      </c>
      <c r="C47" s="344">
        <v>48.26</v>
      </c>
      <c r="D47" s="344">
        <v>50.01</v>
      </c>
      <c r="E47" s="241">
        <v>49.002382822269958</v>
      </c>
    </row>
    <row r="48" spans="2:15">
      <c r="B48" s="1" t="s">
        <v>686</v>
      </c>
      <c r="C48" s="344">
        <v>50.4</v>
      </c>
      <c r="D48" s="344">
        <v>49.55</v>
      </c>
      <c r="E48" s="241">
        <v>50.635703170911867</v>
      </c>
      <c r="G48" s="382" t="s">
        <v>687</v>
      </c>
      <c r="H48" s="382"/>
      <c r="I48" s="382"/>
      <c r="J48" s="382"/>
      <c r="K48" s="382"/>
      <c r="L48" s="382"/>
      <c r="M48" s="382"/>
      <c r="N48" s="382"/>
      <c r="O48" s="382"/>
    </row>
    <row r="49" spans="1:15">
      <c r="A49" s="239"/>
      <c r="B49" s="1" t="s">
        <v>688</v>
      </c>
      <c r="C49" s="344">
        <v>48.99</v>
      </c>
      <c r="D49" s="344">
        <v>58.29</v>
      </c>
      <c r="E49" s="241">
        <v>53.470227580626798</v>
      </c>
      <c r="G49" s="382"/>
      <c r="H49" s="382"/>
      <c r="I49" s="382"/>
      <c r="J49" s="382"/>
      <c r="K49" s="382"/>
      <c r="L49" s="382"/>
      <c r="M49" s="382"/>
      <c r="N49" s="382"/>
      <c r="O49" s="382"/>
    </row>
    <row r="50" spans="1:15" ht="17.25" customHeight="1">
      <c r="F50" s="345"/>
      <c r="G50" s="382" t="s">
        <v>689</v>
      </c>
      <c r="H50" s="382"/>
      <c r="I50" s="382"/>
      <c r="J50" s="382"/>
      <c r="K50" s="382"/>
      <c r="L50" s="382"/>
      <c r="M50" s="382"/>
      <c r="N50" s="382"/>
    </row>
    <row r="51" spans="1:15" ht="12.75" customHeight="1">
      <c r="E51" s="198"/>
      <c r="F51" s="346"/>
      <c r="G51" s="382"/>
      <c r="H51" s="382"/>
      <c r="I51" s="382"/>
      <c r="J51" s="382"/>
      <c r="K51" s="382"/>
      <c r="L51" s="382"/>
      <c r="M51" s="382"/>
      <c r="N51" s="382"/>
    </row>
    <row r="52" spans="1:15">
      <c r="E52" s="198"/>
      <c r="F52" s="346"/>
      <c r="L52" s="1" t="s">
        <v>59</v>
      </c>
    </row>
    <row r="53" spans="1:15">
      <c r="E53" s="198"/>
      <c r="F53" s="346"/>
    </row>
    <row r="54" spans="1:15">
      <c r="A54" s="19" t="s">
        <v>690</v>
      </c>
    </row>
    <row r="55" spans="1:15">
      <c r="A55" s="1" t="s">
        <v>691</v>
      </c>
    </row>
    <row r="57" spans="1:15" ht="25.5">
      <c r="C57" s="34" t="s">
        <v>692</v>
      </c>
      <c r="D57" s="34" t="s">
        <v>693</v>
      </c>
    </row>
    <row r="58" spans="1:15">
      <c r="B58" s="1" t="s">
        <v>25</v>
      </c>
      <c r="C58" s="136">
        <v>18.6796106948469</v>
      </c>
      <c r="D58" s="136">
        <v>7.2590242604268855</v>
      </c>
    </row>
    <row r="59" spans="1:15">
      <c r="B59" s="1" t="s">
        <v>13</v>
      </c>
      <c r="C59" s="136">
        <v>19.945361922104325</v>
      </c>
      <c r="D59" s="136">
        <v>4.5008027581740029</v>
      </c>
    </row>
    <row r="60" spans="1:15">
      <c r="B60" s="1" t="s">
        <v>28</v>
      </c>
      <c r="C60" s="136">
        <v>23.596107175665082</v>
      </c>
      <c r="D60" s="136">
        <v>6.070139506333792</v>
      </c>
    </row>
    <row r="61" spans="1:15">
      <c r="B61" s="1" t="s">
        <v>22</v>
      </c>
      <c r="C61" s="136">
        <v>25.15575502439259</v>
      </c>
      <c r="D61" s="136">
        <v>8.010058824175335</v>
      </c>
    </row>
    <row r="62" spans="1:15">
      <c r="B62" s="1" t="s">
        <v>15</v>
      </c>
      <c r="C62" s="136">
        <v>28.081672330035612</v>
      </c>
      <c r="D62" s="136">
        <v>5.9954548463984301</v>
      </c>
    </row>
    <row r="63" spans="1:15">
      <c r="B63" s="1" t="s">
        <v>11</v>
      </c>
      <c r="C63" s="136">
        <v>29.34954468412176</v>
      </c>
      <c r="D63" s="136">
        <v>10.887186550451467</v>
      </c>
    </row>
    <row r="64" spans="1:15">
      <c r="B64" s="1" t="s">
        <v>3</v>
      </c>
      <c r="C64" s="136">
        <v>30.747701236533757</v>
      </c>
      <c r="D64" s="136">
        <v>17.482077953523415</v>
      </c>
    </row>
    <row r="65" spans="2:16">
      <c r="B65" s="1" t="s">
        <v>1</v>
      </c>
      <c r="C65" s="136">
        <v>31.195215689832697</v>
      </c>
      <c r="D65" s="136">
        <v>15.278772986122831</v>
      </c>
    </row>
    <row r="66" spans="2:16">
      <c r="B66" s="68" t="s">
        <v>694</v>
      </c>
      <c r="C66" s="137">
        <v>31.246566880750002</v>
      </c>
      <c r="D66" s="137">
        <v>12.67363429528516</v>
      </c>
    </row>
    <row r="67" spans="2:16">
      <c r="B67" s="1" t="s">
        <v>26</v>
      </c>
      <c r="C67" s="136">
        <v>31.60072721523218</v>
      </c>
      <c r="D67" s="136">
        <v>10.448996209024818</v>
      </c>
    </row>
    <row r="68" spans="2:16">
      <c r="B68" s="1" t="s">
        <v>10</v>
      </c>
      <c r="C68" s="136">
        <v>33.1200871135852</v>
      </c>
      <c r="D68" s="136">
        <v>11.826179009045317</v>
      </c>
    </row>
    <row r="69" spans="2:16">
      <c r="B69" s="1" t="s">
        <v>5</v>
      </c>
      <c r="C69" s="136">
        <v>33.493051183412604</v>
      </c>
      <c r="D69" s="136">
        <v>12.79880084489066</v>
      </c>
    </row>
    <row r="70" spans="2:16">
      <c r="B70" s="1" t="s">
        <v>14</v>
      </c>
      <c r="C70" s="136">
        <v>33.523950399332612</v>
      </c>
      <c r="D70" s="136">
        <v>16.433449590097176</v>
      </c>
    </row>
    <row r="71" spans="2:16">
      <c r="B71" s="1" t="s">
        <v>0</v>
      </c>
      <c r="C71" s="136">
        <v>34.013875985434979</v>
      </c>
      <c r="D71" s="136">
        <v>13.798400920717022</v>
      </c>
    </row>
    <row r="72" spans="2:16">
      <c r="B72" s="1" t="s">
        <v>23</v>
      </c>
      <c r="C72" s="136">
        <v>34.112823230862105</v>
      </c>
      <c r="D72" s="136">
        <v>16.633169043665102</v>
      </c>
    </row>
    <row r="73" spans="2:16">
      <c r="B73" s="1" t="s">
        <v>2</v>
      </c>
      <c r="C73" s="136">
        <v>34.401862220312829</v>
      </c>
      <c r="D73" s="136">
        <v>20.06489287420845</v>
      </c>
    </row>
    <row r="74" spans="2:16">
      <c r="B74" s="54" t="s">
        <v>8</v>
      </c>
      <c r="C74" s="135">
        <v>34.796510717859135</v>
      </c>
      <c r="D74" s="135">
        <v>17.220524561235425</v>
      </c>
    </row>
    <row r="75" spans="2:16">
      <c r="B75" s="1" t="s">
        <v>6</v>
      </c>
      <c r="C75" s="136">
        <v>35.252548761686612</v>
      </c>
      <c r="D75" s="136">
        <v>14.439267354221265</v>
      </c>
    </row>
    <row r="76" spans="2:16" ht="12.75" customHeight="1">
      <c r="B76" s="1" t="s">
        <v>19</v>
      </c>
      <c r="C76" s="136">
        <v>40.676022546811964</v>
      </c>
      <c r="D76" s="136">
        <v>16.68692093964523</v>
      </c>
      <c r="G76" s="382" t="s">
        <v>695</v>
      </c>
      <c r="H76" s="382"/>
      <c r="I76" s="382"/>
      <c r="J76" s="382"/>
      <c r="K76" s="382"/>
      <c r="L76" s="382"/>
      <c r="M76" s="382"/>
      <c r="N76" s="382"/>
      <c r="O76" s="382"/>
      <c r="P76" s="382"/>
    </row>
    <row r="77" spans="2:16">
      <c r="B77" s="1" t="s">
        <v>4</v>
      </c>
      <c r="C77" s="136">
        <v>41.94234260218699</v>
      </c>
      <c r="D77" s="136">
        <v>14.96493257806142</v>
      </c>
      <c r="G77" s="382"/>
      <c r="H77" s="382"/>
      <c r="I77" s="382"/>
      <c r="J77" s="382"/>
      <c r="K77" s="382"/>
      <c r="L77" s="382"/>
      <c r="M77" s="382"/>
      <c r="N77" s="382"/>
      <c r="O77" s="382"/>
      <c r="P77" s="382"/>
    </row>
    <row r="78" spans="2:16">
      <c r="G78" s="382"/>
      <c r="H78" s="382"/>
      <c r="I78" s="382"/>
      <c r="J78" s="382"/>
      <c r="K78" s="382"/>
      <c r="L78" s="382"/>
      <c r="M78" s="382"/>
      <c r="N78" s="382"/>
      <c r="O78" s="382"/>
      <c r="P78" s="382"/>
    </row>
    <row r="79" spans="2:16">
      <c r="G79" s="382"/>
      <c r="H79" s="382"/>
      <c r="I79" s="382"/>
      <c r="J79" s="382"/>
      <c r="K79" s="382"/>
      <c r="L79" s="382"/>
      <c r="M79" s="382"/>
      <c r="N79" s="382"/>
      <c r="O79" s="382"/>
      <c r="P79" s="382"/>
    </row>
    <row r="80" spans="2:16">
      <c r="G80" s="382"/>
      <c r="H80" s="382"/>
      <c r="I80" s="382"/>
      <c r="J80" s="382"/>
      <c r="K80" s="382"/>
      <c r="L80" s="382"/>
      <c r="M80" s="382"/>
      <c r="N80" s="382"/>
      <c r="O80" s="382"/>
      <c r="P80" s="382"/>
    </row>
    <row r="81" spans="12:12">
      <c r="L81" s="1" t="s">
        <v>59</v>
      </c>
    </row>
  </sheetData>
  <mergeCells count="4">
    <mergeCell ref="G23:O24"/>
    <mergeCell ref="G48:O49"/>
    <mergeCell ref="G50:N51"/>
    <mergeCell ref="G76:P8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zoomScale="70" zoomScaleNormal="70" workbookViewId="0">
      <selection activeCell="F116" sqref="F116"/>
    </sheetView>
  </sheetViews>
  <sheetFormatPr baseColWidth="10" defaultRowHeight="14.25"/>
  <cols>
    <col min="1" max="1" width="11.42578125" style="28"/>
    <col min="2" max="2" width="23.140625" style="28" customWidth="1"/>
    <col min="3" max="4" width="11.42578125" style="28"/>
    <col min="5" max="5" width="13.85546875" style="28" bestFit="1" customWidth="1"/>
    <col min="6" max="6" width="17.5703125" style="28" customWidth="1"/>
    <col min="7" max="8" width="11.85546875" style="28" bestFit="1" customWidth="1"/>
    <col min="9" max="16384" width="11.42578125" style="28"/>
  </cols>
  <sheetData>
    <row r="1" spans="1:26" ht="12.75" customHeight="1">
      <c r="A1" s="19" t="s">
        <v>63</v>
      </c>
    </row>
    <row r="2" spans="1:26">
      <c r="A2" s="1" t="s">
        <v>99</v>
      </c>
    </row>
    <row r="4" spans="1:26">
      <c r="B4" s="2"/>
      <c r="C4" s="21" t="s">
        <v>54</v>
      </c>
      <c r="D4" s="21" t="s">
        <v>50</v>
      </c>
      <c r="E4" s="31"/>
      <c r="F4" s="31"/>
      <c r="G4" s="21" t="s">
        <v>51</v>
      </c>
      <c r="H4" s="21" t="s">
        <v>52</v>
      </c>
    </row>
    <row r="5" spans="1:26">
      <c r="B5" s="2" t="s">
        <v>9</v>
      </c>
      <c r="C5" s="30">
        <v>21938.25</v>
      </c>
      <c r="D5" s="30">
        <v>22203.32</v>
      </c>
      <c r="E5" s="31"/>
      <c r="F5" s="2" t="s">
        <v>9</v>
      </c>
      <c r="G5" s="30">
        <v>25140.93</v>
      </c>
      <c r="H5" s="30">
        <v>24380.79</v>
      </c>
      <c r="Z5" s="29"/>
    </row>
    <row r="6" spans="1:26">
      <c r="B6" s="2" t="s">
        <v>16</v>
      </c>
      <c r="C6" s="30">
        <v>14149.75</v>
      </c>
      <c r="D6" s="30">
        <v>13233.52</v>
      </c>
      <c r="E6" s="31"/>
      <c r="F6" s="2" t="s">
        <v>12</v>
      </c>
      <c r="G6" s="30">
        <v>16868.689999999999</v>
      </c>
      <c r="H6" s="30">
        <v>9291.7170000000006</v>
      </c>
      <c r="Z6" s="29"/>
    </row>
    <row r="7" spans="1:26">
      <c r="B7" s="2" t="s">
        <v>12</v>
      </c>
      <c r="C7" s="30">
        <v>12717.88</v>
      </c>
      <c r="D7" s="30">
        <v>10575.51</v>
      </c>
      <c r="E7" s="31"/>
      <c r="F7" s="2" t="s">
        <v>1</v>
      </c>
      <c r="G7" s="30">
        <v>16593.75</v>
      </c>
      <c r="H7" s="30">
        <v>17248.25</v>
      </c>
      <c r="Z7" s="29"/>
    </row>
    <row r="8" spans="1:26">
      <c r="B8" s="2" t="s">
        <v>2</v>
      </c>
      <c r="C8" s="30">
        <v>11999.67</v>
      </c>
      <c r="D8" s="30">
        <v>10621.85</v>
      </c>
      <c r="E8" s="31"/>
      <c r="F8" s="2" t="s">
        <v>30</v>
      </c>
      <c r="G8" s="30">
        <v>15005.33</v>
      </c>
      <c r="H8" s="30">
        <v>15007.21</v>
      </c>
      <c r="Z8" s="29"/>
    </row>
    <row r="9" spans="1:26">
      <c r="B9" s="2" t="s">
        <v>7</v>
      </c>
      <c r="C9" s="30">
        <v>11431.36</v>
      </c>
      <c r="D9" s="30">
        <v>12273.18</v>
      </c>
      <c r="E9" s="31"/>
      <c r="F9" s="2" t="s">
        <v>7</v>
      </c>
      <c r="G9" s="30">
        <v>14924.36</v>
      </c>
      <c r="H9" s="30">
        <v>10584.33</v>
      </c>
      <c r="Z9" s="29"/>
    </row>
    <row r="10" spans="1:26">
      <c r="B10" s="2" t="s">
        <v>1</v>
      </c>
      <c r="C10" s="30">
        <v>11142.79</v>
      </c>
      <c r="D10" s="30">
        <v>13298.9</v>
      </c>
      <c r="E10" s="31"/>
      <c r="F10" s="2" t="s">
        <v>18</v>
      </c>
      <c r="G10" s="30">
        <v>14437.63</v>
      </c>
      <c r="H10" s="30">
        <v>15371.63</v>
      </c>
      <c r="Z10" s="29"/>
    </row>
    <row r="11" spans="1:26">
      <c r="B11" s="2" t="s">
        <v>22</v>
      </c>
      <c r="C11" s="30">
        <v>10457.57</v>
      </c>
      <c r="D11" s="30">
        <v>10569.57</v>
      </c>
      <c r="E11" s="31"/>
      <c r="F11" s="2" t="s">
        <v>16</v>
      </c>
      <c r="G11" s="30">
        <v>13158.04</v>
      </c>
      <c r="H11" s="30">
        <v>13437.07</v>
      </c>
      <c r="Z11" s="29"/>
    </row>
    <row r="12" spans="1:26">
      <c r="B12" s="71" t="s">
        <v>95</v>
      </c>
      <c r="C12" s="72">
        <v>9840.8523000000023</v>
      </c>
      <c r="D12" s="72">
        <v>10141.153045454546</v>
      </c>
      <c r="E12" s="31"/>
      <c r="F12" s="2" t="s">
        <v>2</v>
      </c>
      <c r="G12" s="30">
        <v>13095.69</v>
      </c>
      <c r="H12" s="30">
        <v>16623.89</v>
      </c>
      <c r="Z12" s="29"/>
    </row>
    <row r="13" spans="1:26">
      <c r="B13" s="2" t="s">
        <v>30</v>
      </c>
      <c r="C13" s="30">
        <v>9727.9580000000005</v>
      </c>
      <c r="D13" s="30">
        <v>11719.9</v>
      </c>
      <c r="E13" s="31"/>
      <c r="F13" s="2" t="s">
        <v>24</v>
      </c>
      <c r="G13" s="30">
        <v>12855.98</v>
      </c>
      <c r="H13" s="30">
        <v>11809.89</v>
      </c>
      <c r="Z13" s="29"/>
    </row>
    <row r="14" spans="1:26">
      <c r="B14" s="57" t="s">
        <v>8</v>
      </c>
      <c r="C14" s="58">
        <v>9554.6880000000001</v>
      </c>
      <c r="D14" s="58">
        <v>9311.5210000000006</v>
      </c>
      <c r="E14" s="31"/>
      <c r="F14" s="2" t="s">
        <v>14</v>
      </c>
      <c r="G14" s="30">
        <v>12036.89</v>
      </c>
      <c r="H14" s="30">
        <v>8852.5769999999993</v>
      </c>
      <c r="Z14" s="29"/>
    </row>
    <row r="15" spans="1:26">
      <c r="B15" s="2" t="s">
        <v>14</v>
      </c>
      <c r="C15" s="30">
        <v>9249.402</v>
      </c>
      <c r="D15" s="30">
        <v>9562.1129999999994</v>
      </c>
      <c r="E15" s="31"/>
      <c r="F15" s="71" t="s">
        <v>95</v>
      </c>
      <c r="G15" s="72">
        <v>11945.398818181817</v>
      </c>
      <c r="H15" s="72">
        <v>11646.266727272727</v>
      </c>
      <c r="Z15" s="29"/>
    </row>
    <row r="16" spans="1:26">
      <c r="B16" s="2" t="s">
        <v>10</v>
      </c>
      <c r="C16" s="30">
        <v>8338.6270000000004</v>
      </c>
      <c r="D16" s="30">
        <v>7095.3860000000004</v>
      </c>
      <c r="E16" s="31"/>
      <c r="F16" s="57" t="s">
        <v>8</v>
      </c>
      <c r="G16" s="58">
        <v>11825.47</v>
      </c>
      <c r="H16" s="58">
        <v>15724.83</v>
      </c>
      <c r="Z16" s="29"/>
    </row>
    <row r="17" spans="1:26">
      <c r="B17" s="2" t="s">
        <v>19</v>
      </c>
      <c r="C17" s="30">
        <v>8147.375</v>
      </c>
      <c r="D17" s="30">
        <v>8991.8320000000003</v>
      </c>
      <c r="E17" s="31"/>
      <c r="F17" s="2" t="s">
        <v>19</v>
      </c>
      <c r="G17" s="30">
        <v>11347.05</v>
      </c>
      <c r="H17" s="30">
        <v>10990.83</v>
      </c>
      <c r="Z17" s="29"/>
    </row>
    <row r="18" spans="1:26">
      <c r="B18" s="2" t="s">
        <v>23</v>
      </c>
      <c r="C18" s="30">
        <v>8003.067</v>
      </c>
      <c r="D18" s="30">
        <v>8948.6650000000009</v>
      </c>
      <c r="E18" s="31"/>
      <c r="F18" s="2" t="s">
        <v>22</v>
      </c>
      <c r="G18" s="30">
        <v>10623.15</v>
      </c>
      <c r="H18" s="30">
        <v>10518.51</v>
      </c>
      <c r="Z18" s="29"/>
    </row>
    <row r="19" spans="1:26">
      <c r="B19" s="2" t="s">
        <v>18</v>
      </c>
      <c r="C19" s="30">
        <v>7985.4960000000001</v>
      </c>
      <c r="D19" s="30">
        <v>10149.94</v>
      </c>
      <c r="E19" s="31"/>
      <c r="F19" s="2" t="s">
        <v>5</v>
      </c>
      <c r="G19" s="30">
        <v>10092.69</v>
      </c>
      <c r="H19" s="30">
        <v>11334.19</v>
      </c>
      <c r="Z19" s="29"/>
    </row>
    <row r="20" spans="1:26">
      <c r="B20" s="2" t="s">
        <v>5</v>
      </c>
      <c r="C20" s="30">
        <v>7827.3819999999996</v>
      </c>
      <c r="D20" s="30">
        <v>8580.3289999999997</v>
      </c>
      <c r="E20" s="31"/>
      <c r="F20" s="2" t="s">
        <v>23</v>
      </c>
      <c r="G20" s="30">
        <v>8856.0159999999996</v>
      </c>
      <c r="H20" s="30">
        <v>8519.4050000000007</v>
      </c>
      <c r="Z20" s="29"/>
    </row>
    <row r="21" spans="1:26">
      <c r="B21" s="2" t="s">
        <v>0</v>
      </c>
      <c r="C21" s="30">
        <v>7817.9930000000004</v>
      </c>
      <c r="D21" s="30">
        <v>8262.1910000000007</v>
      </c>
      <c r="E21" s="31"/>
      <c r="F21" s="2" t="s">
        <v>0</v>
      </c>
      <c r="G21" s="30">
        <v>7293.4639999999999</v>
      </c>
      <c r="H21" s="30">
        <v>8373.018</v>
      </c>
      <c r="Z21" s="29"/>
    </row>
    <row r="22" spans="1:26">
      <c r="B22" s="2" t="s">
        <v>24</v>
      </c>
      <c r="C22" s="30">
        <v>6817.86</v>
      </c>
      <c r="D22" s="30">
        <v>7520.2780000000002</v>
      </c>
      <c r="E22" s="31"/>
      <c r="F22" s="2" t="s">
        <v>15</v>
      </c>
      <c r="G22" s="30">
        <v>7179.3429999999998</v>
      </c>
      <c r="H22" s="30">
        <v>6295.8950000000004</v>
      </c>
      <c r="Z22" s="29"/>
    </row>
    <row r="23" spans="1:26">
      <c r="B23" s="2" t="s">
        <v>11</v>
      </c>
      <c r="C23" s="30">
        <v>6637.0150000000003</v>
      </c>
      <c r="D23" s="30">
        <v>6865.0370000000003</v>
      </c>
      <c r="E23" s="31"/>
      <c r="F23" s="2" t="s">
        <v>25</v>
      </c>
      <c r="G23" s="30">
        <v>7081.6080000000002</v>
      </c>
      <c r="H23" s="30">
        <v>8003.1660000000002</v>
      </c>
      <c r="Z23" s="29"/>
    </row>
    <row r="24" spans="1:26">
      <c r="B24" s="2" t="s">
        <v>25</v>
      </c>
      <c r="C24" s="30">
        <v>6623.21</v>
      </c>
      <c r="D24" s="30">
        <v>7972.15</v>
      </c>
      <c r="E24" s="31"/>
      <c r="F24" s="2" t="s">
        <v>10</v>
      </c>
      <c r="G24" s="30">
        <v>7078.8159999999998</v>
      </c>
      <c r="H24" s="30">
        <v>7621.634</v>
      </c>
      <c r="Z24" s="29"/>
    </row>
    <row r="25" spans="1:26">
      <c r="B25" s="2" t="s">
        <v>15</v>
      </c>
      <c r="C25" s="30">
        <v>6249.7030000000004</v>
      </c>
      <c r="D25" s="30">
        <v>7279.2610000000004</v>
      </c>
      <c r="E25" s="31"/>
      <c r="F25" s="2" t="s">
        <v>11</v>
      </c>
      <c r="G25" s="30">
        <v>6985.7520000000004</v>
      </c>
      <c r="H25" s="30">
        <v>8769.723</v>
      </c>
      <c r="J25" s="1" t="s">
        <v>100</v>
      </c>
      <c r="Z25" s="29"/>
    </row>
    <row r="26" spans="1:26">
      <c r="B26" s="2"/>
      <c r="C26" s="30"/>
      <c r="D26" s="30"/>
      <c r="E26" s="31"/>
      <c r="F26" s="2"/>
      <c r="G26" s="30"/>
      <c r="H26" s="30"/>
      <c r="U26" s="1" t="s">
        <v>59</v>
      </c>
    </row>
    <row r="27" spans="1:26">
      <c r="B27" s="2"/>
      <c r="C27" s="30"/>
      <c r="D27" s="30"/>
      <c r="E27" s="31"/>
      <c r="F27" s="2"/>
      <c r="G27" s="30"/>
      <c r="H27" s="30"/>
    </row>
    <row r="28" spans="1:26">
      <c r="A28" s="19" t="s">
        <v>64</v>
      </c>
    </row>
    <row r="29" spans="1:26">
      <c r="A29" s="1" t="s">
        <v>129</v>
      </c>
    </row>
    <row r="31" spans="1:26" ht="38.25">
      <c r="B31" s="75" t="s">
        <v>65</v>
      </c>
      <c r="C31" s="21" t="s">
        <v>50</v>
      </c>
      <c r="D31" s="21" t="s">
        <v>51</v>
      </c>
      <c r="E31" s="31"/>
      <c r="F31" s="74" t="s">
        <v>66</v>
      </c>
      <c r="G31" s="21" t="s">
        <v>50</v>
      </c>
      <c r="H31" s="21" t="s">
        <v>51</v>
      </c>
    </row>
    <row r="32" spans="1:26">
      <c r="B32" s="2" t="s">
        <v>22</v>
      </c>
      <c r="C32" s="39">
        <v>11.186999999999999</v>
      </c>
      <c r="D32" s="39">
        <v>10.83</v>
      </c>
      <c r="E32" s="31"/>
      <c r="F32" s="2" t="s">
        <v>22</v>
      </c>
      <c r="G32" s="30">
        <v>891</v>
      </c>
      <c r="H32" s="30">
        <v>990</v>
      </c>
    </row>
    <row r="33" spans="2:8">
      <c r="B33" s="2" t="s">
        <v>2</v>
      </c>
      <c r="C33" s="39">
        <v>14.863</v>
      </c>
      <c r="D33" s="39">
        <v>12.834</v>
      </c>
      <c r="E33" s="31"/>
      <c r="F33" s="2" t="s">
        <v>2</v>
      </c>
      <c r="G33" s="30">
        <v>724.94009000000005</v>
      </c>
      <c r="H33" s="30">
        <v>900.42295000000001</v>
      </c>
    </row>
    <row r="34" spans="2:8">
      <c r="B34" s="57" t="s">
        <v>8</v>
      </c>
      <c r="C34" s="59">
        <v>18.420000000000002</v>
      </c>
      <c r="D34" s="59">
        <v>14.609</v>
      </c>
      <c r="E34" s="31"/>
      <c r="F34" s="57" t="s">
        <v>8</v>
      </c>
      <c r="G34" s="58">
        <v>864</v>
      </c>
      <c r="H34" s="58">
        <v>958</v>
      </c>
    </row>
    <row r="35" spans="2:8">
      <c r="B35" s="36"/>
      <c r="F35" s="36"/>
    </row>
    <row r="36" spans="2:8">
      <c r="B36" s="35"/>
      <c r="C36" s="31"/>
      <c r="D36" s="31"/>
      <c r="E36" s="31"/>
      <c r="F36" s="36"/>
    </row>
    <row r="37" spans="2:8">
      <c r="B37" s="35"/>
      <c r="C37" s="31"/>
      <c r="D37" s="31"/>
      <c r="E37" s="31"/>
      <c r="F37" s="36"/>
    </row>
    <row r="38" spans="2:8" ht="55.5" customHeight="1">
      <c r="B38" s="74" t="s">
        <v>67</v>
      </c>
      <c r="C38" s="21" t="s">
        <v>50</v>
      </c>
      <c r="D38" s="21" t="s">
        <v>51</v>
      </c>
      <c r="E38" s="31"/>
      <c r="F38" s="74" t="s">
        <v>68</v>
      </c>
      <c r="G38" s="21" t="s">
        <v>50</v>
      </c>
      <c r="H38" s="21" t="s">
        <v>51</v>
      </c>
    </row>
    <row r="39" spans="2:8" ht="15" customHeight="1">
      <c r="B39" s="2" t="s">
        <v>22</v>
      </c>
      <c r="C39" s="30">
        <v>40007.993455460091</v>
      </c>
      <c r="D39" s="30">
        <v>42822.440011775834</v>
      </c>
      <c r="E39" s="31"/>
      <c r="F39" s="2" t="s">
        <v>22</v>
      </c>
      <c r="G39" s="30">
        <v>743.6</v>
      </c>
      <c r="H39" s="30">
        <v>608.4</v>
      </c>
    </row>
    <row r="40" spans="2:8" ht="15" customHeight="1">
      <c r="B40" s="57" t="s">
        <v>8</v>
      </c>
      <c r="C40" s="58">
        <v>42832.429407942145</v>
      </c>
      <c r="D40" s="58">
        <v>48209.354196509776</v>
      </c>
      <c r="E40" s="31"/>
      <c r="F40" s="2" t="s">
        <v>2</v>
      </c>
      <c r="G40" s="30">
        <v>691.16237000000001</v>
      </c>
      <c r="H40" s="30">
        <v>640.65898000000004</v>
      </c>
    </row>
    <row r="41" spans="2:8">
      <c r="B41" s="2" t="s">
        <v>2</v>
      </c>
      <c r="C41" s="30">
        <v>81428.722513030836</v>
      </c>
      <c r="D41" s="30">
        <v>89721.573392266306</v>
      </c>
      <c r="E41" s="31"/>
      <c r="F41" s="57" t="s">
        <v>8</v>
      </c>
      <c r="G41" s="58">
        <v>900</v>
      </c>
      <c r="H41" s="58">
        <v>720</v>
      </c>
    </row>
    <row r="49" spans="1:18">
      <c r="J49" s="361" t="s">
        <v>137</v>
      </c>
      <c r="K49" s="361"/>
      <c r="L49" s="361"/>
      <c r="M49" s="361"/>
      <c r="N49" s="361"/>
      <c r="O49" s="361"/>
      <c r="P49" s="361"/>
      <c r="Q49" s="361"/>
      <c r="R49" s="361"/>
    </row>
    <row r="50" spans="1:18">
      <c r="J50" s="33"/>
      <c r="K50" s="33"/>
      <c r="L50" s="33"/>
      <c r="M50" s="33"/>
      <c r="N50" s="33"/>
      <c r="O50" s="33"/>
      <c r="P50" s="33"/>
      <c r="Q50" s="33"/>
      <c r="R50" s="33"/>
    </row>
    <row r="51" spans="1:18">
      <c r="J51" s="81"/>
      <c r="K51" s="81"/>
      <c r="L51" s="81"/>
      <c r="M51" s="81"/>
      <c r="N51" s="81"/>
      <c r="O51" s="81"/>
      <c r="P51" s="1" t="s">
        <v>59</v>
      </c>
      <c r="Q51" s="81"/>
      <c r="R51" s="81"/>
    </row>
    <row r="52" spans="1:18">
      <c r="J52" s="81"/>
      <c r="K52" s="81"/>
      <c r="L52" s="81"/>
      <c r="M52" s="81"/>
      <c r="N52" s="81"/>
      <c r="O52" s="81"/>
      <c r="P52" s="1"/>
      <c r="Q52" s="81"/>
      <c r="R52" s="81"/>
    </row>
    <row r="53" spans="1:18">
      <c r="A53" s="19" t="s">
        <v>69</v>
      </c>
    </row>
    <row r="54" spans="1:18">
      <c r="A54" s="1" t="s">
        <v>130</v>
      </c>
    </row>
    <row r="56" spans="1:18" ht="38.25">
      <c r="B56" s="2"/>
      <c r="C56" s="34" t="s">
        <v>70</v>
      </c>
      <c r="D56" s="34" t="s">
        <v>71</v>
      </c>
      <c r="E56" s="31"/>
    </row>
    <row r="57" spans="1:18">
      <c r="B57" s="2" t="s">
        <v>11</v>
      </c>
      <c r="C57" s="32">
        <v>94.901700000000005</v>
      </c>
      <c r="D57" s="32">
        <v>112.7106</v>
      </c>
      <c r="E57" s="31"/>
    </row>
    <row r="58" spans="1:18">
      <c r="B58" s="2" t="s">
        <v>1</v>
      </c>
      <c r="C58" s="32">
        <v>101.87520000000001</v>
      </c>
      <c r="D58" s="32">
        <v>108.4961</v>
      </c>
      <c r="E58" s="31"/>
    </row>
    <row r="59" spans="1:18">
      <c r="B59" s="2" t="s">
        <v>12</v>
      </c>
      <c r="C59" s="32">
        <v>102.0705</v>
      </c>
      <c r="D59" s="32">
        <v>108.6151</v>
      </c>
      <c r="E59" s="31"/>
    </row>
    <row r="60" spans="1:18">
      <c r="B60" s="2" t="s">
        <v>15</v>
      </c>
      <c r="C60" s="32">
        <v>102.1711</v>
      </c>
      <c r="D60" s="32">
        <v>104.12269999999999</v>
      </c>
      <c r="E60" s="31"/>
    </row>
    <row r="61" spans="1:18">
      <c r="B61" s="2" t="s">
        <v>18</v>
      </c>
      <c r="C61" s="32">
        <v>103.17059999999999</v>
      </c>
      <c r="D61" s="32">
        <v>109.75448204261227</v>
      </c>
      <c r="E61" s="31"/>
    </row>
    <row r="62" spans="1:18">
      <c r="B62" s="2" t="s">
        <v>30</v>
      </c>
      <c r="C62" s="32">
        <v>103.2474</v>
      </c>
      <c r="D62" s="32">
        <v>107.0312</v>
      </c>
      <c r="E62" s="31"/>
    </row>
    <row r="63" spans="1:18">
      <c r="B63" s="2" t="s">
        <v>22</v>
      </c>
      <c r="C63" s="32">
        <v>103.9465</v>
      </c>
      <c r="D63" s="32">
        <v>104.4562462944713</v>
      </c>
      <c r="E63" s="31"/>
    </row>
    <row r="64" spans="1:18">
      <c r="B64" s="57" t="s">
        <v>8</v>
      </c>
      <c r="C64" s="60">
        <v>105.7812</v>
      </c>
      <c r="D64" s="60">
        <v>107.2821</v>
      </c>
      <c r="E64" s="31"/>
    </row>
    <row r="65" spans="2:11">
      <c r="B65" s="2" t="s">
        <v>0</v>
      </c>
      <c r="C65" s="32">
        <v>108.8455</v>
      </c>
      <c r="D65" s="32">
        <v>117.3775</v>
      </c>
      <c r="E65" s="31"/>
    </row>
    <row r="66" spans="2:11">
      <c r="B66" s="2" t="s">
        <v>2</v>
      </c>
      <c r="C66" s="32">
        <v>110.0133</v>
      </c>
      <c r="D66" s="32">
        <v>107.2299997118771</v>
      </c>
      <c r="E66" s="31"/>
    </row>
    <row r="67" spans="2:11">
      <c r="B67" s="2" t="s">
        <v>5</v>
      </c>
      <c r="C67" s="32">
        <v>110.24550000000001</v>
      </c>
      <c r="D67" s="32">
        <v>110.7863</v>
      </c>
      <c r="E67" s="31"/>
    </row>
    <row r="68" spans="2:11">
      <c r="B68" s="71" t="s">
        <v>95</v>
      </c>
      <c r="C68" s="73">
        <v>111.19042857142855</v>
      </c>
      <c r="D68" s="73">
        <v>112.04348168730706</v>
      </c>
      <c r="E68" s="31"/>
    </row>
    <row r="69" spans="2:11">
      <c r="B69" s="2" t="s">
        <v>14</v>
      </c>
      <c r="C69" s="32">
        <v>111.965</v>
      </c>
      <c r="D69" s="32">
        <v>116.6157</v>
      </c>
      <c r="E69" s="31"/>
    </row>
    <row r="70" spans="2:11">
      <c r="B70" s="2" t="s">
        <v>10</v>
      </c>
      <c r="C70" s="32">
        <v>113.1506</v>
      </c>
      <c r="D70" s="32">
        <v>116.2636</v>
      </c>
      <c r="E70" s="31"/>
    </row>
    <row r="71" spans="2:11">
      <c r="B71" s="2" t="s">
        <v>9</v>
      </c>
      <c r="C71" s="32">
        <v>113.239</v>
      </c>
      <c r="D71" s="32">
        <v>112.05551907916382</v>
      </c>
      <c r="E71" s="31"/>
    </row>
    <row r="72" spans="2:11">
      <c r="B72" s="2" t="s">
        <v>23</v>
      </c>
      <c r="C72" s="32">
        <v>113.5834</v>
      </c>
      <c r="D72" s="32">
        <v>119.31789999999999</v>
      </c>
      <c r="E72" s="31"/>
    </row>
    <row r="73" spans="2:11">
      <c r="B73" s="2" t="s">
        <v>6</v>
      </c>
      <c r="C73" s="32">
        <v>116.12869999999999</v>
      </c>
      <c r="D73" s="32">
        <v>127.1628</v>
      </c>
      <c r="E73" s="31"/>
    </row>
    <row r="74" spans="2:11">
      <c r="B74" s="2" t="s">
        <v>16</v>
      </c>
      <c r="C74" s="32">
        <v>119.2136</v>
      </c>
      <c r="D74" s="32">
        <v>108.8531</v>
      </c>
      <c r="E74" s="31"/>
      <c r="K74" s="1" t="s">
        <v>59</v>
      </c>
    </row>
    <row r="75" spans="2:11">
      <c r="B75" s="2" t="s">
        <v>25</v>
      </c>
      <c r="C75" s="32">
        <v>120.75839999999999</v>
      </c>
      <c r="D75" s="32">
        <v>111.791</v>
      </c>
      <c r="E75" s="31"/>
    </row>
    <row r="76" spans="2:11">
      <c r="B76" s="2" t="s">
        <v>3</v>
      </c>
      <c r="C76" s="32">
        <v>133.17750000000001</v>
      </c>
      <c r="D76" s="32">
        <v>118.2968</v>
      </c>
      <c r="E76" s="31"/>
    </row>
    <row r="77" spans="2:11">
      <c r="B77" s="2"/>
      <c r="C77" s="32"/>
      <c r="D77" s="32"/>
      <c r="E77" s="31"/>
    </row>
  </sheetData>
  <mergeCells count="1">
    <mergeCell ref="J49:R4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2"/>
  <sheetViews>
    <sheetView zoomScale="70" zoomScaleNormal="70" workbookViewId="0">
      <selection activeCell="F147" sqref="F147"/>
    </sheetView>
  </sheetViews>
  <sheetFormatPr baseColWidth="10" defaultRowHeight="12.75"/>
  <cols>
    <col min="1" max="1" width="11.42578125" style="1" customWidth="1"/>
    <col min="2" max="3" width="14.42578125" style="1" customWidth="1"/>
    <col min="4" max="4" width="19.28515625" style="1" customWidth="1"/>
    <col min="5" max="5" width="14.42578125" style="1" customWidth="1"/>
    <col min="6" max="6" width="14.5703125" style="1" customWidth="1"/>
    <col min="7" max="7" width="14" style="1" customWidth="1"/>
    <col min="8" max="16384" width="11.42578125" style="1"/>
  </cols>
  <sheetData>
    <row r="1" spans="1:8" ht="12.75" customHeight="1">
      <c r="A1" s="8" t="s">
        <v>72</v>
      </c>
      <c r="B1" s="8"/>
      <c r="C1" s="8"/>
      <c r="D1" s="8"/>
      <c r="E1" s="8"/>
      <c r="F1" s="8"/>
      <c r="G1" s="8"/>
      <c r="H1" s="8"/>
    </row>
    <row r="2" spans="1:8">
      <c r="A2" s="1" t="s">
        <v>131</v>
      </c>
    </row>
    <row r="3" spans="1:8" ht="15" customHeight="1"/>
    <row r="4" spans="1:8" ht="63.75" customHeight="1">
      <c r="B4" s="2"/>
      <c r="C4" s="61" t="s">
        <v>73</v>
      </c>
      <c r="D4" s="61" t="s">
        <v>74</v>
      </c>
      <c r="E4" s="61" t="s">
        <v>75</v>
      </c>
    </row>
    <row r="5" spans="1:8" ht="15" customHeight="1">
      <c r="B5" s="3" t="s">
        <v>7</v>
      </c>
      <c r="C5" s="4">
        <v>1000</v>
      </c>
      <c r="D5" s="5">
        <v>7</v>
      </c>
      <c r="E5" s="6">
        <f>(910*4)+(1120*3)</f>
        <v>7000</v>
      </c>
    </row>
    <row r="6" spans="1:8" ht="15" customHeight="1">
      <c r="B6" s="3" t="s">
        <v>18</v>
      </c>
      <c r="C6" s="4">
        <v>940</v>
      </c>
      <c r="D6" s="5">
        <v>6</v>
      </c>
      <c r="E6" s="6">
        <f>5640</f>
        <v>5640</v>
      </c>
    </row>
    <row r="7" spans="1:8" ht="15" customHeight="1">
      <c r="B7" s="3" t="s">
        <v>9</v>
      </c>
      <c r="C7" s="4">
        <v>924</v>
      </c>
      <c r="D7" s="5">
        <v>6</v>
      </c>
      <c r="E7" s="6">
        <f>924*6</f>
        <v>5544</v>
      </c>
    </row>
    <row r="8" spans="1:8" ht="15" customHeight="1">
      <c r="B8" s="3" t="s">
        <v>6</v>
      </c>
      <c r="C8" s="4">
        <v>915</v>
      </c>
      <c r="D8" s="5">
        <v>6</v>
      </c>
      <c r="E8" s="6">
        <f>915*6</f>
        <v>5490</v>
      </c>
    </row>
    <row r="9" spans="1:8" ht="15" customHeight="1">
      <c r="B9" s="3" t="s">
        <v>19</v>
      </c>
      <c r="C9" s="4">
        <v>905</v>
      </c>
      <c r="D9" s="5">
        <v>6</v>
      </c>
      <c r="E9" s="6">
        <f>(895*4)+(925*2)</f>
        <v>5430</v>
      </c>
    </row>
    <row r="10" spans="1:8" ht="15" customHeight="1">
      <c r="B10" s="3" t="s">
        <v>22</v>
      </c>
      <c r="C10" s="4">
        <v>891</v>
      </c>
      <c r="D10" s="5">
        <v>5</v>
      </c>
      <c r="E10" s="6">
        <f>891*5</f>
        <v>4455</v>
      </c>
    </row>
    <row r="11" spans="1:8" ht="15" customHeight="1">
      <c r="B11" s="52" t="s">
        <v>8</v>
      </c>
      <c r="C11" s="62">
        <v>864</v>
      </c>
      <c r="D11" s="63">
        <v>5</v>
      </c>
      <c r="E11" s="64">
        <f>864*5</f>
        <v>4320</v>
      </c>
    </row>
    <row r="12" spans="1:8" ht="15" customHeight="1">
      <c r="B12" s="3" t="s">
        <v>20</v>
      </c>
      <c r="C12" s="4">
        <v>863</v>
      </c>
      <c r="D12" s="5">
        <v>6</v>
      </c>
      <c r="E12" s="6">
        <f>863*6</f>
        <v>5178</v>
      </c>
    </row>
    <row r="13" spans="1:8" ht="15" customHeight="1">
      <c r="B13" s="3" t="s">
        <v>21</v>
      </c>
      <c r="C13" s="4">
        <v>824</v>
      </c>
      <c r="D13" s="5">
        <v>6</v>
      </c>
      <c r="E13" s="6">
        <f>824*6</f>
        <v>4944</v>
      </c>
    </row>
    <row r="14" spans="1:8" ht="15" customHeight="1">
      <c r="B14" s="3" t="s">
        <v>17</v>
      </c>
      <c r="C14" s="4">
        <v>793</v>
      </c>
      <c r="D14" s="5">
        <v>6</v>
      </c>
      <c r="E14" s="6">
        <f>793*6</f>
        <v>4758</v>
      </c>
    </row>
    <row r="15" spans="1:8" ht="15" customHeight="1">
      <c r="B15" s="3" t="s">
        <v>5</v>
      </c>
      <c r="C15" s="4">
        <v>792</v>
      </c>
      <c r="D15" s="5">
        <v>6</v>
      </c>
      <c r="E15" s="6">
        <f>792*6</f>
        <v>4752</v>
      </c>
    </row>
    <row r="16" spans="1:8" ht="15" customHeight="1">
      <c r="B16" s="76" t="s">
        <v>94</v>
      </c>
      <c r="C16" s="77">
        <v>758.66442953020135</v>
      </c>
      <c r="D16" s="78">
        <v>5.3214285714285712</v>
      </c>
      <c r="E16" s="79">
        <v>4037.1785714285716</v>
      </c>
    </row>
    <row r="17" spans="2:12" ht="15" customHeight="1">
      <c r="B17" s="3" t="s">
        <v>4</v>
      </c>
      <c r="C17" s="4">
        <v>749.16666666666663</v>
      </c>
      <c r="D17" s="5">
        <v>6</v>
      </c>
      <c r="E17" s="6">
        <f>765+749+760+740+730+751</f>
        <v>4495</v>
      </c>
      <c r="F17" s="7"/>
    </row>
    <row r="18" spans="2:12" ht="15" customHeight="1">
      <c r="B18" s="3" t="s">
        <v>15</v>
      </c>
      <c r="C18" s="4">
        <v>739.33333333333337</v>
      </c>
      <c r="D18" s="5">
        <v>6</v>
      </c>
      <c r="E18" s="6">
        <f>(740*2)+(739*4)</f>
        <v>4436</v>
      </c>
    </row>
    <row r="19" spans="2:12" ht="15" customHeight="1">
      <c r="B19" s="3" t="s">
        <v>2</v>
      </c>
      <c r="C19" s="4">
        <v>725</v>
      </c>
      <c r="D19" s="5">
        <v>4</v>
      </c>
      <c r="E19" s="6">
        <f>666+682+768+784</f>
        <v>2900</v>
      </c>
    </row>
    <row r="20" spans="2:12" ht="15" customHeight="1">
      <c r="B20" s="3" t="s">
        <v>16</v>
      </c>
      <c r="C20" s="4">
        <v>713.83333333333337</v>
      </c>
      <c r="D20" s="5">
        <v>6</v>
      </c>
      <c r="E20" s="6">
        <f>1937+2346</f>
        <v>4283</v>
      </c>
    </row>
    <row r="21" spans="2:12" ht="15" customHeight="1">
      <c r="B21" s="3" t="s">
        <v>1</v>
      </c>
      <c r="C21" s="4">
        <v>705</v>
      </c>
      <c r="D21" s="5">
        <v>4</v>
      </c>
      <c r="E21" s="6">
        <f>690+690+720+720</f>
        <v>2820</v>
      </c>
    </row>
    <row r="22" spans="2:12" ht="15" customHeight="1">
      <c r="B22" s="3" t="s">
        <v>24</v>
      </c>
      <c r="C22" s="4">
        <v>690.4</v>
      </c>
      <c r="D22" s="5">
        <v>5</v>
      </c>
      <c r="E22" s="6">
        <f>(59*2)+(146*3)+2896</f>
        <v>3452</v>
      </c>
    </row>
    <row r="23" spans="2:12" ht="15" customHeight="1">
      <c r="B23" s="3" t="s">
        <v>14</v>
      </c>
      <c r="C23" s="4">
        <v>681.83333333333337</v>
      </c>
      <c r="D23" s="5">
        <v>6</v>
      </c>
      <c r="E23" s="6">
        <f>581+660+686+686+739+739</f>
        <v>4091</v>
      </c>
    </row>
    <row r="24" spans="2:12" ht="15" customHeight="1">
      <c r="B24" s="3" t="s">
        <v>0</v>
      </c>
      <c r="C24" s="4">
        <v>677.75</v>
      </c>
      <c r="D24" s="5">
        <v>4</v>
      </c>
      <c r="E24" s="6">
        <f>644+671+671+725</f>
        <v>2711</v>
      </c>
    </row>
    <row r="25" spans="2:12" ht="15" customHeight="1">
      <c r="B25" s="3" t="s">
        <v>25</v>
      </c>
      <c r="C25" s="4">
        <v>673</v>
      </c>
      <c r="D25" s="5">
        <v>4</v>
      </c>
      <c r="E25" s="6">
        <f>617+645+701+729</f>
        <v>2692</v>
      </c>
    </row>
    <row r="26" spans="2:12" ht="15" customHeight="1">
      <c r="B26" s="3" t="s">
        <v>10</v>
      </c>
      <c r="C26" s="4">
        <v>661.5</v>
      </c>
      <c r="D26" s="5">
        <v>4</v>
      </c>
      <c r="E26" s="6">
        <f>1296+1350</f>
        <v>2646</v>
      </c>
    </row>
    <row r="27" spans="2:12" ht="15" customHeight="1">
      <c r="B27" s="3" t="s">
        <v>3</v>
      </c>
      <c r="C27" s="4">
        <v>660.66666666666663</v>
      </c>
      <c r="D27" s="5">
        <v>6</v>
      </c>
      <c r="E27" s="6">
        <f>1785+2179</f>
        <v>3964</v>
      </c>
      <c r="L27" s="1" t="s">
        <v>59</v>
      </c>
    </row>
    <row r="28" spans="2:12" ht="15" customHeight="1">
      <c r="B28" s="3" t="s">
        <v>12</v>
      </c>
      <c r="C28" s="4">
        <v>660.33333333333337</v>
      </c>
      <c r="D28" s="5">
        <v>6</v>
      </c>
      <c r="E28" s="6">
        <f>3962</f>
        <v>3962</v>
      </c>
    </row>
    <row r="29" spans="2:12" ht="15" customHeight="1">
      <c r="B29" s="3" t="s">
        <v>13</v>
      </c>
      <c r="C29" s="4">
        <v>660</v>
      </c>
      <c r="D29" s="5">
        <v>5</v>
      </c>
      <c r="E29" s="6">
        <f>627+(660*3)+693</f>
        <v>3300</v>
      </c>
    </row>
    <row r="30" spans="2:12" ht="15" customHeight="1">
      <c r="B30" s="3" t="s">
        <v>11</v>
      </c>
      <c r="C30" s="4">
        <v>598.33333333333337</v>
      </c>
      <c r="D30" s="5">
        <v>6</v>
      </c>
      <c r="E30" s="6">
        <f>484+544+567+635+657+703</f>
        <v>3590</v>
      </c>
    </row>
    <row r="31" spans="2:12" ht="15" customHeight="1">
      <c r="B31" s="3" t="s">
        <v>23</v>
      </c>
      <c r="C31" s="4">
        <v>567</v>
      </c>
      <c r="D31" s="5">
        <v>4</v>
      </c>
      <c r="E31" s="6">
        <f>(540*3)+648</f>
        <v>2268</v>
      </c>
    </row>
    <row r="32" spans="2:12" ht="15" customHeight="1">
      <c r="B32" s="3" t="s">
        <v>28</v>
      </c>
      <c r="C32" s="4">
        <v>507</v>
      </c>
      <c r="D32" s="5">
        <v>4</v>
      </c>
      <c r="E32" s="6">
        <f>411+429+576+612</f>
        <v>2028</v>
      </c>
    </row>
    <row r="33" spans="1:8" ht="15" customHeight="1">
      <c r="B33" s="3" t="s">
        <v>26</v>
      </c>
      <c r="C33" s="4">
        <v>473</v>
      </c>
      <c r="D33" s="5">
        <v>4</v>
      </c>
      <c r="E33" s="6">
        <f>473*4</f>
        <v>1892</v>
      </c>
    </row>
    <row r="34" spans="1:8" ht="15" customHeight="1"/>
    <row r="35" spans="1:8" ht="15" customHeight="1">
      <c r="A35" s="8" t="s">
        <v>126</v>
      </c>
      <c r="B35" s="8"/>
      <c r="C35" s="8"/>
      <c r="D35" s="8"/>
      <c r="E35" s="8"/>
    </row>
    <row r="36" spans="1:8" ht="15" customHeight="1">
      <c r="A36" s="1" t="s">
        <v>132</v>
      </c>
    </row>
    <row r="37" spans="1:8" ht="15" customHeight="1"/>
    <row r="38" spans="1:8" ht="38.25">
      <c r="B38" s="2"/>
      <c r="C38" s="61" t="s">
        <v>134</v>
      </c>
      <c r="D38" s="61" t="s">
        <v>76</v>
      </c>
      <c r="E38" s="61" t="s">
        <v>77</v>
      </c>
      <c r="F38" s="61" t="s">
        <v>78</v>
      </c>
      <c r="G38" s="61" t="s">
        <v>79</v>
      </c>
      <c r="H38" s="16"/>
    </row>
    <row r="39" spans="1:8" ht="15" customHeight="1">
      <c r="B39" s="3" t="s">
        <v>0</v>
      </c>
      <c r="C39" s="9">
        <v>698</v>
      </c>
      <c r="D39" s="9">
        <v>428</v>
      </c>
      <c r="E39" s="9">
        <v>54</v>
      </c>
      <c r="F39" s="9">
        <v>81</v>
      </c>
      <c r="G39" s="9">
        <v>1450</v>
      </c>
      <c r="H39" s="9"/>
    </row>
    <row r="40" spans="1:8" ht="15" customHeight="1">
      <c r="B40" s="3" t="s">
        <v>26</v>
      </c>
      <c r="C40" s="9">
        <v>524</v>
      </c>
      <c r="D40" s="9">
        <v>420</v>
      </c>
      <c r="E40" s="9">
        <v>212</v>
      </c>
      <c r="F40" s="9">
        <v>238</v>
      </c>
      <c r="G40" s="9">
        <v>498</v>
      </c>
      <c r="H40" s="9"/>
    </row>
    <row r="41" spans="1:8" ht="15" customHeight="1">
      <c r="B41" s="3" t="s">
        <v>10</v>
      </c>
      <c r="C41" s="9">
        <v>810</v>
      </c>
      <c r="D41" s="9">
        <v>486</v>
      </c>
      <c r="E41" s="9">
        <v>162</v>
      </c>
      <c r="F41" s="9">
        <v>108</v>
      </c>
      <c r="G41" s="9">
        <v>1080</v>
      </c>
      <c r="H41" s="9"/>
    </row>
    <row r="42" spans="1:8" ht="15" customHeight="1">
      <c r="B42" s="3" t="s">
        <v>2</v>
      </c>
      <c r="C42" s="9">
        <v>771</v>
      </c>
      <c r="D42" s="9">
        <v>599</v>
      </c>
      <c r="E42" s="9">
        <v>148</v>
      </c>
      <c r="F42" s="9">
        <v>105</v>
      </c>
      <c r="G42" s="9">
        <v>1277</v>
      </c>
      <c r="H42" s="9"/>
    </row>
    <row r="43" spans="1:8" ht="15" customHeight="1">
      <c r="B43" s="3" t="s">
        <v>13</v>
      </c>
      <c r="C43" s="9">
        <v>924</v>
      </c>
      <c r="D43" s="9">
        <v>594</v>
      </c>
      <c r="E43" s="9">
        <v>231</v>
      </c>
      <c r="F43" s="9">
        <v>165</v>
      </c>
      <c r="G43" s="9">
        <v>1386</v>
      </c>
      <c r="H43" s="9"/>
    </row>
    <row r="44" spans="1:8" ht="15" customHeight="1">
      <c r="B44" s="3" t="s">
        <v>11</v>
      </c>
      <c r="C44" s="9">
        <v>835</v>
      </c>
      <c r="D44" s="9">
        <v>609</v>
      </c>
      <c r="E44" s="9">
        <v>406</v>
      </c>
      <c r="F44" s="9">
        <v>225</v>
      </c>
      <c r="G44" s="9">
        <v>1515</v>
      </c>
      <c r="H44" s="9"/>
    </row>
    <row r="45" spans="1:8" ht="15" customHeight="1">
      <c r="B45" s="3" t="s">
        <v>3</v>
      </c>
      <c r="C45" s="9">
        <v>893</v>
      </c>
      <c r="D45" s="9">
        <v>604</v>
      </c>
      <c r="E45" s="9">
        <v>394</v>
      </c>
      <c r="F45" s="9">
        <v>263</v>
      </c>
      <c r="G45" s="9">
        <v>1810</v>
      </c>
      <c r="H45" s="9"/>
    </row>
    <row r="46" spans="1:8" ht="15" customHeight="1">
      <c r="B46" s="3" t="s">
        <v>14</v>
      </c>
      <c r="C46" s="9">
        <v>919</v>
      </c>
      <c r="D46" s="9">
        <v>682</v>
      </c>
      <c r="E46" s="9">
        <v>343</v>
      </c>
      <c r="F46" s="9">
        <v>324</v>
      </c>
      <c r="G46" s="9">
        <v>1823</v>
      </c>
      <c r="H46" s="9"/>
    </row>
    <row r="47" spans="1:8" ht="15" customHeight="1">
      <c r="B47" s="3" t="s">
        <v>12</v>
      </c>
      <c r="C47" s="9">
        <v>912</v>
      </c>
      <c r="D47" s="9">
        <v>599</v>
      </c>
      <c r="E47" s="9">
        <v>371</v>
      </c>
      <c r="F47" s="9">
        <v>399</v>
      </c>
      <c r="G47" s="9">
        <v>1681</v>
      </c>
      <c r="H47" s="9"/>
    </row>
    <row r="48" spans="1:8" ht="15" customHeight="1">
      <c r="B48" s="3" t="s">
        <v>4</v>
      </c>
      <c r="C48" s="9">
        <v>670</v>
      </c>
      <c r="D48" s="9">
        <v>857</v>
      </c>
      <c r="E48" s="9">
        <v>670</v>
      </c>
      <c r="F48" s="9">
        <v>256</v>
      </c>
      <c r="G48" s="9">
        <v>2042</v>
      </c>
      <c r="H48" s="9"/>
    </row>
    <row r="49" spans="1:18" ht="15" customHeight="1">
      <c r="B49" s="3" t="s">
        <v>16</v>
      </c>
      <c r="C49" s="9">
        <v>1200</v>
      </c>
      <c r="D49" s="9">
        <v>830</v>
      </c>
      <c r="E49" s="9">
        <v>328</v>
      </c>
      <c r="F49" s="9">
        <v>336</v>
      </c>
      <c r="G49" s="9">
        <v>1589</v>
      </c>
      <c r="H49" s="9"/>
    </row>
    <row r="50" spans="1:18" ht="15" customHeight="1">
      <c r="B50" s="3" t="s">
        <v>15</v>
      </c>
      <c r="C50" s="9">
        <v>1184</v>
      </c>
      <c r="D50" s="9">
        <v>642</v>
      </c>
      <c r="E50" s="9">
        <v>492</v>
      </c>
      <c r="F50" s="9">
        <v>492</v>
      </c>
      <c r="G50" s="9">
        <v>1626</v>
      </c>
      <c r="H50" s="9"/>
    </row>
    <row r="51" spans="1:18" ht="15" customHeight="1">
      <c r="B51" s="3" t="s">
        <v>17</v>
      </c>
      <c r="C51" s="9">
        <v>1406</v>
      </c>
      <c r="D51" s="9">
        <v>908</v>
      </c>
      <c r="E51" s="9">
        <v>270</v>
      </c>
      <c r="F51" s="9">
        <v>270</v>
      </c>
      <c r="G51" s="9">
        <v>1904</v>
      </c>
      <c r="H51" s="9"/>
    </row>
    <row r="52" spans="1:18" ht="15" customHeight="1">
      <c r="B52" s="3" t="s">
        <v>5</v>
      </c>
      <c r="C52" s="9">
        <v>1106</v>
      </c>
      <c r="D52" s="9">
        <v>877</v>
      </c>
      <c r="E52" s="9">
        <v>552</v>
      </c>
      <c r="F52" s="9">
        <v>348</v>
      </c>
      <c r="G52" s="9">
        <v>1869</v>
      </c>
      <c r="H52" s="9"/>
    </row>
    <row r="53" spans="1:18" ht="15" customHeight="1">
      <c r="B53" s="3" t="s">
        <v>6</v>
      </c>
      <c r="C53" s="9">
        <v>1098</v>
      </c>
      <c r="D53" s="9">
        <v>918</v>
      </c>
      <c r="E53" s="9">
        <v>768</v>
      </c>
      <c r="F53" s="9">
        <v>222</v>
      </c>
      <c r="G53" s="9">
        <v>2484</v>
      </c>
      <c r="H53" s="9"/>
    </row>
    <row r="54" spans="1:18" ht="15" customHeight="1">
      <c r="B54" s="52" t="s">
        <v>8</v>
      </c>
      <c r="C54" s="65">
        <v>1656</v>
      </c>
      <c r="D54" s="65">
        <v>900</v>
      </c>
      <c r="E54" s="65">
        <v>270</v>
      </c>
      <c r="F54" s="65">
        <v>306</v>
      </c>
      <c r="G54" s="65">
        <v>1188</v>
      </c>
      <c r="H54" s="9"/>
      <c r="J54" s="362"/>
      <c r="K54" s="362"/>
      <c r="L54" s="362"/>
      <c r="M54" s="362"/>
      <c r="N54" s="362"/>
      <c r="O54" s="362"/>
      <c r="P54" s="362"/>
      <c r="Q54" s="362"/>
      <c r="R54" s="362"/>
    </row>
    <row r="55" spans="1:18" ht="15" customHeight="1">
      <c r="B55" s="3" t="s">
        <v>9</v>
      </c>
      <c r="C55" s="9">
        <v>1601</v>
      </c>
      <c r="D55" s="9">
        <v>1056</v>
      </c>
      <c r="E55" s="9">
        <v>842</v>
      </c>
      <c r="F55" s="9">
        <v>396</v>
      </c>
      <c r="G55" s="9">
        <v>1649</v>
      </c>
      <c r="H55" s="9"/>
    </row>
    <row r="56" spans="1:18" ht="15" customHeight="1">
      <c r="J56" s="1" t="s">
        <v>133</v>
      </c>
    </row>
    <row r="57" spans="1:18" ht="15" customHeight="1">
      <c r="A57" s="27"/>
      <c r="B57" s="27"/>
      <c r="C57" s="27"/>
      <c r="D57" s="27"/>
      <c r="E57" s="27"/>
      <c r="F57" s="27"/>
      <c r="G57" s="27"/>
      <c r="H57" s="27"/>
      <c r="I57" s="27"/>
      <c r="J57" s="27"/>
      <c r="K57" s="27"/>
      <c r="L57" s="27"/>
      <c r="M57" s="27"/>
      <c r="N57" s="27"/>
      <c r="O57" s="27"/>
      <c r="P57" s="27"/>
      <c r="Q57" s="27"/>
    </row>
    <row r="58" spans="1:18" ht="15" customHeight="1">
      <c r="A58" s="82"/>
      <c r="B58" s="82"/>
      <c r="C58" s="82"/>
      <c r="D58" s="82"/>
      <c r="E58" s="82"/>
      <c r="F58" s="82"/>
      <c r="G58" s="82"/>
      <c r="H58" s="82"/>
      <c r="I58" s="82"/>
      <c r="J58" s="82"/>
      <c r="K58" s="82"/>
      <c r="L58" s="82"/>
      <c r="M58" s="82"/>
      <c r="N58" s="82"/>
      <c r="O58" s="82"/>
      <c r="P58" s="1" t="s">
        <v>59</v>
      </c>
    </row>
    <row r="59" spans="1:18" ht="15" customHeight="1">
      <c r="A59" s="82"/>
      <c r="B59" s="82"/>
      <c r="C59" s="82"/>
      <c r="D59" s="82"/>
      <c r="E59" s="82"/>
      <c r="F59" s="82"/>
      <c r="G59" s="82"/>
      <c r="H59" s="82"/>
      <c r="I59" s="82"/>
      <c r="J59" s="82"/>
      <c r="K59" s="82"/>
      <c r="L59" s="82"/>
      <c r="M59" s="82"/>
      <c r="N59" s="82"/>
      <c r="O59" s="82"/>
    </row>
    <row r="60" spans="1:18" ht="15" customHeight="1">
      <c r="A60" s="8" t="s">
        <v>80</v>
      </c>
    </row>
    <row r="61" spans="1:18" ht="15" customHeight="1">
      <c r="A61" s="1" t="s">
        <v>135</v>
      </c>
      <c r="Q61" s="27"/>
    </row>
    <row r="62" spans="1:18" ht="15" customHeight="1">
      <c r="Q62" s="51"/>
    </row>
    <row r="63" spans="1:18" ht="15" customHeight="1">
      <c r="B63" s="2"/>
      <c r="C63" s="34" t="s">
        <v>27</v>
      </c>
      <c r="D63" s="10"/>
    </row>
    <row r="64" spans="1:18" ht="15" customHeight="1">
      <c r="B64" s="3" t="s">
        <v>6</v>
      </c>
      <c r="C64" s="17">
        <v>660</v>
      </c>
    </row>
    <row r="65" spans="2:3" ht="15" customHeight="1">
      <c r="B65" s="3" t="s">
        <v>14</v>
      </c>
      <c r="C65" s="17">
        <v>630</v>
      </c>
    </row>
    <row r="66" spans="2:3" ht="15" customHeight="1">
      <c r="B66" s="3" t="s">
        <v>12</v>
      </c>
      <c r="C66" s="17">
        <v>627</v>
      </c>
    </row>
    <row r="67" spans="2:3" ht="15" customHeight="1">
      <c r="B67" s="3" t="s">
        <v>9</v>
      </c>
      <c r="C67" s="17">
        <v>594</v>
      </c>
    </row>
    <row r="68" spans="2:3" ht="15" customHeight="1">
      <c r="B68" s="3" t="s">
        <v>3</v>
      </c>
      <c r="C68" s="17">
        <v>578</v>
      </c>
    </row>
    <row r="69" spans="2:3" ht="15" customHeight="1">
      <c r="B69" s="3" t="s">
        <v>17</v>
      </c>
      <c r="C69" s="17">
        <v>546</v>
      </c>
    </row>
    <row r="70" spans="2:3" ht="15" customHeight="1">
      <c r="B70" s="3" t="s">
        <v>11</v>
      </c>
      <c r="C70" s="17">
        <v>452</v>
      </c>
    </row>
    <row r="71" spans="2:3" ht="15" customHeight="1">
      <c r="B71" s="3" t="s">
        <v>15</v>
      </c>
      <c r="C71" s="17">
        <v>444</v>
      </c>
    </row>
    <row r="72" spans="2:3" ht="15" customHeight="1">
      <c r="B72" s="3" t="s">
        <v>10</v>
      </c>
      <c r="C72" s="17">
        <v>432</v>
      </c>
    </row>
    <row r="73" spans="2:3" ht="15" customHeight="1">
      <c r="B73" s="3" t="s">
        <v>0</v>
      </c>
      <c r="C73" s="17">
        <v>428</v>
      </c>
    </row>
    <row r="74" spans="2:3" ht="15" customHeight="1">
      <c r="B74" s="3" t="s">
        <v>2</v>
      </c>
      <c r="C74" s="17">
        <v>382</v>
      </c>
    </row>
    <row r="75" spans="2:3" ht="15" customHeight="1">
      <c r="B75" s="52" t="s">
        <v>8</v>
      </c>
      <c r="C75" s="66">
        <v>360</v>
      </c>
    </row>
    <row r="76" spans="2:3" ht="15" customHeight="1">
      <c r="B76" s="3" t="s">
        <v>24</v>
      </c>
      <c r="C76" s="17">
        <v>351</v>
      </c>
    </row>
    <row r="77" spans="2:3" ht="15" customHeight="1">
      <c r="B77" s="3" t="s">
        <v>4</v>
      </c>
      <c r="C77" s="17">
        <v>342</v>
      </c>
    </row>
    <row r="78" spans="2:3" ht="15" customHeight="1">
      <c r="B78" s="3" t="s">
        <v>13</v>
      </c>
      <c r="C78" s="17">
        <v>297</v>
      </c>
    </row>
    <row r="79" spans="2:3" ht="15" customHeight="1">
      <c r="B79" s="3" t="s">
        <v>28</v>
      </c>
      <c r="C79" s="17">
        <v>283</v>
      </c>
    </row>
    <row r="80" spans="2:3" ht="15" customHeight="1">
      <c r="B80" s="3" t="s">
        <v>25</v>
      </c>
      <c r="C80" s="17">
        <v>280</v>
      </c>
    </row>
    <row r="81" spans="1:7" ht="15" customHeight="1">
      <c r="B81" s="3" t="s">
        <v>16</v>
      </c>
      <c r="C81" s="17">
        <v>280</v>
      </c>
    </row>
    <row r="82" spans="1:7" ht="15" customHeight="1">
      <c r="B82" s="3" t="s">
        <v>1</v>
      </c>
      <c r="C82" s="17">
        <v>240</v>
      </c>
    </row>
    <row r="83" spans="1:7" ht="15" customHeight="1">
      <c r="B83" s="3" t="s">
        <v>26</v>
      </c>
      <c r="C83" s="17">
        <v>212</v>
      </c>
      <c r="E83" s="11"/>
    </row>
    <row r="84" spans="1:7" ht="15" customHeight="1">
      <c r="B84" s="3" t="s">
        <v>7</v>
      </c>
      <c r="C84" s="17" t="s">
        <v>29</v>
      </c>
      <c r="E84" s="11"/>
    </row>
    <row r="85" spans="1:7" ht="15" customHeight="1">
      <c r="B85" s="3" t="s">
        <v>23</v>
      </c>
      <c r="C85" s="17" t="s">
        <v>29</v>
      </c>
      <c r="D85" s="12"/>
    </row>
    <row r="86" spans="1:7" ht="15" customHeight="1">
      <c r="B86" s="3" t="s">
        <v>20</v>
      </c>
      <c r="C86" s="17" t="s">
        <v>29</v>
      </c>
      <c r="D86" s="12"/>
    </row>
    <row r="87" spans="1:7" ht="15" customHeight="1">
      <c r="B87" s="3" t="s">
        <v>21</v>
      </c>
      <c r="C87" s="17" t="s">
        <v>29</v>
      </c>
      <c r="D87" s="12"/>
      <c r="G87" s="1" t="s">
        <v>59</v>
      </c>
    </row>
    <row r="88" spans="1:7" ht="15" customHeight="1">
      <c r="B88" s="3" t="s">
        <v>18</v>
      </c>
      <c r="C88" s="17" t="s">
        <v>29</v>
      </c>
      <c r="D88" s="12"/>
    </row>
    <row r="89" spans="1:7" ht="15" customHeight="1">
      <c r="B89" s="3" t="s">
        <v>19</v>
      </c>
      <c r="C89" s="17" t="s">
        <v>29</v>
      </c>
      <c r="D89" s="12"/>
    </row>
    <row r="90" spans="1:7" ht="15" customHeight="1">
      <c r="B90" s="3" t="s">
        <v>22</v>
      </c>
      <c r="C90" s="17" t="s">
        <v>29</v>
      </c>
      <c r="D90" s="12"/>
    </row>
    <row r="91" spans="1:7" ht="15" customHeight="1">
      <c r="B91" s="3" t="s">
        <v>5</v>
      </c>
      <c r="C91" s="17" t="s">
        <v>29</v>
      </c>
      <c r="D91" s="12"/>
    </row>
    <row r="92" spans="1:7" ht="15" customHeight="1"/>
    <row r="93" spans="1:7" ht="15" customHeight="1">
      <c r="A93" s="8" t="s">
        <v>81</v>
      </c>
    </row>
    <row r="94" spans="1:7" ht="15" customHeight="1">
      <c r="A94" s="1" t="s">
        <v>136</v>
      </c>
    </row>
    <row r="95" spans="1:7" ht="15" customHeight="1"/>
    <row r="96" spans="1:7" ht="15" customHeight="1">
      <c r="B96" s="2"/>
      <c r="C96" s="34" t="s">
        <v>27</v>
      </c>
      <c r="D96" s="10"/>
    </row>
    <row r="97" spans="2:8" ht="15" customHeight="1">
      <c r="B97" s="3" t="s">
        <v>14</v>
      </c>
      <c r="C97" s="17">
        <v>588</v>
      </c>
      <c r="D97" s="13"/>
    </row>
    <row r="98" spans="2:8" ht="15" customHeight="1">
      <c r="B98" s="3" t="s">
        <v>0</v>
      </c>
      <c r="C98" s="17">
        <v>536</v>
      </c>
      <c r="D98" s="13"/>
    </row>
    <row r="99" spans="2:8" ht="15" customHeight="1">
      <c r="B99" s="52" t="s">
        <v>8</v>
      </c>
      <c r="C99" s="66">
        <v>540</v>
      </c>
      <c r="D99" s="13"/>
      <c r="H99" s="14"/>
    </row>
    <row r="100" spans="2:8" ht="15" customHeight="1">
      <c r="B100" s="3" t="s">
        <v>9</v>
      </c>
      <c r="C100" s="17">
        <v>528</v>
      </c>
      <c r="D100" s="13"/>
    </row>
    <row r="101" spans="2:8" ht="15" customHeight="1">
      <c r="B101" s="3" t="s">
        <v>3</v>
      </c>
      <c r="C101" s="17">
        <v>420</v>
      </c>
      <c r="D101" s="13"/>
    </row>
    <row r="102" spans="2:8" ht="15" customHeight="1">
      <c r="B102" s="3" t="s">
        <v>13</v>
      </c>
      <c r="C102" s="17">
        <v>396</v>
      </c>
      <c r="D102" s="13"/>
    </row>
    <row r="103" spans="2:8" ht="15" customHeight="1">
      <c r="B103" s="3" t="s">
        <v>5</v>
      </c>
      <c r="C103" s="17">
        <v>457</v>
      </c>
      <c r="D103" s="13"/>
    </row>
    <row r="104" spans="2:8" ht="15" customHeight="1">
      <c r="B104" s="3" t="s">
        <v>15</v>
      </c>
      <c r="C104" s="17">
        <v>394</v>
      </c>
      <c r="D104" s="13"/>
    </row>
    <row r="105" spans="2:8" ht="15" customHeight="1">
      <c r="B105" s="3" t="s">
        <v>4</v>
      </c>
      <c r="C105" s="17">
        <v>342</v>
      </c>
      <c r="D105" s="13"/>
    </row>
    <row r="106" spans="2:8" ht="15" customHeight="1">
      <c r="B106" s="3" t="s">
        <v>12</v>
      </c>
      <c r="C106" s="17">
        <v>371</v>
      </c>
      <c r="D106" s="13"/>
    </row>
    <row r="107" spans="2:8" ht="15" customHeight="1">
      <c r="B107" s="3" t="s">
        <v>20</v>
      </c>
      <c r="C107" s="17">
        <v>372</v>
      </c>
      <c r="D107" s="13"/>
    </row>
    <row r="108" spans="2:8" ht="15" customHeight="1">
      <c r="B108" s="3" t="s">
        <v>17</v>
      </c>
      <c r="C108" s="17">
        <v>316</v>
      </c>
      <c r="D108" s="13"/>
    </row>
    <row r="109" spans="2:8" ht="15" customHeight="1">
      <c r="B109" s="3" t="s">
        <v>2</v>
      </c>
      <c r="C109" s="17">
        <v>319</v>
      </c>
      <c r="D109" s="13"/>
    </row>
    <row r="110" spans="2:8" ht="15" customHeight="1">
      <c r="B110" s="3" t="s">
        <v>1</v>
      </c>
      <c r="C110" s="17">
        <v>300</v>
      </c>
      <c r="D110" s="13"/>
    </row>
    <row r="111" spans="2:8" ht="15" customHeight="1">
      <c r="B111" s="3" t="s">
        <v>16</v>
      </c>
      <c r="C111" s="17">
        <v>320</v>
      </c>
      <c r="D111" s="13"/>
    </row>
    <row r="112" spans="2:8" ht="15" customHeight="1">
      <c r="B112" s="3" t="s">
        <v>26</v>
      </c>
      <c r="C112" s="17">
        <v>290</v>
      </c>
      <c r="D112" s="13"/>
    </row>
    <row r="113" spans="1:16" ht="15" customHeight="1">
      <c r="B113" s="3" t="s">
        <v>24</v>
      </c>
      <c r="C113" s="17">
        <v>295</v>
      </c>
      <c r="D113" s="13"/>
    </row>
    <row r="114" spans="1:16" ht="15" customHeight="1">
      <c r="B114" s="3" t="s">
        <v>10</v>
      </c>
      <c r="C114" s="17">
        <v>324</v>
      </c>
      <c r="D114" s="13"/>
    </row>
    <row r="115" spans="1:16" ht="15" customHeight="1">
      <c r="B115" s="3" t="s">
        <v>11</v>
      </c>
      <c r="C115" s="17">
        <v>292</v>
      </c>
      <c r="D115" s="13"/>
    </row>
    <row r="116" spans="1:16" ht="15" customHeight="1">
      <c r="B116" s="3" t="s">
        <v>25</v>
      </c>
      <c r="C116" s="17">
        <v>224</v>
      </c>
      <c r="D116" s="13"/>
    </row>
    <row r="117" spans="1:16" ht="15" customHeight="1">
      <c r="B117" s="3" t="s">
        <v>6</v>
      </c>
      <c r="C117" s="17">
        <v>222</v>
      </c>
      <c r="D117" s="13"/>
    </row>
    <row r="118" spans="1:16" ht="15" customHeight="1">
      <c r="B118" s="3" t="s">
        <v>28</v>
      </c>
      <c r="C118" s="17">
        <v>184</v>
      </c>
      <c r="D118" s="13"/>
    </row>
    <row r="119" spans="1:16" ht="15" customHeight="1">
      <c r="B119" s="3" t="s">
        <v>7</v>
      </c>
      <c r="C119" s="17" t="s">
        <v>29</v>
      </c>
      <c r="D119" s="13"/>
    </row>
    <row r="120" spans="1:16" ht="15" customHeight="1">
      <c r="B120" s="3" t="s">
        <v>23</v>
      </c>
      <c r="C120" s="17" t="s">
        <v>29</v>
      </c>
      <c r="D120" s="12"/>
      <c r="G120" s="1" t="s">
        <v>59</v>
      </c>
    </row>
    <row r="121" spans="1:16" ht="15" customHeight="1">
      <c r="B121" s="3" t="s">
        <v>19</v>
      </c>
      <c r="C121" s="17" t="s">
        <v>29</v>
      </c>
      <c r="D121" s="12"/>
    </row>
    <row r="122" spans="1:16" ht="15" customHeight="1">
      <c r="B122" s="3" t="s">
        <v>21</v>
      </c>
      <c r="C122" s="17" t="s">
        <v>29</v>
      </c>
      <c r="D122" s="12"/>
    </row>
    <row r="123" spans="1:16" ht="15" customHeight="1">
      <c r="B123" s="3" t="s">
        <v>22</v>
      </c>
      <c r="C123" s="17" t="s">
        <v>29</v>
      </c>
      <c r="D123" s="12"/>
    </row>
    <row r="124" spans="1:16" ht="15" customHeight="1">
      <c r="B124" s="3" t="s">
        <v>18</v>
      </c>
      <c r="C124" s="17" t="s">
        <v>29</v>
      </c>
      <c r="D124" s="12"/>
    </row>
    <row r="125" spans="1:16" ht="15" customHeight="1">
      <c r="A125" s="15"/>
      <c r="B125" s="15"/>
      <c r="C125" s="15"/>
      <c r="D125" s="15"/>
      <c r="E125" s="15"/>
      <c r="F125" s="15"/>
      <c r="G125" s="15"/>
      <c r="H125" s="15"/>
      <c r="I125" s="15"/>
      <c r="J125" s="15"/>
      <c r="K125" s="15"/>
      <c r="L125" s="15"/>
      <c r="M125" s="15"/>
      <c r="N125" s="15"/>
      <c r="O125" s="15"/>
      <c r="P125" s="15"/>
    </row>
    <row r="126" spans="1:16" ht="15" customHeight="1">
      <c r="A126" s="15"/>
      <c r="B126" s="15"/>
      <c r="C126" s="15"/>
      <c r="D126" s="15"/>
      <c r="E126" s="15"/>
      <c r="F126" s="15"/>
      <c r="G126" s="15"/>
      <c r="H126" s="15"/>
      <c r="I126" s="15"/>
      <c r="J126" s="15"/>
      <c r="K126" s="15"/>
      <c r="L126" s="15"/>
      <c r="M126" s="15"/>
      <c r="N126" s="15"/>
      <c r="O126" s="15"/>
      <c r="P126" s="15"/>
    </row>
    <row r="127" spans="1:16" ht="15" customHeight="1">
      <c r="A127" s="15"/>
      <c r="B127" s="15"/>
      <c r="C127" s="15"/>
      <c r="D127" s="15"/>
      <c r="E127" s="15"/>
      <c r="F127" s="15"/>
      <c r="G127" s="15"/>
      <c r="H127" s="15"/>
      <c r="I127" s="15"/>
      <c r="J127" s="15"/>
      <c r="K127" s="15"/>
      <c r="L127" s="15"/>
      <c r="M127" s="15"/>
      <c r="N127" s="15"/>
      <c r="O127" s="15"/>
      <c r="P127" s="15"/>
    </row>
    <row r="128" spans="1:16" ht="15" customHeight="1">
      <c r="A128" s="15"/>
      <c r="B128" s="15"/>
      <c r="C128" s="15"/>
      <c r="D128" s="15"/>
      <c r="E128" s="15"/>
      <c r="F128" s="15"/>
      <c r="G128" s="15"/>
      <c r="H128" s="15"/>
      <c r="I128" s="15"/>
      <c r="J128" s="15"/>
      <c r="K128" s="15"/>
      <c r="L128" s="15"/>
      <c r="M128" s="15"/>
      <c r="N128" s="15"/>
      <c r="O128" s="15"/>
      <c r="P128" s="15"/>
    </row>
    <row r="129" spans="1:16" ht="15" customHeight="1">
      <c r="A129" s="15"/>
      <c r="B129" s="15"/>
      <c r="C129" s="15"/>
      <c r="D129" s="15"/>
      <c r="E129" s="15"/>
      <c r="F129" s="15"/>
      <c r="G129" s="15"/>
      <c r="H129" s="15"/>
      <c r="I129" s="15"/>
      <c r="J129" s="15"/>
      <c r="K129" s="15"/>
      <c r="L129" s="15"/>
      <c r="M129" s="15"/>
      <c r="N129" s="15"/>
      <c r="O129" s="15"/>
      <c r="P129" s="15"/>
    </row>
    <row r="130" spans="1:16" ht="15" customHeight="1">
      <c r="A130" s="15"/>
      <c r="B130" s="15"/>
      <c r="C130" s="15"/>
      <c r="D130" s="15"/>
      <c r="E130" s="15"/>
      <c r="F130" s="15"/>
      <c r="G130" s="15"/>
      <c r="H130" s="15"/>
      <c r="I130" s="15"/>
      <c r="J130" s="15"/>
      <c r="K130" s="15"/>
      <c r="L130" s="15"/>
      <c r="M130" s="15"/>
      <c r="N130" s="15"/>
      <c r="O130" s="15"/>
      <c r="P130" s="15"/>
    </row>
    <row r="131" spans="1:16" ht="15" customHeight="1">
      <c r="A131" s="15"/>
      <c r="B131" s="15"/>
      <c r="C131" s="15"/>
      <c r="D131" s="15"/>
      <c r="E131" s="15"/>
      <c r="F131" s="15"/>
      <c r="G131" s="15"/>
      <c r="H131" s="15"/>
      <c r="I131" s="15"/>
      <c r="J131" s="15"/>
      <c r="K131" s="15"/>
      <c r="L131" s="15"/>
      <c r="M131" s="15"/>
      <c r="N131" s="15"/>
      <c r="O131" s="15"/>
      <c r="P131" s="15"/>
    </row>
    <row r="132" spans="1:16" ht="15" customHeight="1">
      <c r="A132" s="15"/>
      <c r="B132" s="15"/>
      <c r="C132" s="15"/>
      <c r="D132" s="15"/>
      <c r="E132" s="15"/>
      <c r="F132" s="15"/>
      <c r="G132" s="15"/>
      <c r="H132" s="15"/>
      <c r="I132" s="15"/>
      <c r="J132" s="15"/>
      <c r="K132" s="15"/>
      <c r="L132" s="15"/>
      <c r="M132" s="15"/>
      <c r="N132" s="15"/>
      <c r="O132" s="15"/>
      <c r="P132" s="15"/>
    </row>
    <row r="133" spans="1:16" ht="15" customHeight="1">
      <c r="A133" s="15"/>
      <c r="B133" s="15"/>
      <c r="C133" s="15"/>
      <c r="D133" s="15"/>
      <c r="E133" s="15"/>
      <c r="F133" s="15"/>
      <c r="G133" s="15"/>
      <c r="H133" s="15"/>
      <c r="I133" s="15"/>
      <c r="J133" s="15"/>
      <c r="K133" s="15"/>
      <c r="L133" s="15"/>
      <c r="M133" s="15"/>
      <c r="N133" s="15"/>
      <c r="O133" s="15"/>
      <c r="P133" s="15"/>
    </row>
    <row r="134" spans="1:16" ht="15" customHeight="1">
      <c r="A134" s="15"/>
      <c r="B134" s="15"/>
      <c r="C134" s="15"/>
      <c r="D134" s="15"/>
      <c r="E134" s="15"/>
      <c r="F134" s="15"/>
      <c r="G134" s="15"/>
      <c r="H134" s="15"/>
      <c r="I134" s="15"/>
      <c r="J134" s="15"/>
      <c r="K134" s="15"/>
      <c r="L134" s="15"/>
      <c r="M134" s="15"/>
      <c r="N134" s="15"/>
      <c r="O134" s="15"/>
      <c r="P134" s="15"/>
    </row>
    <row r="135" spans="1:16" ht="15" customHeight="1">
      <c r="A135" s="15"/>
      <c r="B135" s="15"/>
      <c r="C135" s="15"/>
      <c r="D135" s="15"/>
      <c r="E135" s="15"/>
      <c r="F135" s="15"/>
      <c r="G135" s="15"/>
      <c r="H135" s="15"/>
      <c r="I135" s="15"/>
      <c r="J135" s="15"/>
      <c r="K135" s="15"/>
      <c r="L135" s="15"/>
      <c r="M135" s="15"/>
      <c r="N135" s="15"/>
      <c r="O135" s="15"/>
      <c r="P135" s="15"/>
    </row>
    <row r="136" spans="1:16" ht="15" customHeight="1">
      <c r="A136" s="15"/>
      <c r="B136" s="15"/>
      <c r="C136" s="15"/>
      <c r="D136" s="15"/>
      <c r="E136" s="15"/>
      <c r="F136" s="15"/>
      <c r="G136" s="15"/>
      <c r="H136" s="15"/>
      <c r="I136" s="15"/>
      <c r="J136" s="15"/>
      <c r="K136" s="15"/>
      <c r="L136" s="15"/>
      <c r="M136" s="15"/>
      <c r="N136" s="15"/>
      <c r="O136" s="15"/>
      <c r="P136" s="15"/>
    </row>
    <row r="137" spans="1:16" ht="15" customHeight="1">
      <c r="A137" s="15"/>
      <c r="B137" s="15"/>
      <c r="C137" s="15"/>
      <c r="D137" s="15"/>
      <c r="E137" s="15"/>
      <c r="F137" s="15"/>
      <c r="G137" s="15"/>
      <c r="H137" s="15"/>
      <c r="I137" s="15"/>
      <c r="J137" s="15"/>
      <c r="K137" s="15"/>
      <c r="L137" s="15"/>
      <c r="M137" s="15"/>
      <c r="N137" s="15"/>
      <c r="O137" s="15"/>
      <c r="P137" s="15"/>
    </row>
    <row r="138" spans="1:16" ht="15" customHeight="1">
      <c r="A138" s="15"/>
      <c r="B138" s="15"/>
      <c r="C138" s="15"/>
      <c r="D138" s="15"/>
      <c r="E138" s="15"/>
      <c r="F138" s="15"/>
      <c r="G138" s="15"/>
      <c r="H138" s="15"/>
      <c r="I138" s="15"/>
      <c r="J138" s="15"/>
      <c r="K138" s="15"/>
      <c r="L138" s="15"/>
      <c r="M138" s="15"/>
      <c r="N138" s="15"/>
      <c r="O138" s="15"/>
      <c r="P138" s="15"/>
    </row>
    <row r="139" spans="1:16" ht="15" customHeight="1">
      <c r="A139" s="15"/>
      <c r="B139" s="15"/>
      <c r="C139" s="15"/>
      <c r="D139" s="15"/>
      <c r="E139" s="15"/>
      <c r="F139" s="15"/>
      <c r="G139" s="15"/>
      <c r="H139" s="15"/>
      <c r="I139" s="15"/>
      <c r="J139" s="15"/>
      <c r="K139" s="15"/>
      <c r="L139" s="15"/>
      <c r="M139" s="15"/>
      <c r="N139" s="15"/>
      <c r="O139" s="15"/>
      <c r="P139" s="15"/>
    </row>
    <row r="140" spans="1:16" ht="15" customHeight="1">
      <c r="A140" s="15"/>
      <c r="B140" s="15"/>
      <c r="C140" s="15"/>
      <c r="D140" s="15"/>
      <c r="E140" s="15"/>
      <c r="F140" s="15"/>
      <c r="G140" s="15"/>
      <c r="H140" s="15"/>
      <c r="I140" s="15"/>
      <c r="J140" s="15"/>
      <c r="K140" s="15"/>
      <c r="L140" s="15"/>
      <c r="M140" s="15"/>
      <c r="N140" s="15"/>
      <c r="O140" s="15"/>
      <c r="P140" s="15"/>
    </row>
    <row r="141" spans="1:16" ht="15" customHeight="1">
      <c r="A141" s="15"/>
      <c r="B141" s="15"/>
      <c r="C141" s="15"/>
      <c r="D141" s="15"/>
      <c r="E141" s="15"/>
      <c r="F141" s="15"/>
      <c r="G141" s="15"/>
      <c r="H141" s="15"/>
      <c r="I141" s="15"/>
      <c r="J141" s="15"/>
      <c r="K141" s="15"/>
      <c r="L141" s="15"/>
      <c r="M141" s="15"/>
      <c r="N141" s="15"/>
      <c r="O141" s="15"/>
      <c r="P141" s="15"/>
    </row>
    <row r="142" spans="1:16" ht="15" customHeight="1">
      <c r="A142" s="15"/>
      <c r="B142" s="15"/>
      <c r="C142" s="15"/>
      <c r="D142" s="15"/>
      <c r="E142" s="15"/>
      <c r="F142" s="15"/>
      <c r="G142" s="15"/>
      <c r="H142" s="15"/>
      <c r="I142" s="15"/>
      <c r="J142" s="15"/>
      <c r="K142" s="15"/>
      <c r="L142" s="15"/>
      <c r="M142" s="15"/>
      <c r="N142" s="15"/>
      <c r="O142" s="15"/>
      <c r="P142" s="15"/>
    </row>
    <row r="143" spans="1:16" ht="15" customHeight="1">
      <c r="A143" s="15"/>
      <c r="B143" s="15"/>
      <c r="C143" s="15"/>
      <c r="D143" s="15"/>
      <c r="E143" s="15"/>
      <c r="F143" s="15"/>
      <c r="G143" s="15"/>
      <c r="H143" s="15"/>
      <c r="I143" s="15"/>
      <c r="J143" s="15"/>
      <c r="K143" s="15"/>
      <c r="L143" s="15"/>
      <c r="M143" s="15"/>
      <c r="N143" s="15"/>
      <c r="O143" s="15"/>
      <c r="P143" s="15"/>
    </row>
    <row r="144" spans="1:16" ht="15" customHeight="1">
      <c r="A144" s="15"/>
      <c r="B144" s="15"/>
      <c r="C144" s="15"/>
      <c r="D144" s="15"/>
      <c r="E144" s="15"/>
      <c r="F144" s="15"/>
      <c r="G144" s="15"/>
      <c r="H144" s="15"/>
      <c r="I144" s="15"/>
      <c r="J144" s="15"/>
      <c r="K144" s="15"/>
      <c r="L144" s="15"/>
      <c r="M144" s="15"/>
      <c r="N144" s="15"/>
      <c r="O144" s="15"/>
      <c r="P144" s="15"/>
    </row>
    <row r="145" spans="1:16" ht="15" customHeight="1">
      <c r="A145" s="15"/>
      <c r="B145" s="15"/>
      <c r="C145" s="15"/>
      <c r="D145" s="15"/>
      <c r="E145" s="15"/>
      <c r="F145" s="15"/>
      <c r="G145" s="15"/>
      <c r="H145" s="15"/>
      <c r="I145" s="15"/>
      <c r="J145" s="15"/>
      <c r="K145" s="15"/>
      <c r="L145" s="15"/>
      <c r="M145" s="15"/>
      <c r="N145" s="15"/>
      <c r="O145" s="15"/>
      <c r="P145" s="15"/>
    </row>
    <row r="146" spans="1:16" ht="15" customHeight="1">
      <c r="A146" s="15"/>
      <c r="B146" s="15"/>
      <c r="C146" s="15"/>
      <c r="D146" s="15"/>
      <c r="E146" s="15"/>
      <c r="F146" s="15"/>
      <c r="G146" s="15"/>
      <c r="H146" s="15"/>
      <c r="I146" s="15"/>
      <c r="J146" s="15"/>
      <c r="K146" s="15"/>
      <c r="L146" s="15"/>
      <c r="M146" s="15"/>
      <c r="N146" s="15"/>
      <c r="O146" s="15"/>
      <c r="P146" s="15"/>
    </row>
    <row r="147" spans="1:16" ht="15" customHeight="1">
      <c r="A147" s="15"/>
      <c r="B147" s="15"/>
      <c r="C147" s="15"/>
      <c r="D147" s="15"/>
      <c r="E147" s="15"/>
      <c r="F147" s="15"/>
      <c r="G147" s="15"/>
      <c r="H147" s="15"/>
      <c r="I147" s="15"/>
      <c r="J147" s="15"/>
      <c r="K147" s="15"/>
      <c r="L147" s="15"/>
      <c r="M147" s="15"/>
      <c r="N147" s="15"/>
      <c r="O147" s="15"/>
      <c r="P147" s="15"/>
    </row>
    <row r="148" spans="1:16" ht="15" customHeight="1">
      <c r="A148" s="15"/>
      <c r="B148" s="15"/>
      <c r="C148" s="15"/>
      <c r="D148" s="15"/>
      <c r="E148" s="15"/>
      <c r="F148" s="15"/>
      <c r="G148" s="15"/>
      <c r="H148" s="15"/>
      <c r="I148" s="15"/>
      <c r="J148" s="15"/>
      <c r="K148" s="15"/>
      <c r="L148" s="15"/>
      <c r="M148" s="15"/>
      <c r="N148" s="15"/>
      <c r="O148" s="15"/>
      <c r="P148" s="15"/>
    </row>
    <row r="149" spans="1:16" ht="15" customHeight="1">
      <c r="A149" s="15"/>
      <c r="B149" s="15"/>
      <c r="C149" s="15"/>
      <c r="D149" s="15"/>
      <c r="E149" s="15"/>
      <c r="F149" s="15"/>
      <c r="G149" s="15"/>
      <c r="H149" s="15"/>
      <c r="I149" s="15"/>
      <c r="J149" s="15"/>
      <c r="K149" s="15"/>
      <c r="L149" s="15"/>
      <c r="M149" s="15"/>
      <c r="N149" s="15"/>
      <c r="O149" s="15"/>
      <c r="P149" s="15"/>
    </row>
    <row r="150" spans="1:16">
      <c r="A150" s="15"/>
      <c r="B150" s="15"/>
      <c r="C150" s="15"/>
      <c r="D150" s="15"/>
      <c r="E150" s="15"/>
      <c r="F150" s="15"/>
      <c r="G150" s="15"/>
      <c r="H150" s="15"/>
      <c r="I150" s="15"/>
      <c r="J150" s="15"/>
      <c r="K150" s="15"/>
      <c r="L150" s="15"/>
      <c r="M150" s="15"/>
      <c r="N150" s="15"/>
      <c r="O150" s="15"/>
      <c r="P150" s="15"/>
    </row>
    <row r="151" spans="1:16">
      <c r="A151" s="15"/>
      <c r="B151" s="15"/>
      <c r="C151" s="15"/>
      <c r="D151" s="15"/>
      <c r="E151" s="15"/>
      <c r="F151" s="15"/>
      <c r="G151" s="15"/>
      <c r="H151" s="15"/>
      <c r="I151" s="15"/>
      <c r="J151" s="15"/>
      <c r="K151" s="15"/>
      <c r="L151" s="15"/>
      <c r="M151" s="15"/>
      <c r="N151" s="15"/>
      <c r="O151" s="15"/>
      <c r="P151" s="15"/>
    </row>
    <row r="152" spans="1:16">
      <c r="A152" s="15"/>
      <c r="B152" s="15"/>
      <c r="C152" s="15"/>
      <c r="D152" s="15"/>
      <c r="E152" s="15"/>
      <c r="F152" s="15"/>
      <c r="G152" s="15"/>
      <c r="H152" s="15"/>
      <c r="I152" s="15"/>
      <c r="J152" s="15"/>
      <c r="K152" s="15"/>
      <c r="L152" s="15"/>
      <c r="M152" s="15"/>
      <c r="N152" s="15"/>
      <c r="O152" s="15"/>
      <c r="P152" s="15"/>
    </row>
    <row r="153" spans="1:16">
      <c r="A153" s="15"/>
      <c r="B153" s="15"/>
      <c r="C153" s="15"/>
      <c r="D153" s="15"/>
      <c r="E153" s="15"/>
      <c r="F153" s="15"/>
      <c r="G153" s="15"/>
      <c r="H153" s="15"/>
      <c r="I153" s="15"/>
      <c r="J153" s="15"/>
      <c r="K153" s="15"/>
      <c r="L153" s="15"/>
      <c r="M153" s="15"/>
      <c r="N153" s="15"/>
      <c r="O153" s="15"/>
      <c r="P153" s="15"/>
    </row>
    <row r="154" spans="1:16">
      <c r="A154" s="15"/>
      <c r="B154" s="15"/>
      <c r="C154" s="15"/>
      <c r="D154" s="15"/>
      <c r="E154" s="15"/>
      <c r="F154" s="15"/>
      <c r="G154" s="15"/>
      <c r="H154" s="15"/>
      <c r="I154" s="15"/>
      <c r="J154" s="15"/>
      <c r="K154" s="15"/>
      <c r="L154" s="15"/>
      <c r="M154" s="15"/>
      <c r="N154" s="15"/>
      <c r="O154" s="15"/>
      <c r="P154" s="15"/>
    </row>
    <row r="155" spans="1:16">
      <c r="A155" s="15"/>
      <c r="B155" s="15"/>
      <c r="C155" s="15"/>
      <c r="D155" s="15"/>
      <c r="E155" s="15"/>
      <c r="F155" s="15"/>
      <c r="G155" s="15"/>
      <c r="H155" s="15"/>
      <c r="I155" s="15"/>
      <c r="J155" s="15"/>
      <c r="K155" s="15"/>
      <c r="L155" s="15"/>
      <c r="M155" s="15"/>
      <c r="N155" s="15"/>
      <c r="O155" s="15"/>
      <c r="P155" s="15"/>
    </row>
    <row r="156" spans="1:16">
      <c r="A156" s="15"/>
      <c r="B156" s="15"/>
      <c r="C156" s="15"/>
      <c r="D156" s="15"/>
      <c r="E156" s="15"/>
      <c r="F156" s="15"/>
      <c r="G156" s="15"/>
      <c r="H156" s="15"/>
      <c r="I156" s="15"/>
      <c r="J156" s="15"/>
      <c r="K156" s="15"/>
      <c r="L156" s="15"/>
      <c r="M156" s="15"/>
      <c r="N156" s="15"/>
      <c r="O156" s="15"/>
      <c r="P156" s="15"/>
    </row>
    <row r="157" spans="1:16">
      <c r="A157" s="15"/>
      <c r="B157" s="15"/>
      <c r="C157" s="15"/>
      <c r="D157" s="15"/>
      <c r="E157" s="15"/>
      <c r="F157" s="15"/>
      <c r="G157" s="15"/>
      <c r="H157" s="15"/>
      <c r="I157" s="15"/>
      <c r="J157" s="15"/>
      <c r="K157" s="15"/>
      <c r="L157" s="15"/>
      <c r="M157" s="15"/>
      <c r="N157" s="15"/>
      <c r="O157" s="15"/>
      <c r="P157" s="15"/>
    </row>
    <row r="158" spans="1:16">
      <c r="A158" s="15"/>
      <c r="B158" s="15"/>
      <c r="C158" s="15"/>
      <c r="D158" s="15"/>
      <c r="E158" s="15"/>
      <c r="F158" s="15"/>
      <c r="G158" s="15"/>
      <c r="H158" s="15"/>
      <c r="I158" s="15"/>
      <c r="J158" s="15"/>
      <c r="K158" s="15"/>
      <c r="L158" s="15"/>
      <c r="M158" s="15"/>
      <c r="N158" s="15"/>
      <c r="O158" s="15"/>
      <c r="P158" s="15"/>
    </row>
    <row r="159" spans="1:16">
      <c r="A159" s="15"/>
      <c r="B159" s="15"/>
      <c r="C159" s="15"/>
      <c r="D159" s="15"/>
      <c r="E159" s="15"/>
      <c r="F159" s="15"/>
      <c r="G159" s="15"/>
      <c r="H159" s="15"/>
      <c r="I159" s="15"/>
      <c r="J159" s="15"/>
      <c r="K159" s="15"/>
      <c r="L159" s="15"/>
      <c r="M159" s="15"/>
      <c r="N159" s="15"/>
      <c r="O159" s="15"/>
      <c r="P159" s="15"/>
    </row>
    <row r="160" spans="1:16">
      <c r="A160" s="15"/>
      <c r="B160" s="15"/>
      <c r="C160" s="15"/>
      <c r="D160" s="15"/>
      <c r="E160" s="15"/>
      <c r="F160" s="15"/>
      <c r="G160" s="15"/>
      <c r="H160" s="15"/>
      <c r="I160" s="15"/>
      <c r="J160" s="15"/>
      <c r="K160" s="15"/>
      <c r="L160" s="15"/>
      <c r="M160" s="15"/>
      <c r="N160" s="15"/>
      <c r="O160" s="15"/>
      <c r="P160" s="15"/>
    </row>
    <row r="161" spans="1:16">
      <c r="A161" s="15"/>
      <c r="B161" s="15"/>
      <c r="C161" s="15"/>
      <c r="D161" s="15"/>
      <c r="E161" s="15"/>
      <c r="F161" s="15"/>
      <c r="G161" s="15"/>
      <c r="H161" s="15"/>
      <c r="I161" s="15"/>
      <c r="J161" s="15"/>
      <c r="K161" s="15"/>
      <c r="L161" s="15"/>
      <c r="M161" s="15"/>
      <c r="N161" s="15"/>
      <c r="O161" s="15"/>
      <c r="P161" s="15"/>
    </row>
    <row r="162" spans="1:16">
      <c r="A162" s="15"/>
      <c r="B162" s="15"/>
      <c r="C162" s="15"/>
      <c r="D162" s="15"/>
      <c r="E162" s="15"/>
      <c r="F162" s="15"/>
      <c r="G162" s="15"/>
      <c r="H162" s="15"/>
      <c r="I162" s="15"/>
      <c r="J162" s="15"/>
      <c r="K162" s="15"/>
      <c r="L162" s="15"/>
      <c r="M162" s="15"/>
      <c r="N162" s="15"/>
      <c r="O162" s="15"/>
      <c r="P162" s="15"/>
    </row>
    <row r="163" spans="1:16">
      <c r="A163" s="15"/>
      <c r="B163" s="15"/>
      <c r="C163" s="15"/>
      <c r="D163" s="15"/>
      <c r="E163" s="15"/>
      <c r="F163" s="15"/>
      <c r="G163" s="15"/>
      <c r="H163" s="15"/>
      <c r="I163" s="15"/>
      <c r="J163" s="15"/>
      <c r="K163" s="15"/>
      <c r="L163" s="15"/>
      <c r="M163" s="15"/>
      <c r="N163" s="15"/>
      <c r="O163" s="15"/>
      <c r="P163" s="15"/>
    </row>
    <row r="164" spans="1:16">
      <c r="A164" s="15"/>
      <c r="B164" s="15"/>
      <c r="C164" s="15"/>
      <c r="D164" s="15"/>
      <c r="E164" s="15"/>
      <c r="F164" s="15"/>
      <c r="G164" s="15"/>
      <c r="H164" s="15"/>
      <c r="I164" s="15"/>
      <c r="J164" s="15"/>
      <c r="K164" s="15"/>
      <c r="L164" s="15"/>
      <c r="M164" s="15"/>
      <c r="N164" s="15"/>
      <c r="O164" s="15"/>
      <c r="P164" s="15"/>
    </row>
    <row r="165" spans="1:16">
      <c r="A165" s="15"/>
      <c r="B165" s="15"/>
      <c r="C165" s="15"/>
      <c r="D165" s="15"/>
      <c r="E165" s="15"/>
      <c r="F165" s="15"/>
      <c r="G165" s="15"/>
      <c r="H165" s="15"/>
      <c r="I165" s="15"/>
      <c r="J165" s="15"/>
      <c r="K165" s="15"/>
      <c r="L165" s="15"/>
      <c r="M165" s="15"/>
      <c r="N165" s="15"/>
      <c r="O165" s="15"/>
      <c r="P165" s="15"/>
    </row>
    <row r="166" spans="1:16">
      <c r="A166" s="15"/>
      <c r="B166" s="15"/>
      <c r="C166" s="15"/>
      <c r="D166" s="15"/>
      <c r="E166" s="15"/>
      <c r="F166" s="15"/>
      <c r="G166" s="15"/>
      <c r="H166" s="15"/>
      <c r="I166" s="15"/>
      <c r="J166" s="15"/>
      <c r="K166" s="15"/>
      <c r="L166" s="15"/>
      <c r="M166" s="15"/>
      <c r="N166" s="15"/>
      <c r="O166" s="15"/>
      <c r="P166" s="15"/>
    </row>
    <row r="167" spans="1:16">
      <c r="A167" s="15"/>
      <c r="B167" s="15"/>
      <c r="C167" s="15"/>
      <c r="D167" s="15"/>
      <c r="E167" s="15"/>
      <c r="F167" s="15"/>
      <c r="G167" s="15"/>
      <c r="H167" s="15"/>
      <c r="I167" s="15"/>
      <c r="J167" s="15"/>
      <c r="K167" s="15"/>
      <c r="L167" s="15"/>
      <c r="M167" s="15"/>
      <c r="N167" s="15"/>
      <c r="O167" s="15"/>
      <c r="P167" s="15"/>
    </row>
    <row r="168" spans="1:16">
      <c r="A168" s="15"/>
      <c r="B168" s="15"/>
      <c r="C168" s="15"/>
      <c r="D168" s="15"/>
      <c r="E168" s="15"/>
      <c r="F168" s="15"/>
      <c r="G168" s="15"/>
      <c r="H168" s="15"/>
      <c r="I168" s="15"/>
      <c r="J168" s="15"/>
      <c r="K168" s="15"/>
      <c r="L168" s="15"/>
      <c r="M168" s="15"/>
      <c r="N168" s="15"/>
      <c r="O168" s="15"/>
      <c r="P168" s="15"/>
    </row>
    <row r="169" spans="1:16">
      <c r="A169" s="15"/>
      <c r="B169" s="15"/>
      <c r="C169" s="15"/>
      <c r="D169" s="15"/>
      <c r="E169" s="15"/>
      <c r="F169" s="15"/>
      <c r="G169" s="15"/>
      <c r="H169" s="15"/>
      <c r="I169" s="15"/>
      <c r="J169" s="15"/>
      <c r="K169" s="15"/>
      <c r="L169" s="15"/>
      <c r="M169" s="15"/>
      <c r="N169" s="15"/>
      <c r="O169" s="15"/>
      <c r="P169" s="15"/>
    </row>
    <row r="170" spans="1:16">
      <c r="A170" s="15"/>
      <c r="B170" s="15"/>
      <c r="C170" s="15"/>
      <c r="D170" s="15"/>
      <c r="E170" s="15"/>
      <c r="F170" s="15"/>
      <c r="G170" s="15"/>
      <c r="H170" s="15"/>
      <c r="I170" s="15"/>
      <c r="J170" s="15"/>
      <c r="K170" s="15"/>
      <c r="L170" s="15"/>
      <c r="M170" s="15"/>
      <c r="N170" s="15"/>
      <c r="O170" s="15"/>
      <c r="P170" s="15"/>
    </row>
    <row r="171" spans="1:16">
      <c r="A171" s="15"/>
      <c r="B171" s="15"/>
      <c r="C171" s="15"/>
      <c r="D171" s="15"/>
      <c r="E171" s="15"/>
      <c r="F171" s="15"/>
      <c r="G171" s="15"/>
      <c r="H171" s="15"/>
      <c r="I171" s="15"/>
      <c r="J171" s="15"/>
      <c r="K171" s="15"/>
      <c r="L171" s="15"/>
      <c r="M171" s="15"/>
      <c r="N171" s="15"/>
      <c r="O171" s="15"/>
      <c r="P171" s="15"/>
    </row>
    <row r="172" spans="1:16">
      <c r="A172" s="15"/>
      <c r="B172" s="15"/>
      <c r="C172" s="15"/>
      <c r="D172" s="15"/>
      <c r="E172" s="15"/>
      <c r="F172" s="15"/>
      <c r="G172" s="15"/>
      <c r="H172" s="15"/>
      <c r="I172" s="15"/>
      <c r="J172" s="15"/>
      <c r="K172" s="15"/>
      <c r="L172" s="15"/>
      <c r="M172" s="15"/>
      <c r="N172" s="15"/>
      <c r="O172" s="15"/>
      <c r="P172" s="15"/>
    </row>
    <row r="173" spans="1:16">
      <c r="A173" s="15"/>
      <c r="B173" s="15"/>
      <c r="C173" s="15"/>
      <c r="D173" s="15"/>
      <c r="E173" s="15"/>
      <c r="F173" s="15"/>
      <c r="G173" s="15"/>
      <c r="H173" s="15"/>
      <c r="I173" s="15"/>
      <c r="J173" s="15"/>
      <c r="K173" s="15"/>
      <c r="L173" s="15"/>
      <c r="M173" s="15"/>
      <c r="N173" s="15"/>
      <c r="O173" s="15"/>
      <c r="P173" s="15"/>
    </row>
    <row r="174" spans="1:16">
      <c r="A174" s="15"/>
      <c r="B174" s="15"/>
      <c r="C174" s="15"/>
      <c r="D174" s="15"/>
      <c r="E174" s="15"/>
      <c r="F174" s="15"/>
      <c r="G174" s="15"/>
      <c r="H174" s="15"/>
      <c r="I174" s="15"/>
      <c r="J174" s="15"/>
      <c r="K174" s="15"/>
      <c r="L174" s="15"/>
      <c r="M174" s="15"/>
      <c r="N174" s="15"/>
      <c r="O174" s="15"/>
      <c r="P174" s="15"/>
    </row>
    <row r="175" spans="1:16">
      <c r="A175" s="15"/>
      <c r="B175" s="15"/>
      <c r="C175" s="15"/>
      <c r="D175" s="15"/>
      <c r="E175" s="15"/>
      <c r="F175" s="15"/>
      <c r="G175" s="15"/>
      <c r="H175" s="15"/>
      <c r="I175" s="15"/>
      <c r="J175" s="15"/>
      <c r="K175" s="15"/>
      <c r="L175" s="15"/>
      <c r="M175" s="15"/>
      <c r="N175" s="15"/>
      <c r="O175" s="15"/>
      <c r="P175" s="15"/>
    </row>
    <row r="176" spans="1:16">
      <c r="A176" s="15"/>
      <c r="B176" s="15"/>
      <c r="C176" s="15"/>
      <c r="D176" s="15"/>
      <c r="E176" s="15"/>
      <c r="F176" s="15"/>
      <c r="G176" s="15"/>
      <c r="H176" s="15"/>
      <c r="I176" s="15"/>
      <c r="J176" s="15"/>
      <c r="K176" s="15"/>
      <c r="L176" s="15"/>
      <c r="M176" s="15"/>
      <c r="N176" s="15"/>
      <c r="O176" s="15"/>
      <c r="P176" s="15"/>
    </row>
    <row r="177" spans="1:16">
      <c r="A177" s="15"/>
      <c r="B177" s="15"/>
      <c r="C177" s="15"/>
      <c r="D177" s="15"/>
      <c r="E177" s="15"/>
      <c r="F177" s="15"/>
      <c r="G177" s="15"/>
      <c r="H177" s="15"/>
      <c r="I177" s="15"/>
      <c r="J177" s="15"/>
      <c r="K177" s="15"/>
      <c r="L177" s="15"/>
      <c r="M177" s="15"/>
      <c r="N177" s="15"/>
      <c r="O177" s="15"/>
      <c r="P177" s="15"/>
    </row>
    <row r="178" spans="1:16">
      <c r="A178" s="15"/>
      <c r="B178" s="15"/>
      <c r="C178" s="15"/>
      <c r="D178" s="15"/>
      <c r="E178" s="15"/>
      <c r="F178" s="15"/>
      <c r="G178" s="15"/>
      <c r="H178" s="15"/>
      <c r="I178" s="15"/>
      <c r="J178" s="15"/>
      <c r="K178" s="15"/>
      <c r="L178" s="15"/>
      <c r="M178" s="15"/>
      <c r="N178" s="15"/>
      <c r="O178" s="15"/>
      <c r="P178" s="15"/>
    </row>
    <row r="179" spans="1:16">
      <c r="A179" s="15"/>
      <c r="B179" s="15"/>
      <c r="C179" s="15"/>
      <c r="D179" s="15"/>
      <c r="E179" s="15"/>
      <c r="F179" s="15"/>
      <c r="G179" s="15"/>
      <c r="H179" s="15"/>
      <c r="I179" s="15"/>
      <c r="J179" s="15"/>
      <c r="K179" s="15"/>
      <c r="L179" s="15"/>
      <c r="M179" s="15"/>
      <c r="N179" s="15"/>
      <c r="O179" s="15"/>
      <c r="P179" s="15"/>
    </row>
    <row r="180" spans="1:16">
      <c r="A180" s="15"/>
      <c r="B180" s="15"/>
      <c r="C180" s="15"/>
      <c r="D180" s="15"/>
      <c r="E180" s="15"/>
      <c r="F180" s="15"/>
      <c r="G180" s="15"/>
      <c r="H180" s="15"/>
      <c r="I180" s="15"/>
      <c r="J180" s="15"/>
      <c r="K180" s="15"/>
      <c r="L180" s="15"/>
      <c r="M180" s="15"/>
      <c r="N180" s="15"/>
      <c r="O180" s="15"/>
      <c r="P180" s="15"/>
    </row>
    <row r="181" spans="1:16">
      <c r="A181" s="15"/>
      <c r="B181" s="15"/>
      <c r="C181" s="15"/>
      <c r="D181" s="15"/>
      <c r="E181" s="15"/>
      <c r="F181" s="15"/>
      <c r="G181" s="15"/>
      <c r="H181" s="15"/>
      <c r="I181" s="15"/>
      <c r="J181" s="15"/>
      <c r="K181" s="15"/>
      <c r="L181" s="15"/>
      <c r="M181" s="15"/>
      <c r="N181" s="15"/>
      <c r="O181" s="15"/>
      <c r="P181" s="15"/>
    </row>
    <row r="182" spans="1:16">
      <c r="A182" s="15"/>
      <c r="B182" s="15"/>
      <c r="C182" s="15"/>
      <c r="D182" s="15"/>
      <c r="E182" s="15"/>
      <c r="F182" s="15"/>
      <c r="G182" s="15"/>
      <c r="H182" s="15"/>
      <c r="I182" s="15"/>
      <c r="J182" s="15"/>
      <c r="K182" s="15"/>
      <c r="L182" s="15"/>
      <c r="M182" s="15"/>
      <c r="N182" s="15"/>
      <c r="O182" s="15"/>
      <c r="P182" s="15"/>
    </row>
    <row r="183" spans="1:16">
      <c r="A183" s="15"/>
      <c r="B183" s="15"/>
      <c r="C183" s="15"/>
      <c r="D183" s="15"/>
      <c r="E183" s="15"/>
      <c r="F183" s="15"/>
      <c r="G183" s="15"/>
      <c r="H183" s="15"/>
      <c r="I183" s="15"/>
      <c r="J183" s="15"/>
      <c r="K183" s="15"/>
      <c r="L183" s="15"/>
      <c r="M183" s="15"/>
      <c r="N183" s="15"/>
      <c r="O183" s="15"/>
      <c r="P183" s="15"/>
    </row>
    <row r="184" spans="1:16">
      <c r="A184" s="15"/>
      <c r="B184" s="15"/>
      <c r="C184" s="15"/>
      <c r="D184" s="15"/>
      <c r="E184" s="15"/>
      <c r="F184" s="15"/>
      <c r="G184" s="15"/>
      <c r="H184" s="15"/>
      <c r="I184" s="15"/>
      <c r="J184" s="15"/>
      <c r="K184" s="15"/>
      <c r="L184" s="15"/>
      <c r="M184" s="15"/>
      <c r="N184" s="15"/>
      <c r="O184" s="15"/>
      <c r="P184" s="15"/>
    </row>
    <row r="185" spans="1:16">
      <c r="A185" s="15"/>
      <c r="B185" s="15"/>
      <c r="C185" s="15"/>
      <c r="D185" s="15"/>
      <c r="E185" s="15"/>
      <c r="F185" s="15"/>
      <c r="G185" s="15"/>
      <c r="H185" s="15"/>
      <c r="I185" s="15"/>
      <c r="J185" s="15"/>
      <c r="K185" s="15"/>
      <c r="L185" s="15"/>
      <c r="M185" s="15"/>
      <c r="N185" s="15"/>
      <c r="O185" s="15"/>
      <c r="P185" s="15"/>
    </row>
    <row r="186" spans="1:16">
      <c r="A186" s="15"/>
      <c r="B186" s="15"/>
      <c r="C186" s="15"/>
      <c r="D186" s="15"/>
      <c r="E186" s="15"/>
      <c r="F186" s="15"/>
      <c r="G186" s="15"/>
      <c r="H186" s="15"/>
      <c r="I186" s="15"/>
      <c r="J186" s="15"/>
      <c r="K186" s="15"/>
      <c r="L186" s="15"/>
      <c r="M186" s="15"/>
      <c r="N186" s="15"/>
      <c r="O186" s="15"/>
      <c r="P186" s="15"/>
    </row>
    <row r="187" spans="1:16">
      <c r="A187" s="15"/>
      <c r="B187" s="15"/>
      <c r="C187" s="15"/>
      <c r="D187" s="15"/>
      <c r="E187" s="15"/>
      <c r="F187" s="15"/>
      <c r="G187" s="15"/>
      <c r="H187" s="15"/>
      <c r="I187" s="15"/>
      <c r="J187" s="15"/>
      <c r="K187" s="15"/>
      <c r="L187" s="15"/>
      <c r="M187" s="15"/>
      <c r="N187" s="15"/>
      <c r="O187" s="15"/>
      <c r="P187" s="15"/>
    </row>
    <row r="188" spans="1:16">
      <c r="A188" s="15"/>
      <c r="B188" s="15"/>
      <c r="C188" s="15"/>
      <c r="D188" s="15"/>
      <c r="E188" s="15"/>
      <c r="F188" s="15"/>
      <c r="G188" s="15"/>
      <c r="H188" s="15"/>
      <c r="I188" s="15"/>
      <c r="J188" s="15"/>
      <c r="K188" s="15"/>
      <c r="L188" s="15"/>
      <c r="M188" s="15"/>
      <c r="N188" s="15"/>
      <c r="O188" s="15"/>
      <c r="P188" s="15"/>
    </row>
    <row r="189" spans="1:16">
      <c r="A189" s="15"/>
      <c r="B189" s="15"/>
      <c r="C189" s="15"/>
      <c r="D189" s="15"/>
      <c r="E189" s="15"/>
      <c r="F189" s="15"/>
      <c r="G189" s="15"/>
      <c r="H189" s="15"/>
      <c r="I189" s="15"/>
      <c r="J189" s="15"/>
      <c r="K189" s="15"/>
      <c r="L189" s="15"/>
      <c r="M189" s="15"/>
      <c r="N189" s="15"/>
      <c r="O189" s="15"/>
      <c r="P189" s="15"/>
    </row>
    <row r="190" spans="1:16">
      <c r="A190" s="15"/>
      <c r="B190" s="15"/>
      <c r="C190" s="15"/>
      <c r="D190" s="15"/>
      <c r="E190" s="15"/>
      <c r="F190" s="15"/>
      <c r="G190" s="15"/>
      <c r="H190" s="15"/>
      <c r="I190" s="15"/>
      <c r="J190" s="15"/>
      <c r="K190" s="15"/>
      <c r="L190" s="15"/>
      <c r="M190" s="15"/>
      <c r="N190" s="15"/>
      <c r="O190" s="15"/>
      <c r="P190" s="15"/>
    </row>
    <row r="191" spans="1:16">
      <c r="A191" s="15"/>
      <c r="B191" s="15"/>
      <c r="C191" s="15"/>
      <c r="D191" s="15"/>
      <c r="E191" s="15"/>
      <c r="F191" s="15"/>
      <c r="G191" s="15"/>
      <c r="H191" s="15"/>
      <c r="I191" s="15"/>
      <c r="J191" s="15"/>
      <c r="K191" s="15"/>
      <c r="L191" s="15"/>
      <c r="M191" s="15"/>
      <c r="N191" s="15"/>
      <c r="O191" s="15"/>
      <c r="P191" s="15"/>
    </row>
    <row r="192" spans="1:16">
      <c r="A192" s="15"/>
      <c r="B192" s="15"/>
      <c r="C192" s="15"/>
      <c r="D192" s="15"/>
      <c r="E192" s="15"/>
      <c r="F192" s="15"/>
      <c r="G192" s="15"/>
      <c r="H192" s="15"/>
      <c r="I192" s="15"/>
      <c r="J192" s="15"/>
      <c r="K192" s="15"/>
      <c r="L192" s="15"/>
      <c r="M192" s="15"/>
      <c r="N192" s="15"/>
      <c r="O192" s="15"/>
      <c r="P192" s="15"/>
    </row>
    <row r="193" spans="1:16">
      <c r="A193" s="15"/>
      <c r="B193" s="15"/>
      <c r="C193" s="15"/>
      <c r="D193" s="15"/>
      <c r="E193" s="15"/>
      <c r="F193" s="15"/>
      <c r="G193" s="15"/>
      <c r="H193" s="15"/>
      <c r="I193" s="15"/>
      <c r="J193" s="15"/>
      <c r="K193" s="15"/>
      <c r="L193" s="15"/>
      <c r="M193" s="15"/>
      <c r="N193" s="15"/>
      <c r="O193" s="15"/>
      <c r="P193" s="15"/>
    </row>
    <row r="194" spans="1:16">
      <c r="A194" s="15"/>
      <c r="B194" s="15"/>
      <c r="C194" s="15"/>
      <c r="D194" s="15"/>
      <c r="E194" s="15"/>
      <c r="F194" s="15"/>
      <c r="G194" s="15"/>
      <c r="H194" s="15"/>
      <c r="I194" s="15"/>
      <c r="J194" s="15"/>
      <c r="K194" s="15"/>
      <c r="L194" s="15"/>
      <c r="M194" s="15"/>
      <c r="N194" s="15"/>
      <c r="O194" s="15"/>
      <c r="P194" s="15"/>
    </row>
    <row r="195" spans="1:16">
      <c r="A195" s="15"/>
      <c r="B195" s="15"/>
      <c r="C195" s="15"/>
      <c r="D195" s="15"/>
      <c r="E195" s="15"/>
      <c r="F195" s="15"/>
      <c r="G195" s="15"/>
      <c r="H195" s="15"/>
      <c r="I195" s="15"/>
      <c r="J195" s="15"/>
      <c r="K195" s="15"/>
      <c r="L195" s="15"/>
      <c r="M195" s="15"/>
      <c r="N195" s="15"/>
      <c r="O195" s="15"/>
      <c r="P195" s="15"/>
    </row>
    <row r="196" spans="1:16">
      <c r="A196" s="15"/>
      <c r="B196" s="15"/>
      <c r="C196" s="15"/>
      <c r="D196" s="15"/>
      <c r="E196" s="15"/>
      <c r="F196" s="15"/>
      <c r="G196" s="15"/>
      <c r="H196" s="15"/>
      <c r="I196" s="15"/>
      <c r="J196" s="15"/>
      <c r="K196" s="15"/>
      <c r="L196" s="15"/>
      <c r="M196" s="15"/>
      <c r="N196" s="15"/>
      <c r="O196" s="15"/>
      <c r="P196" s="15"/>
    </row>
    <row r="197" spans="1:16">
      <c r="A197" s="15"/>
      <c r="B197" s="15"/>
      <c r="C197" s="15"/>
      <c r="D197" s="15"/>
      <c r="E197" s="15"/>
      <c r="F197" s="15"/>
      <c r="G197" s="15"/>
      <c r="H197" s="15"/>
      <c r="I197" s="15"/>
      <c r="J197" s="15"/>
      <c r="K197" s="15"/>
      <c r="L197" s="15"/>
      <c r="M197" s="15"/>
      <c r="N197" s="15"/>
      <c r="O197" s="15"/>
      <c r="P197" s="15"/>
    </row>
    <row r="198" spans="1:16">
      <c r="A198" s="15"/>
      <c r="B198" s="15"/>
      <c r="C198" s="15"/>
      <c r="D198" s="15"/>
      <c r="E198" s="15"/>
      <c r="F198" s="15"/>
      <c r="G198" s="15"/>
      <c r="H198" s="15"/>
      <c r="I198" s="15"/>
      <c r="J198" s="15"/>
      <c r="K198" s="15"/>
      <c r="L198" s="15"/>
      <c r="M198" s="15"/>
      <c r="N198" s="15"/>
      <c r="O198" s="15"/>
      <c r="P198" s="15"/>
    </row>
    <row r="199" spans="1:16">
      <c r="A199" s="15"/>
      <c r="B199" s="15"/>
      <c r="C199" s="15"/>
      <c r="D199" s="15"/>
      <c r="E199" s="15"/>
      <c r="F199" s="15"/>
      <c r="G199" s="15"/>
      <c r="H199" s="15"/>
      <c r="I199" s="15"/>
      <c r="J199" s="15"/>
      <c r="K199" s="15"/>
      <c r="L199" s="15"/>
      <c r="M199" s="15"/>
      <c r="N199" s="15"/>
      <c r="O199" s="15"/>
      <c r="P199" s="15"/>
    </row>
    <row r="200" spans="1:16">
      <c r="A200" s="15"/>
      <c r="B200" s="15"/>
      <c r="C200" s="15"/>
      <c r="D200" s="15"/>
      <c r="E200" s="15"/>
      <c r="F200" s="15"/>
      <c r="G200" s="15"/>
      <c r="H200" s="15"/>
      <c r="I200" s="15"/>
      <c r="J200" s="15"/>
      <c r="K200" s="15"/>
      <c r="L200" s="15"/>
      <c r="M200" s="15"/>
      <c r="N200" s="15"/>
      <c r="O200" s="15"/>
      <c r="P200" s="15"/>
    </row>
    <row r="201" spans="1:16">
      <c r="A201" s="15"/>
      <c r="B201" s="15"/>
      <c r="C201" s="15"/>
      <c r="D201" s="15"/>
      <c r="E201" s="15"/>
      <c r="F201" s="15"/>
      <c r="G201" s="15"/>
      <c r="H201" s="15"/>
      <c r="I201" s="15"/>
      <c r="J201" s="15"/>
      <c r="K201" s="15"/>
      <c r="L201" s="15"/>
      <c r="M201" s="15"/>
      <c r="N201" s="15"/>
      <c r="O201" s="15"/>
      <c r="P201" s="15"/>
    </row>
    <row r="202" spans="1:16">
      <c r="A202" s="15"/>
      <c r="B202" s="15"/>
      <c r="C202" s="15"/>
      <c r="D202" s="15"/>
      <c r="E202" s="15"/>
      <c r="F202" s="15"/>
      <c r="G202" s="15"/>
      <c r="H202" s="15"/>
      <c r="I202" s="15"/>
      <c r="J202" s="15"/>
      <c r="K202" s="15"/>
      <c r="L202" s="15"/>
      <c r="M202" s="15"/>
      <c r="N202" s="15"/>
      <c r="O202" s="15"/>
      <c r="P202" s="15"/>
    </row>
    <row r="203" spans="1:16">
      <c r="A203" s="15"/>
      <c r="B203" s="15"/>
      <c r="C203" s="15"/>
      <c r="D203" s="15"/>
      <c r="E203" s="15"/>
      <c r="F203" s="15"/>
      <c r="G203" s="15"/>
      <c r="H203" s="15"/>
      <c r="I203" s="15"/>
      <c r="J203" s="15"/>
      <c r="K203" s="15"/>
      <c r="L203" s="15"/>
      <c r="M203" s="15"/>
      <c r="N203" s="15"/>
      <c r="O203" s="15"/>
      <c r="P203" s="15"/>
    </row>
    <row r="204" spans="1:16">
      <c r="A204" s="15"/>
      <c r="B204" s="15"/>
      <c r="C204" s="15"/>
      <c r="D204" s="15"/>
      <c r="E204" s="15"/>
      <c r="F204" s="15"/>
      <c r="G204" s="15"/>
      <c r="H204" s="15"/>
      <c r="I204" s="15"/>
      <c r="J204" s="15"/>
      <c r="K204" s="15"/>
      <c r="L204" s="15"/>
      <c r="M204" s="15"/>
      <c r="N204" s="15"/>
      <c r="O204" s="15"/>
      <c r="P204" s="15"/>
    </row>
    <row r="205" spans="1:16">
      <c r="A205" s="15"/>
      <c r="B205" s="15"/>
      <c r="C205" s="15"/>
      <c r="D205" s="15"/>
      <c r="E205" s="15"/>
      <c r="F205" s="15"/>
      <c r="G205" s="15"/>
      <c r="H205" s="15"/>
      <c r="I205" s="15"/>
      <c r="J205" s="15"/>
      <c r="K205" s="15"/>
      <c r="L205" s="15"/>
      <c r="M205" s="15"/>
      <c r="N205" s="15"/>
      <c r="O205" s="15"/>
      <c r="P205" s="15"/>
    </row>
    <row r="206" spans="1:16">
      <c r="A206" s="15"/>
      <c r="B206" s="15"/>
      <c r="C206" s="15"/>
      <c r="D206" s="15"/>
      <c r="E206" s="15"/>
      <c r="F206" s="15"/>
      <c r="G206" s="15"/>
      <c r="H206" s="15"/>
      <c r="I206" s="15"/>
      <c r="J206" s="15"/>
      <c r="K206" s="15"/>
      <c r="L206" s="15"/>
      <c r="M206" s="15"/>
      <c r="N206" s="15"/>
      <c r="O206" s="15"/>
      <c r="P206" s="15"/>
    </row>
    <row r="207" spans="1:16">
      <c r="A207" s="15"/>
      <c r="B207" s="15"/>
      <c r="C207" s="15"/>
      <c r="D207" s="15"/>
      <c r="E207" s="15"/>
      <c r="F207" s="15"/>
      <c r="G207" s="15"/>
      <c r="H207" s="15"/>
      <c r="I207" s="15"/>
      <c r="J207" s="15"/>
      <c r="K207" s="15"/>
      <c r="L207" s="15"/>
      <c r="M207" s="15"/>
      <c r="N207" s="15"/>
      <c r="O207" s="15"/>
      <c r="P207" s="15"/>
    </row>
    <row r="208" spans="1:16">
      <c r="A208" s="15"/>
      <c r="B208" s="15"/>
      <c r="C208" s="15"/>
      <c r="D208" s="15"/>
      <c r="E208" s="15"/>
      <c r="F208" s="15"/>
      <c r="G208" s="15"/>
      <c r="H208" s="15"/>
      <c r="I208" s="15"/>
      <c r="J208" s="15"/>
      <c r="K208" s="15"/>
      <c r="L208" s="15"/>
      <c r="M208" s="15"/>
      <c r="N208" s="15"/>
      <c r="O208" s="15"/>
      <c r="P208" s="15"/>
    </row>
    <row r="209" spans="1:16">
      <c r="A209" s="15"/>
      <c r="B209" s="15"/>
      <c r="C209" s="15"/>
      <c r="D209" s="15"/>
      <c r="E209" s="15"/>
      <c r="F209" s="15"/>
      <c r="G209" s="15"/>
      <c r="H209" s="15"/>
      <c r="I209" s="15"/>
      <c r="J209" s="15"/>
      <c r="K209" s="15"/>
      <c r="L209" s="15"/>
      <c r="M209" s="15"/>
      <c r="N209" s="15"/>
      <c r="O209" s="15"/>
      <c r="P209" s="15"/>
    </row>
    <row r="210" spans="1:16">
      <c r="A210" s="15"/>
      <c r="B210" s="15"/>
      <c r="C210" s="15"/>
      <c r="D210" s="15"/>
      <c r="E210" s="15"/>
      <c r="F210" s="15"/>
      <c r="G210" s="15"/>
      <c r="H210" s="15"/>
      <c r="I210" s="15"/>
      <c r="J210" s="15"/>
      <c r="K210" s="15"/>
      <c r="L210" s="15"/>
      <c r="M210" s="15"/>
      <c r="N210" s="15"/>
      <c r="O210" s="15"/>
      <c r="P210" s="15"/>
    </row>
    <row r="211" spans="1:16">
      <c r="A211" s="15"/>
      <c r="B211" s="15"/>
      <c r="C211" s="15"/>
      <c r="D211" s="15"/>
      <c r="E211" s="15"/>
      <c r="F211" s="15"/>
      <c r="G211" s="15"/>
      <c r="H211" s="15"/>
      <c r="I211" s="15"/>
      <c r="J211" s="15"/>
      <c r="K211" s="15"/>
      <c r="L211" s="15"/>
      <c r="M211" s="15"/>
      <c r="N211" s="15"/>
      <c r="O211" s="15"/>
      <c r="P211" s="15"/>
    </row>
    <row r="212" spans="1:16">
      <c r="A212" s="15"/>
      <c r="B212" s="15"/>
      <c r="C212" s="15"/>
      <c r="D212" s="15"/>
      <c r="E212" s="15"/>
      <c r="F212" s="15"/>
      <c r="G212" s="15"/>
      <c r="H212" s="15"/>
      <c r="I212" s="15"/>
      <c r="J212" s="15"/>
      <c r="K212" s="15"/>
      <c r="L212" s="15"/>
      <c r="M212" s="15"/>
      <c r="N212" s="15"/>
      <c r="O212" s="15"/>
      <c r="P212" s="15"/>
    </row>
    <row r="213" spans="1:16">
      <c r="A213" s="15"/>
      <c r="B213" s="15"/>
      <c r="C213" s="15"/>
      <c r="D213" s="15"/>
      <c r="E213" s="15"/>
      <c r="F213" s="15"/>
      <c r="G213" s="15"/>
      <c r="H213" s="15"/>
      <c r="I213" s="15"/>
      <c r="J213" s="15"/>
      <c r="K213" s="15"/>
      <c r="L213" s="15"/>
      <c r="M213" s="15"/>
      <c r="N213" s="15"/>
      <c r="O213" s="15"/>
      <c r="P213" s="15"/>
    </row>
    <row r="214" spans="1:16">
      <c r="A214" s="15"/>
      <c r="B214" s="15"/>
      <c r="C214" s="15"/>
      <c r="D214" s="15"/>
      <c r="E214" s="15"/>
      <c r="F214" s="15"/>
      <c r="G214" s="15"/>
      <c r="H214" s="15"/>
      <c r="I214" s="15"/>
      <c r="J214" s="15"/>
      <c r="K214" s="15"/>
      <c r="L214" s="15"/>
      <c r="M214" s="15"/>
      <c r="N214" s="15"/>
      <c r="O214" s="15"/>
      <c r="P214" s="15"/>
    </row>
    <row r="215" spans="1:16">
      <c r="A215" s="15"/>
      <c r="B215" s="15"/>
      <c r="C215" s="15"/>
      <c r="D215" s="15"/>
      <c r="E215" s="15"/>
      <c r="F215" s="15"/>
      <c r="G215" s="15"/>
      <c r="H215" s="15"/>
      <c r="I215" s="15"/>
      <c r="J215" s="15"/>
      <c r="K215" s="15"/>
      <c r="L215" s="15"/>
      <c r="M215" s="15"/>
      <c r="N215" s="15"/>
      <c r="O215" s="15"/>
      <c r="P215" s="15"/>
    </row>
    <row r="216" spans="1:16">
      <c r="A216" s="15"/>
      <c r="B216" s="15"/>
      <c r="C216" s="15"/>
      <c r="D216" s="15"/>
      <c r="E216" s="15"/>
      <c r="F216" s="15"/>
      <c r="G216" s="15"/>
      <c r="H216" s="15"/>
      <c r="I216" s="15"/>
      <c r="J216" s="15"/>
      <c r="K216" s="15"/>
      <c r="L216" s="15"/>
      <c r="M216" s="15"/>
      <c r="N216" s="15"/>
      <c r="O216" s="15"/>
      <c r="P216" s="15"/>
    </row>
    <row r="217" spans="1:16">
      <c r="A217" s="15"/>
      <c r="B217" s="15"/>
      <c r="C217" s="15"/>
      <c r="D217" s="15"/>
      <c r="E217" s="15"/>
      <c r="F217" s="15"/>
      <c r="G217" s="15"/>
      <c r="H217" s="15"/>
      <c r="I217" s="15"/>
      <c r="J217" s="15"/>
      <c r="K217" s="15"/>
      <c r="L217" s="15"/>
      <c r="M217" s="15"/>
      <c r="N217" s="15"/>
      <c r="O217" s="15"/>
      <c r="P217" s="15"/>
    </row>
    <row r="218" spans="1:16">
      <c r="A218" s="15"/>
      <c r="B218" s="15"/>
      <c r="C218" s="15"/>
      <c r="D218" s="15"/>
      <c r="E218" s="15"/>
      <c r="F218" s="15"/>
      <c r="G218" s="15"/>
      <c r="H218" s="15"/>
      <c r="I218" s="15"/>
      <c r="J218" s="15"/>
      <c r="K218" s="15"/>
      <c r="L218" s="15"/>
      <c r="M218" s="15"/>
      <c r="N218" s="15"/>
      <c r="O218" s="15"/>
      <c r="P218" s="15"/>
    </row>
    <row r="219" spans="1:16">
      <c r="A219" s="15"/>
      <c r="B219" s="15"/>
      <c r="C219" s="15"/>
      <c r="D219" s="15"/>
      <c r="E219" s="15"/>
      <c r="F219" s="15"/>
      <c r="G219" s="15"/>
      <c r="H219" s="15"/>
      <c r="I219" s="15"/>
      <c r="J219" s="15"/>
      <c r="K219" s="15"/>
      <c r="L219" s="15"/>
      <c r="M219" s="15"/>
      <c r="N219" s="15"/>
      <c r="O219" s="15"/>
      <c r="P219" s="15"/>
    </row>
    <row r="220" spans="1:16">
      <c r="A220" s="15"/>
      <c r="B220" s="15"/>
      <c r="C220" s="15"/>
      <c r="D220" s="15"/>
      <c r="E220" s="15"/>
      <c r="F220" s="15"/>
      <c r="G220" s="15"/>
      <c r="H220" s="15"/>
      <c r="I220" s="15"/>
      <c r="J220" s="15"/>
      <c r="K220" s="15"/>
      <c r="L220" s="15"/>
      <c r="M220" s="15"/>
      <c r="N220" s="15"/>
      <c r="O220" s="15"/>
      <c r="P220" s="15"/>
    </row>
    <row r="221" spans="1:16">
      <c r="A221" s="15"/>
      <c r="B221" s="15"/>
      <c r="C221" s="15"/>
      <c r="D221" s="15"/>
      <c r="E221" s="15"/>
      <c r="F221" s="15"/>
      <c r="G221" s="15"/>
      <c r="H221" s="15"/>
      <c r="I221" s="15"/>
      <c r="J221" s="15"/>
      <c r="K221" s="15"/>
      <c r="L221" s="15"/>
      <c r="M221" s="15"/>
      <c r="N221" s="15"/>
      <c r="O221" s="15"/>
      <c r="P221" s="15"/>
    </row>
    <row r="222" spans="1:16">
      <c r="A222" s="15"/>
      <c r="B222" s="15"/>
      <c r="C222" s="15"/>
      <c r="D222" s="15"/>
      <c r="E222" s="15"/>
      <c r="F222" s="15"/>
      <c r="G222" s="15"/>
      <c r="H222" s="15"/>
      <c r="I222" s="15"/>
      <c r="J222" s="15"/>
      <c r="K222" s="15"/>
      <c r="L222" s="15"/>
      <c r="M222" s="15"/>
      <c r="N222" s="15"/>
      <c r="O222" s="15"/>
      <c r="P222" s="15"/>
    </row>
    <row r="223" spans="1:16">
      <c r="A223" s="15"/>
      <c r="B223" s="15"/>
      <c r="C223" s="15"/>
      <c r="D223" s="15"/>
      <c r="E223" s="15"/>
      <c r="F223" s="15"/>
      <c r="G223" s="15"/>
      <c r="H223" s="15"/>
      <c r="I223" s="15"/>
      <c r="J223" s="15"/>
      <c r="K223" s="15"/>
      <c r="L223" s="15"/>
      <c r="M223" s="15"/>
      <c r="N223" s="15"/>
      <c r="O223" s="15"/>
      <c r="P223" s="15"/>
    </row>
    <row r="224" spans="1:16">
      <c r="A224" s="15"/>
      <c r="B224" s="15"/>
      <c r="C224" s="15"/>
      <c r="D224" s="15"/>
      <c r="E224" s="15"/>
      <c r="F224" s="15"/>
      <c r="G224" s="15"/>
      <c r="H224" s="15"/>
      <c r="I224" s="15"/>
      <c r="J224" s="15"/>
      <c r="K224" s="15"/>
      <c r="L224" s="15"/>
      <c r="M224" s="15"/>
      <c r="N224" s="15"/>
      <c r="O224" s="15"/>
      <c r="P224" s="15"/>
    </row>
    <row r="225" spans="1:16">
      <c r="A225" s="15"/>
      <c r="B225" s="15"/>
      <c r="C225" s="15"/>
      <c r="D225" s="15"/>
      <c r="E225" s="15"/>
      <c r="F225" s="15"/>
      <c r="G225" s="15"/>
      <c r="H225" s="15"/>
      <c r="I225" s="15"/>
      <c r="J225" s="15"/>
      <c r="K225" s="15"/>
      <c r="L225" s="15"/>
      <c r="M225" s="15"/>
      <c r="N225" s="15"/>
      <c r="O225" s="15"/>
      <c r="P225" s="15"/>
    </row>
    <row r="226" spans="1:16">
      <c r="A226" s="15"/>
      <c r="B226" s="15"/>
      <c r="C226" s="15"/>
      <c r="D226" s="15"/>
      <c r="E226" s="15"/>
      <c r="F226" s="15"/>
      <c r="G226" s="15"/>
      <c r="H226" s="15"/>
      <c r="I226" s="15"/>
      <c r="J226" s="15"/>
      <c r="K226" s="15"/>
      <c r="L226" s="15"/>
      <c r="M226" s="15"/>
      <c r="N226" s="15"/>
      <c r="O226" s="15"/>
      <c r="P226" s="15"/>
    </row>
    <row r="227" spans="1:16">
      <c r="A227" s="15"/>
      <c r="B227" s="15"/>
      <c r="C227" s="15"/>
      <c r="D227" s="15"/>
      <c r="E227" s="15"/>
      <c r="F227" s="15"/>
      <c r="G227" s="15"/>
      <c r="H227" s="15"/>
      <c r="I227" s="15"/>
      <c r="J227" s="15"/>
      <c r="K227" s="15"/>
      <c r="L227" s="15"/>
      <c r="M227" s="15"/>
      <c r="N227" s="15"/>
      <c r="O227" s="15"/>
      <c r="P227" s="15"/>
    </row>
    <row r="228" spans="1:16">
      <c r="A228" s="15"/>
      <c r="B228" s="15"/>
      <c r="C228" s="15"/>
      <c r="D228" s="15"/>
      <c r="E228" s="15"/>
      <c r="F228" s="15"/>
      <c r="G228" s="15"/>
      <c r="H228" s="15"/>
      <c r="I228" s="15"/>
      <c r="J228" s="15"/>
      <c r="K228" s="15"/>
      <c r="L228" s="15"/>
      <c r="M228" s="15"/>
      <c r="N228" s="15"/>
      <c r="O228" s="15"/>
      <c r="P228" s="15"/>
    </row>
    <row r="229" spans="1:16">
      <c r="A229" s="15"/>
      <c r="B229" s="15"/>
      <c r="C229" s="15"/>
      <c r="D229" s="15"/>
      <c r="E229" s="15"/>
      <c r="F229" s="15"/>
      <c r="G229" s="15"/>
      <c r="H229" s="15"/>
      <c r="I229" s="15"/>
      <c r="J229" s="15"/>
      <c r="K229" s="15"/>
      <c r="L229" s="15"/>
      <c r="M229" s="15"/>
      <c r="N229" s="15"/>
      <c r="O229" s="15"/>
      <c r="P229" s="15"/>
    </row>
    <row r="230" spans="1:16">
      <c r="A230" s="15"/>
      <c r="B230" s="15"/>
      <c r="C230" s="15"/>
      <c r="D230" s="15"/>
      <c r="E230" s="15"/>
      <c r="F230" s="15"/>
      <c r="G230" s="15"/>
      <c r="H230" s="15"/>
      <c r="I230" s="15"/>
      <c r="J230" s="15"/>
      <c r="K230" s="15"/>
      <c r="L230" s="15"/>
      <c r="M230" s="15"/>
      <c r="N230" s="15"/>
      <c r="O230" s="15"/>
      <c r="P230" s="15"/>
    </row>
    <row r="231" spans="1:16">
      <c r="A231" s="15"/>
      <c r="B231" s="15"/>
      <c r="C231" s="15"/>
      <c r="D231" s="15"/>
      <c r="E231" s="15"/>
      <c r="F231" s="15"/>
      <c r="G231" s="15"/>
      <c r="H231" s="15"/>
      <c r="I231" s="15"/>
      <c r="J231" s="15"/>
      <c r="K231" s="15"/>
      <c r="L231" s="15"/>
      <c r="M231" s="15"/>
      <c r="N231" s="15"/>
      <c r="O231" s="15"/>
      <c r="P231" s="15"/>
    </row>
    <row r="232" spans="1:16">
      <c r="A232" s="15"/>
      <c r="B232" s="15"/>
      <c r="C232" s="15"/>
      <c r="D232" s="15"/>
      <c r="E232" s="15"/>
      <c r="F232" s="15"/>
      <c r="G232" s="15"/>
      <c r="H232" s="15"/>
      <c r="I232" s="15"/>
      <c r="J232" s="15"/>
      <c r="K232" s="15"/>
      <c r="L232" s="15"/>
      <c r="M232" s="15"/>
      <c r="N232" s="15"/>
      <c r="O232" s="15"/>
      <c r="P232" s="15"/>
    </row>
    <row r="233" spans="1:16">
      <c r="A233" s="15"/>
      <c r="B233" s="15"/>
      <c r="C233" s="15"/>
      <c r="D233" s="15"/>
      <c r="E233" s="15"/>
      <c r="F233" s="15"/>
      <c r="G233" s="15"/>
      <c r="H233" s="15"/>
      <c r="I233" s="15"/>
      <c r="J233" s="15"/>
      <c r="K233" s="15"/>
      <c r="L233" s="15"/>
      <c r="M233" s="15"/>
      <c r="N233" s="15"/>
      <c r="O233" s="15"/>
      <c r="P233" s="15"/>
    </row>
    <row r="234" spans="1:16">
      <c r="A234" s="15"/>
      <c r="B234" s="15"/>
      <c r="C234" s="15"/>
      <c r="D234" s="15"/>
      <c r="E234" s="15"/>
      <c r="F234" s="15"/>
      <c r="G234" s="15"/>
      <c r="H234" s="15"/>
      <c r="I234" s="15"/>
      <c r="J234" s="15"/>
      <c r="K234" s="15"/>
      <c r="L234" s="15"/>
      <c r="M234" s="15"/>
      <c r="N234" s="15"/>
      <c r="O234" s="15"/>
      <c r="P234" s="15"/>
    </row>
    <row r="235" spans="1:16">
      <c r="A235" s="15"/>
      <c r="B235" s="15"/>
      <c r="C235" s="15"/>
      <c r="D235" s="15"/>
      <c r="E235" s="15"/>
      <c r="F235" s="15"/>
      <c r="G235" s="15"/>
      <c r="H235" s="15"/>
      <c r="I235" s="15"/>
      <c r="J235" s="15"/>
      <c r="K235" s="15"/>
      <c r="L235" s="15"/>
      <c r="M235" s="15"/>
      <c r="N235" s="15"/>
      <c r="O235" s="15"/>
      <c r="P235" s="15"/>
    </row>
    <row r="236" spans="1:16">
      <c r="A236" s="15"/>
      <c r="B236" s="15"/>
      <c r="C236" s="15"/>
      <c r="D236" s="15"/>
      <c r="E236" s="15"/>
      <c r="F236" s="15"/>
      <c r="G236" s="15"/>
      <c r="H236" s="15"/>
      <c r="I236" s="15"/>
      <c r="J236" s="15"/>
      <c r="K236" s="15"/>
      <c r="L236" s="15"/>
      <c r="M236" s="15"/>
      <c r="N236" s="15"/>
      <c r="O236" s="15"/>
      <c r="P236" s="15"/>
    </row>
    <row r="237" spans="1:16">
      <c r="A237" s="15"/>
      <c r="B237" s="15"/>
      <c r="C237" s="15"/>
      <c r="D237" s="15"/>
      <c r="E237" s="15"/>
      <c r="F237" s="15"/>
      <c r="G237" s="15"/>
      <c r="H237" s="15"/>
      <c r="I237" s="15"/>
      <c r="J237" s="15"/>
      <c r="K237" s="15"/>
      <c r="L237" s="15"/>
      <c r="M237" s="15"/>
      <c r="N237" s="15"/>
      <c r="O237" s="15"/>
      <c r="P237" s="15"/>
    </row>
    <row r="238" spans="1:16">
      <c r="A238" s="15"/>
      <c r="B238" s="15"/>
      <c r="C238" s="15"/>
      <c r="D238" s="15"/>
      <c r="E238" s="15"/>
      <c r="F238" s="15"/>
      <c r="G238" s="15"/>
      <c r="H238" s="15"/>
      <c r="I238" s="15"/>
      <c r="J238" s="15"/>
      <c r="K238" s="15"/>
      <c r="L238" s="15"/>
      <c r="M238" s="15"/>
      <c r="N238" s="15"/>
      <c r="O238" s="15"/>
      <c r="P238" s="15"/>
    </row>
    <row r="239" spans="1:16">
      <c r="A239" s="15"/>
      <c r="B239" s="15"/>
      <c r="C239" s="15"/>
      <c r="D239" s="15"/>
      <c r="E239" s="15"/>
      <c r="F239" s="15"/>
      <c r="G239" s="15"/>
      <c r="H239" s="15"/>
      <c r="I239" s="15"/>
      <c r="J239" s="15"/>
      <c r="K239" s="15"/>
      <c r="L239" s="15"/>
      <c r="M239" s="15"/>
      <c r="N239" s="15"/>
      <c r="O239" s="15"/>
      <c r="P239" s="15"/>
    </row>
    <row r="240" spans="1:16">
      <c r="A240" s="15"/>
      <c r="B240" s="15"/>
      <c r="C240" s="15"/>
      <c r="D240" s="15"/>
      <c r="E240" s="15"/>
      <c r="F240" s="15"/>
      <c r="G240" s="15"/>
      <c r="H240" s="15"/>
      <c r="I240" s="15"/>
      <c r="J240" s="15"/>
      <c r="K240" s="15"/>
      <c r="L240" s="15"/>
      <c r="M240" s="15"/>
      <c r="N240" s="15"/>
      <c r="O240" s="15"/>
      <c r="P240" s="15"/>
    </row>
    <row r="241" spans="1:16">
      <c r="A241" s="15"/>
      <c r="B241" s="15"/>
      <c r="C241" s="15"/>
      <c r="D241" s="15"/>
      <c r="E241" s="15"/>
      <c r="F241" s="15"/>
      <c r="G241" s="15"/>
      <c r="H241" s="15"/>
      <c r="I241" s="15"/>
      <c r="J241" s="15"/>
      <c r="K241" s="15"/>
      <c r="L241" s="15"/>
      <c r="M241" s="15"/>
      <c r="N241" s="15"/>
      <c r="O241" s="15"/>
      <c r="P241" s="15"/>
    </row>
    <row r="242" spans="1:16">
      <c r="A242" s="15"/>
      <c r="B242" s="15"/>
      <c r="C242" s="15"/>
      <c r="D242" s="15"/>
      <c r="E242" s="15"/>
      <c r="F242" s="15"/>
      <c r="G242" s="15"/>
      <c r="H242" s="15"/>
      <c r="I242" s="15"/>
      <c r="J242" s="15"/>
      <c r="K242" s="15"/>
      <c r="L242" s="15"/>
      <c r="M242" s="15"/>
      <c r="N242" s="15"/>
      <c r="O242" s="15"/>
      <c r="P242" s="15"/>
    </row>
  </sheetData>
  <mergeCells count="1">
    <mergeCell ref="J54:R5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6"/>
  <sheetViews>
    <sheetView zoomScale="70" zoomScaleNormal="70" workbookViewId="0">
      <selection activeCell="F138" sqref="F138"/>
    </sheetView>
  </sheetViews>
  <sheetFormatPr baseColWidth="10" defaultRowHeight="12.75"/>
  <cols>
    <col min="1" max="1" width="11.42578125" style="1"/>
    <col min="2" max="2" width="12.5703125" style="1" customWidth="1"/>
    <col min="3" max="3" width="16.42578125" style="1" customWidth="1"/>
    <col min="4" max="4" width="14.28515625" style="1" customWidth="1"/>
    <col min="5" max="16384" width="11.42578125" style="1"/>
  </cols>
  <sheetData>
    <row r="1" spans="1:4" ht="12.75" customHeight="1">
      <c r="A1" s="19" t="s">
        <v>101</v>
      </c>
    </row>
    <row r="2" spans="1:4">
      <c r="A2" s="1" t="s">
        <v>56</v>
      </c>
    </row>
    <row r="4" spans="1:4" ht="38.25">
      <c r="C4" s="34" t="s">
        <v>92</v>
      </c>
      <c r="D4" s="34" t="s">
        <v>93</v>
      </c>
    </row>
    <row r="5" spans="1:4">
      <c r="B5" s="1" t="s">
        <v>16</v>
      </c>
      <c r="C5" s="26">
        <v>64.39723773398083</v>
      </c>
      <c r="D5" s="26">
        <v>35.602762266019177</v>
      </c>
    </row>
    <row r="6" spans="1:4">
      <c r="B6" s="1" t="s">
        <v>5</v>
      </c>
      <c r="C6" s="26">
        <v>63.443017611167029</v>
      </c>
      <c r="D6" s="26">
        <v>36.556982388832971</v>
      </c>
    </row>
    <row r="7" spans="1:4">
      <c r="B7" s="1" t="s">
        <v>7</v>
      </c>
      <c r="C7" s="26">
        <v>61.832034463048416</v>
      </c>
      <c r="D7" s="26">
        <v>38.167965536951584</v>
      </c>
    </row>
    <row r="8" spans="1:4">
      <c r="B8" s="1" t="s">
        <v>19</v>
      </c>
      <c r="C8" s="26">
        <v>61.275486856154984</v>
      </c>
      <c r="D8" s="26">
        <v>38.724513143845016</v>
      </c>
    </row>
    <row r="9" spans="1:4">
      <c r="B9" s="1" t="s">
        <v>11</v>
      </c>
      <c r="C9" s="26">
        <v>60.725304739264573</v>
      </c>
      <c r="D9" s="26">
        <v>39.27469526073542</v>
      </c>
    </row>
    <row r="10" spans="1:4">
      <c r="B10" s="54" t="s">
        <v>8</v>
      </c>
      <c r="C10" s="56">
        <v>60.718825550864238</v>
      </c>
      <c r="D10" s="56">
        <v>39.281174449135754</v>
      </c>
    </row>
    <row r="11" spans="1:4">
      <c r="B11" s="1" t="s">
        <v>3</v>
      </c>
      <c r="C11" s="26">
        <v>60.121453068000605</v>
      </c>
      <c r="D11" s="26">
        <v>39.878546931999388</v>
      </c>
    </row>
    <row r="12" spans="1:4">
      <c r="B12" s="68" t="s">
        <v>94</v>
      </c>
      <c r="C12" s="70">
        <v>51.25654718255678</v>
      </c>
      <c r="D12" s="70">
        <v>48.743458417753345</v>
      </c>
    </row>
    <row r="13" spans="1:4">
      <c r="B13" s="1" t="s">
        <v>2</v>
      </c>
      <c r="C13" s="26">
        <v>51.239603613669239</v>
      </c>
      <c r="D13" s="26">
        <v>48.760396386330754</v>
      </c>
    </row>
    <row r="14" spans="1:4">
      <c r="B14" s="1" t="s">
        <v>0</v>
      </c>
      <c r="C14" s="26">
        <v>50.344448722633551</v>
      </c>
      <c r="D14" s="26">
        <v>49.655551277366442</v>
      </c>
    </row>
    <row r="15" spans="1:4">
      <c r="B15" s="1" t="s">
        <v>22</v>
      </c>
      <c r="C15" s="26">
        <v>47.491188253056301</v>
      </c>
      <c r="D15" s="26">
        <v>52.508811746943692</v>
      </c>
    </row>
    <row r="16" spans="1:4">
      <c r="B16" s="1" t="s">
        <v>23</v>
      </c>
      <c r="C16" s="26">
        <v>46.864263190097425</v>
      </c>
      <c r="D16" s="26">
        <v>53.135736809902582</v>
      </c>
    </row>
    <row r="17" spans="1:7">
      <c r="B17" s="1" t="s">
        <v>30</v>
      </c>
      <c r="C17" s="26">
        <v>44.313830163909422</v>
      </c>
      <c r="D17" s="26">
        <v>55.686169836090585</v>
      </c>
    </row>
    <row r="18" spans="1:7">
      <c r="B18" s="1" t="s">
        <v>9</v>
      </c>
      <c r="C18" s="26">
        <v>38.392991427282297</v>
      </c>
      <c r="D18" s="26">
        <v>61.607008572717703</v>
      </c>
    </row>
    <row r="19" spans="1:7">
      <c r="B19" s="1" t="s">
        <v>25</v>
      </c>
      <c r="C19" s="26">
        <v>32.666061574612861</v>
      </c>
      <c r="D19" s="26">
        <v>67.333938425387146</v>
      </c>
    </row>
    <row r="20" spans="1:7">
      <c r="B20" s="1" t="s">
        <v>12</v>
      </c>
      <c r="C20" s="26">
        <v>32.162818769385915</v>
      </c>
      <c r="D20" s="26">
        <v>67.837181230614078</v>
      </c>
    </row>
    <row r="21" spans="1:7">
      <c r="B21" s="1" t="s">
        <v>18</v>
      </c>
      <c r="C21" s="26">
        <v>31.903998018318642</v>
      </c>
      <c r="D21" s="26">
        <v>68.096001981681354</v>
      </c>
    </row>
    <row r="22" spans="1:7">
      <c r="B22" s="1" t="s">
        <v>1</v>
      </c>
      <c r="C22" s="26">
        <v>31.292079700766571</v>
      </c>
      <c r="D22" s="26">
        <v>68.707920299233422</v>
      </c>
    </row>
    <row r="23" spans="1:7">
      <c r="B23" s="1" t="s">
        <v>14</v>
      </c>
      <c r="C23" s="38">
        <v>29.187543532478038</v>
      </c>
      <c r="D23" s="38">
        <v>70.812456467521969</v>
      </c>
      <c r="G23" s="1" t="s">
        <v>59</v>
      </c>
    </row>
    <row r="25" spans="1:7">
      <c r="A25" s="19" t="s">
        <v>122</v>
      </c>
    </row>
    <row r="26" spans="1:7">
      <c r="A26" s="1" t="s">
        <v>96</v>
      </c>
    </row>
    <row r="28" spans="1:7" ht="63.75">
      <c r="C28" s="37" t="s">
        <v>120</v>
      </c>
      <c r="D28" s="37"/>
    </row>
    <row r="29" spans="1:7">
      <c r="B29" s="1" t="s">
        <v>5</v>
      </c>
      <c r="C29" s="7">
        <v>2.8311200904912002</v>
      </c>
      <c r="D29" s="7"/>
    </row>
    <row r="30" spans="1:7">
      <c r="B30" s="1" t="s">
        <v>16</v>
      </c>
      <c r="C30" s="7">
        <v>5.5554418566574997</v>
      </c>
      <c r="D30" s="7"/>
    </row>
    <row r="31" spans="1:7">
      <c r="B31" s="1" t="s">
        <v>30</v>
      </c>
      <c r="C31" s="7">
        <v>5.9896327868390999</v>
      </c>
      <c r="D31" s="7"/>
    </row>
    <row r="32" spans="1:7">
      <c r="B32" s="1" t="s">
        <v>3</v>
      </c>
      <c r="C32" s="7">
        <v>6.4804475060513003</v>
      </c>
      <c r="D32" s="7"/>
    </row>
    <row r="33" spans="2:6">
      <c r="B33" s="1" t="s">
        <v>25</v>
      </c>
      <c r="C33" s="7">
        <v>13.309296004776</v>
      </c>
      <c r="D33" s="7"/>
    </row>
    <row r="34" spans="2:6">
      <c r="B34" s="1" t="s">
        <v>12</v>
      </c>
      <c r="C34" s="7">
        <v>14.114175036747</v>
      </c>
      <c r="D34" s="7"/>
    </row>
    <row r="35" spans="2:6">
      <c r="B35" s="1" t="s">
        <v>19</v>
      </c>
      <c r="C35" s="7">
        <v>14.262124218298716</v>
      </c>
      <c r="D35" s="7"/>
    </row>
    <row r="36" spans="2:6">
      <c r="B36" s="1" t="s">
        <v>23</v>
      </c>
      <c r="C36" s="7">
        <v>14.403928425282</v>
      </c>
      <c r="D36" s="7"/>
    </row>
    <row r="37" spans="2:6">
      <c r="B37" s="1" t="s">
        <v>9</v>
      </c>
      <c r="C37" s="7">
        <v>22.043840691570999</v>
      </c>
      <c r="D37" s="7"/>
    </row>
    <row r="38" spans="2:6">
      <c r="B38" s="54" t="s">
        <v>8</v>
      </c>
      <c r="C38" s="67">
        <v>24.578214387288</v>
      </c>
      <c r="D38" s="7"/>
    </row>
    <row r="39" spans="2:6">
      <c r="B39" s="1" t="s">
        <v>14</v>
      </c>
      <c r="C39" s="7">
        <v>28</v>
      </c>
      <c r="D39" s="7"/>
    </row>
    <row r="40" spans="2:6">
      <c r="B40" s="68" t="s">
        <v>95</v>
      </c>
      <c r="C40" s="80">
        <v>40.278354486045622</v>
      </c>
      <c r="D40" s="7"/>
    </row>
    <row r="41" spans="2:6">
      <c r="B41" s="1" t="s">
        <v>1</v>
      </c>
      <c r="C41" s="7">
        <v>45.465268242896997</v>
      </c>
      <c r="D41" s="7"/>
    </row>
    <row r="42" spans="2:6">
      <c r="B42" s="1" t="s">
        <v>2</v>
      </c>
      <c r="C42" s="7">
        <v>89.073466500451005</v>
      </c>
      <c r="D42" s="7"/>
    </row>
    <row r="43" spans="2:6">
      <c r="B43" s="1" t="s">
        <v>7</v>
      </c>
      <c r="C43" s="7">
        <v>100</v>
      </c>
      <c r="D43" s="7"/>
    </row>
    <row r="44" spans="2:6">
      <c r="B44" s="1" t="s">
        <v>0</v>
      </c>
      <c r="C44" s="7">
        <v>100</v>
      </c>
      <c r="D44" s="7"/>
    </row>
    <row r="45" spans="2:6">
      <c r="B45" s="1" t="s">
        <v>11</v>
      </c>
      <c r="C45" s="7">
        <v>100</v>
      </c>
      <c r="D45" s="7"/>
    </row>
    <row r="46" spans="2:6">
      <c r="B46" s="1" t="s">
        <v>18</v>
      </c>
      <c r="C46" s="7">
        <v>100</v>
      </c>
      <c r="D46" s="7"/>
    </row>
    <row r="47" spans="2:6">
      <c r="D47" s="7"/>
      <c r="F47" s="1" t="s">
        <v>121</v>
      </c>
    </row>
    <row r="48" spans="2:6">
      <c r="D48" s="7"/>
    </row>
    <row r="49" spans="1:7">
      <c r="D49" s="7"/>
      <c r="G49" s="1" t="s">
        <v>59</v>
      </c>
    </row>
    <row r="50" spans="1:7">
      <c r="D50" s="7"/>
    </row>
    <row r="51" spans="1:7">
      <c r="A51" s="19" t="s">
        <v>114</v>
      </c>
    </row>
    <row r="52" spans="1:7">
      <c r="A52" s="1" t="s">
        <v>62</v>
      </c>
    </row>
    <row r="54" spans="1:7" ht="25.5">
      <c r="C54" s="34" t="s">
        <v>115</v>
      </c>
      <c r="D54" s="34" t="s">
        <v>116</v>
      </c>
      <c r="E54" s="34" t="s">
        <v>117</v>
      </c>
    </row>
    <row r="55" spans="1:7">
      <c r="B55" s="1" t="s">
        <v>28</v>
      </c>
      <c r="C55" s="7">
        <v>379.06041473098486</v>
      </c>
      <c r="D55" s="7">
        <v>459.20400232340563</v>
      </c>
      <c r="E55" s="7">
        <v>419.84400596424894</v>
      </c>
    </row>
    <row r="56" spans="1:7">
      <c r="B56" s="1" t="s">
        <v>17</v>
      </c>
      <c r="C56" s="7">
        <v>330.81003450147591</v>
      </c>
      <c r="D56" s="7">
        <v>439.889174753085</v>
      </c>
      <c r="E56" s="7">
        <v>424.3582472168186</v>
      </c>
    </row>
    <row r="57" spans="1:7">
      <c r="B57" s="1" t="s">
        <v>13</v>
      </c>
      <c r="C57" s="7">
        <v>339.4553632039142</v>
      </c>
      <c r="D57" s="7">
        <v>447.49625391981863</v>
      </c>
      <c r="E57" s="7">
        <v>427.70314585064472</v>
      </c>
    </row>
    <row r="58" spans="1:7">
      <c r="B58" s="1" t="s">
        <v>15</v>
      </c>
      <c r="C58" s="7">
        <v>362.36601264652836</v>
      </c>
      <c r="D58" s="7">
        <v>477.93050168214563</v>
      </c>
      <c r="E58" s="7">
        <v>457.41439470369306</v>
      </c>
    </row>
    <row r="59" spans="1:7">
      <c r="B59" s="1" t="s">
        <v>25</v>
      </c>
      <c r="C59" s="7">
        <v>378.42574079556744</v>
      </c>
      <c r="D59" s="7">
        <v>462.15595965755659</v>
      </c>
      <c r="E59" s="7">
        <v>457.98396704074833</v>
      </c>
    </row>
    <row r="60" spans="1:7">
      <c r="B60" s="1" t="s">
        <v>9</v>
      </c>
      <c r="C60" s="7">
        <v>475.86326049222436</v>
      </c>
      <c r="D60" s="7">
        <v>468.99331855572831</v>
      </c>
      <c r="E60" s="7">
        <v>469.98538936317885</v>
      </c>
    </row>
    <row r="61" spans="1:7">
      <c r="B61" s="1" t="s">
        <v>10</v>
      </c>
      <c r="C61" s="7">
        <v>373.47580792818309</v>
      </c>
      <c r="D61" s="7">
        <v>478.01291089587232</v>
      </c>
      <c r="E61" s="7">
        <v>475.87347960821211</v>
      </c>
    </row>
    <row r="62" spans="1:7">
      <c r="B62" s="1" t="s">
        <v>0</v>
      </c>
      <c r="C62" s="7">
        <v>390.46822136743214</v>
      </c>
      <c r="D62" s="7">
        <v>507.2087743975539</v>
      </c>
      <c r="E62" s="7">
        <v>475.98667224503328</v>
      </c>
    </row>
    <row r="63" spans="1:7">
      <c r="B63" s="1" t="s">
        <v>22</v>
      </c>
      <c r="C63" s="7">
        <v>433.47036962313564</v>
      </c>
      <c r="D63" s="7">
        <v>521.05129768435415</v>
      </c>
      <c r="E63" s="7">
        <v>476.28467969266717</v>
      </c>
    </row>
    <row r="64" spans="1:7">
      <c r="B64" s="1" t="s">
        <v>26</v>
      </c>
      <c r="C64" s="7">
        <v>448.12156424151635</v>
      </c>
      <c r="D64" s="7">
        <v>544.19933175875587</v>
      </c>
      <c r="E64" s="7">
        <v>478.98915239507591</v>
      </c>
    </row>
    <row r="65" spans="1:30">
      <c r="B65" s="1" t="s">
        <v>18</v>
      </c>
      <c r="C65" s="7">
        <v>388.03539461111268</v>
      </c>
      <c r="D65" s="7">
        <v>517.97994660032623</v>
      </c>
      <c r="E65" s="7">
        <v>484.78372537056595</v>
      </c>
    </row>
    <row r="66" spans="1:30">
      <c r="B66" s="1" t="s">
        <v>24</v>
      </c>
      <c r="C66" s="7">
        <v>479.88643256595418</v>
      </c>
      <c r="D66" s="7">
        <v>495.50836735166916</v>
      </c>
      <c r="E66" s="7">
        <v>490.21881502637234</v>
      </c>
    </row>
    <row r="67" spans="1:30">
      <c r="B67" s="1" t="s">
        <v>19</v>
      </c>
      <c r="C67" s="7">
        <v>450.1376340143259</v>
      </c>
      <c r="D67" s="7">
        <v>515.93864454655045</v>
      </c>
      <c r="E67" s="7">
        <v>491.80078513683378</v>
      </c>
    </row>
    <row r="68" spans="1:30">
      <c r="B68" s="54" t="s">
        <v>8</v>
      </c>
      <c r="C68" s="67">
        <v>422.70861871401024</v>
      </c>
      <c r="D68" s="67">
        <v>532.53802536619105</v>
      </c>
      <c r="E68" s="67">
        <v>492.60648133455328</v>
      </c>
    </row>
    <row r="69" spans="1:30">
      <c r="B69" s="1" t="s">
        <v>30</v>
      </c>
      <c r="C69" s="7">
        <v>440.74492288427064</v>
      </c>
      <c r="D69" s="7">
        <v>538.66984795627434</v>
      </c>
      <c r="E69" s="7">
        <v>492.86443860384173</v>
      </c>
    </row>
    <row r="70" spans="1:30">
      <c r="B70" s="1" t="s">
        <v>14</v>
      </c>
      <c r="C70" s="7">
        <v>461.80325087683332</v>
      </c>
      <c r="D70" s="7">
        <v>561.7389567835761</v>
      </c>
      <c r="E70" s="7">
        <v>495.34561512603591</v>
      </c>
    </row>
    <row r="71" spans="1:30">
      <c r="B71" s="1" t="s">
        <v>2</v>
      </c>
      <c r="C71" s="7">
        <v>432.06433970205075</v>
      </c>
      <c r="D71" s="7">
        <v>500.20401707803876</v>
      </c>
      <c r="E71" s="7">
        <v>498.27925642959156</v>
      </c>
    </row>
    <row r="72" spans="1:30">
      <c r="I72" s="1" t="s">
        <v>59</v>
      </c>
    </row>
    <row r="74" spans="1:30">
      <c r="A74" s="19" t="s">
        <v>123</v>
      </c>
    </row>
    <row r="75" spans="1:30">
      <c r="A75" s="1" t="s">
        <v>109</v>
      </c>
    </row>
    <row r="77" spans="1:30" ht="51">
      <c r="C77" s="34" t="s">
        <v>110</v>
      </c>
      <c r="D77" s="34" t="s">
        <v>111</v>
      </c>
      <c r="E77" s="34" t="s">
        <v>112</v>
      </c>
      <c r="F77" s="34" t="s">
        <v>113</v>
      </c>
    </row>
    <row r="78" spans="1:30">
      <c r="B78" s="68" t="s">
        <v>103</v>
      </c>
      <c r="C78" s="80">
        <v>8.2403292195035664</v>
      </c>
      <c r="D78" s="80">
        <v>3.5695423599466007</v>
      </c>
      <c r="E78" s="80">
        <v>27.427139059267404</v>
      </c>
      <c r="F78" s="80">
        <v>1.792109981916004</v>
      </c>
      <c r="G78" s="80"/>
      <c r="H78" s="80"/>
      <c r="I78" s="80"/>
      <c r="J78" s="80"/>
      <c r="K78" s="80"/>
      <c r="L78" s="80"/>
      <c r="M78" s="80"/>
      <c r="N78" s="80"/>
      <c r="O78" s="80"/>
      <c r="P78" s="80"/>
      <c r="Q78" s="80"/>
      <c r="R78" s="80"/>
      <c r="S78" s="80"/>
      <c r="T78" s="80"/>
      <c r="U78" s="80"/>
      <c r="V78" s="80"/>
      <c r="W78" s="80"/>
      <c r="X78" s="80"/>
      <c r="Y78" s="80"/>
      <c r="Z78" s="80"/>
      <c r="AA78" s="7"/>
      <c r="AB78" s="7"/>
      <c r="AC78" s="7"/>
      <c r="AD78" s="7"/>
    </row>
    <row r="79" spans="1:30">
      <c r="B79" s="68" t="s">
        <v>102</v>
      </c>
      <c r="C79" s="80">
        <v>10.843270764037156</v>
      </c>
      <c r="D79" s="80">
        <v>0.45818728198349579</v>
      </c>
      <c r="E79" s="80">
        <v>4.8364825843442567</v>
      </c>
      <c r="F79" s="80">
        <v>10.396791628505603</v>
      </c>
      <c r="G79" s="80"/>
      <c r="H79" s="80"/>
      <c r="I79" s="80"/>
      <c r="J79" s="80"/>
      <c r="K79" s="80"/>
      <c r="L79" s="80"/>
      <c r="M79" s="80"/>
      <c r="N79" s="80"/>
      <c r="O79" s="80"/>
      <c r="P79" s="80"/>
      <c r="Q79" s="80"/>
      <c r="R79" s="80"/>
      <c r="S79" s="80"/>
      <c r="T79" s="80"/>
      <c r="U79" s="80"/>
      <c r="V79" s="80"/>
      <c r="W79" s="80"/>
      <c r="X79" s="80"/>
      <c r="Y79" s="80"/>
      <c r="Z79" s="80"/>
      <c r="AA79" s="7"/>
      <c r="AB79" s="7"/>
      <c r="AC79" s="7"/>
      <c r="AD79" s="7"/>
    </row>
    <row r="80" spans="1:30">
      <c r="B80" s="1" t="s">
        <v>104</v>
      </c>
      <c r="C80" s="7">
        <v>14.331421076424483</v>
      </c>
      <c r="D80" s="7">
        <v>2.8620182481519447</v>
      </c>
      <c r="E80" s="7">
        <v>31.722877681351356</v>
      </c>
      <c r="F80" s="7">
        <v>1.7815188116416334</v>
      </c>
      <c r="G80" s="7"/>
      <c r="H80" s="7"/>
      <c r="I80" s="7"/>
      <c r="J80" s="7"/>
      <c r="K80" s="7"/>
      <c r="L80" s="7"/>
      <c r="M80" s="7"/>
      <c r="N80" s="7"/>
      <c r="O80" s="7"/>
      <c r="P80" s="7"/>
      <c r="Q80" s="7"/>
      <c r="R80" s="7"/>
      <c r="S80" s="7"/>
      <c r="T80" s="7"/>
      <c r="U80" s="7"/>
      <c r="V80" s="7"/>
      <c r="W80" s="7"/>
      <c r="X80" s="7"/>
      <c r="Y80" s="7"/>
      <c r="Z80" s="7"/>
      <c r="AA80" s="7"/>
      <c r="AB80" s="7"/>
      <c r="AC80" s="7"/>
      <c r="AD80" s="7"/>
    </row>
    <row r="81" spans="1:30">
      <c r="B81" s="1" t="s">
        <v>35</v>
      </c>
      <c r="C81" s="7">
        <v>17.153326499296433</v>
      </c>
      <c r="D81" s="7">
        <v>0.32790642887614047</v>
      </c>
      <c r="E81" s="7">
        <v>3.7578713460718083</v>
      </c>
      <c r="F81" s="7">
        <v>8.9852728627186309</v>
      </c>
      <c r="G81" s="7"/>
      <c r="H81" s="7"/>
      <c r="I81" s="7"/>
      <c r="J81" s="7"/>
      <c r="K81" s="7"/>
      <c r="L81" s="7"/>
      <c r="M81" s="7"/>
      <c r="N81" s="7"/>
      <c r="O81" s="7"/>
      <c r="P81" s="7"/>
      <c r="Q81" s="7"/>
      <c r="R81" s="7"/>
      <c r="S81" s="7"/>
      <c r="T81" s="7"/>
      <c r="U81" s="7"/>
      <c r="V81" s="7"/>
      <c r="W81" s="7"/>
      <c r="X81" s="7"/>
      <c r="Y81" s="7"/>
      <c r="Z81" s="7"/>
      <c r="AA81" s="7"/>
      <c r="AB81" s="7"/>
      <c r="AC81" s="7"/>
      <c r="AD81" s="7"/>
    </row>
    <row r="82" spans="1:30">
      <c r="B82" s="54" t="s">
        <v>105</v>
      </c>
      <c r="C82" s="67">
        <v>8.779945375201148</v>
      </c>
      <c r="D82" s="67">
        <v>0</v>
      </c>
      <c r="E82" s="67">
        <v>31.577064303399439</v>
      </c>
      <c r="F82" s="67">
        <v>1.6657876083005507</v>
      </c>
      <c r="G82" s="67"/>
      <c r="H82" s="67"/>
      <c r="I82" s="67"/>
      <c r="J82" s="67"/>
      <c r="K82" s="67"/>
      <c r="L82" s="67"/>
      <c r="M82" s="67"/>
      <c r="N82" s="67"/>
      <c r="O82" s="67"/>
      <c r="P82" s="67"/>
      <c r="Q82" s="67"/>
      <c r="R82" s="67"/>
      <c r="S82" s="67"/>
      <c r="T82" s="67"/>
      <c r="U82" s="67"/>
      <c r="V82" s="67"/>
      <c r="W82" s="67"/>
      <c r="X82" s="67"/>
      <c r="Y82" s="67"/>
      <c r="Z82" s="67"/>
      <c r="AA82" s="67"/>
      <c r="AB82" s="67"/>
      <c r="AC82" s="67"/>
      <c r="AD82" s="67"/>
    </row>
    <row r="83" spans="1:30">
      <c r="B83" s="54" t="s">
        <v>34</v>
      </c>
      <c r="C83" s="67">
        <v>13.048137684056346</v>
      </c>
      <c r="D83" s="67">
        <v>0</v>
      </c>
      <c r="E83" s="67">
        <v>4.4538024033567716</v>
      </c>
      <c r="F83" s="67">
        <v>15.176522758653126</v>
      </c>
      <c r="G83" s="67"/>
      <c r="H83" s="67"/>
      <c r="I83" s="67"/>
      <c r="J83" s="67"/>
      <c r="K83" s="67"/>
      <c r="L83" s="67"/>
      <c r="M83" s="67"/>
      <c r="N83" s="67"/>
      <c r="O83" s="67"/>
      <c r="P83" s="67"/>
      <c r="Q83" s="67"/>
      <c r="R83" s="67"/>
      <c r="S83" s="67"/>
      <c r="T83" s="67"/>
      <c r="U83" s="67"/>
      <c r="V83" s="67"/>
      <c r="W83" s="67"/>
      <c r="X83" s="67"/>
      <c r="Y83" s="67"/>
      <c r="Z83" s="67"/>
      <c r="AA83" s="67"/>
      <c r="AB83" s="67"/>
      <c r="AC83" s="67"/>
      <c r="AD83" s="67"/>
    </row>
    <row r="84" spans="1:30">
      <c r="B84" s="1" t="s">
        <v>106</v>
      </c>
      <c r="C84" s="7">
        <v>4.6133725682524114</v>
      </c>
      <c r="D84" s="7">
        <v>13.029916625796959</v>
      </c>
      <c r="E84" s="7">
        <v>33.832924636259605</v>
      </c>
      <c r="F84" s="7">
        <v>3.4003596534248816E-2</v>
      </c>
      <c r="G84" s="7"/>
      <c r="H84" s="7"/>
      <c r="I84" s="7"/>
      <c r="J84" s="7"/>
      <c r="K84" s="7"/>
      <c r="L84" s="7"/>
      <c r="M84" s="7"/>
      <c r="N84" s="7"/>
      <c r="O84" s="7"/>
      <c r="P84" s="7"/>
      <c r="Q84" s="7"/>
      <c r="R84" s="7"/>
      <c r="S84" s="7"/>
      <c r="T84" s="7"/>
      <c r="U84" s="7"/>
      <c r="V84" s="7"/>
      <c r="W84" s="7"/>
      <c r="X84" s="7"/>
      <c r="Y84" s="7"/>
      <c r="Z84" s="7"/>
      <c r="AA84" s="7"/>
      <c r="AB84" s="7"/>
      <c r="AC84" s="7"/>
      <c r="AD84" s="7"/>
    </row>
    <row r="85" spans="1:30">
      <c r="B85" s="1" t="s">
        <v>33</v>
      </c>
      <c r="C85" s="7">
        <v>6.9328102010789605</v>
      </c>
      <c r="D85" s="7">
        <v>1.3562203694621546</v>
      </c>
      <c r="E85" s="7">
        <v>5.0985777341834231</v>
      </c>
      <c r="F85" s="7">
        <v>9.1548144515285271E-2</v>
      </c>
      <c r="G85" s="7"/>
      <c r="H85" s="7"/>
      <c r="I85" s="7"/>
      <c r="J85" s="7"/>
      <c r="K85" s="7"/>
      <c r="L85" s="7"/>
      <c r="M85" s="7"/>
      <c r="N85" s="7"/>
      <c r="O85" s="7"/>
      <c r="P85" s="7"/>
      <c r="Q85" s="7"/>
      <c r="R85" s="7"/>
      <c r="S85" s="7"/>
      <c r="T85" s="7"/>
      <c r="U85" s="7"/>
      <c r="V85" s="7"/>
      <c r="W85" s="7"/>
      <c r="X85" s="7"/>
      <c r="Y85" s="7"/>
      <c r="Z85" s="7"/>
      <c r="AA85" s="7"/>
      <c r="AB85" s="7"/>
      <c r="AC85" s="7"/>
      <c r="AD85" s="7"/>
    </row>
    <row r="86" spans="1:30">
      <c r="B86" s="1" t="s">
        <v>107</v>
      </c>
      <c r="C86" s="7">
        <v>5.1209292457833877</v>
      </c>
      <c r="D86" s="7">
        <v>11.445847035111912</v>
      </c>
      <c r="E86" s="7">
        <v>13.482550121990029</v>
      </c>
      <c r="F86" s="7">
        <v>1.6176938580672535</v>
      </c>
      <c r="G86" s="7"/>
      <c r="H86" s="7"/>
      <c r="I86" s="7"/>
      <c r="J86" s="7"/>
      <c r="K86" s="7"/>
      <c r="L86" s="7"/>
      <c r="M86" s="7"/>
      <c r="N86" s="7"/>
      <c r="O86" s="7"/>
      <c r="P86" s="7"/>
      <c r="Q86" s="7"/>
      <c r="R86" s="7"/>
      <c r="S86" s="7"/>
      <c r="T86" s="7"/>
      <c r="U86" s="7"/>
      <c r="V86" s="7"/>
      <c r="W86" s="7"/>
      <c r="X86" s="7"/>
      <c r="Y86" s="7"/>
      <c r="Z86" s="7"/>
      <c r="AA86" s="7"/>
      <c r="AB86" s="7"/>
      <c r="AC86" s="7"/>
      <c r="AD86" s="7"/>
    </row>
    <row r="87" spans="1:30">
      <c r="B87" s="1" t="s">
        <v>32</v>
      </c>
      <c r="C87" s="7">
        <v>8.6056009334889154</v>
      </c>
      <c r="D87" s="7">
        <v>1.1668611435239207</v>
      </c>
      <c r="E87" s="7">
        <v>2.0313991725893707</v>
      </c>
      <c r="F87" s="7">
        <v>11.689827092394186</v>
      </c>
      <c r="G87" s="7"/>
      <c r="H87" s="7"/>
      <c r="I87" s="7"/>
      <c r="J87" s="7"/>
      <c r="K87" s="7"/>
      <c r="L87" s="7"/>
      <c r="M87" s="7"/>
      <c r="N87" s="7"/>
      <c r="O87" s="7"/>
      <c r="P87" s="7"/>
      <c r="Q87" s="7"/>
      <c r="R87" s="7"/>
      <c r="S87" s="7"/>
      <c r="T87" s="7"/>
      <c r="U87" s="7"/>
      <c r="V87" s="7"/>
      <c r="W87" s="7"/>
      <c r="X87" s="7"/>
      <c r="Y87" s="7"/>
      <c r="Z87" s="7"/>
      <c r="AA87" s="7"/>
      <c r="AB87" s="7"/>
      <c r="AC87" s="7"/>
      <c r="AD87" s="7"/>
    </row>
    <row r="88" spans="1:30">
      <c r="B88" s="1" t="s">
        <v>108</v>
      </c>
      <c r="C88" s="7">
        <v>6.7814592573267243</v>
      </c>
      <c r="D88" s="7">
        <v>3.7238020697451955</v>
      </c>
      <c r="E88" s="7">
        <v>19.312983737716323</v>
      </c>
      <c r="F88" s="7">
        <v>3.1585355248282458</v>
      </c>
      <c r="G88" s="7"/>
      <c r="H88" s="7"/>
      <c r="I88" s="7"/>
      <c r="J88" s="7"/>
      <c r="K88" s="7"/>
      <c r="L88" s="7"/>
      <c r="M88" s="7"/>
      <c r="N88" s="7"/>
      <c r="O88" s="7"/>
      <c r="P88" s="7"/>
      <c r="Q88" s="7"/>
      <c r="R88" s="7"/>
      <c r="S88" s="7"/>
      <c r="T88" s="7"/>
      <c r="U88" s="7"/>
      <c r="V88" s="7"/>
      <c r="W88" s="7"/>
      <c r="X88" s="7"/>
      <c r="Y88" s="7"/>
      <c r="Z88" s="7"/>
      <c r="AA88" s="7"/>
      <c r="AB88" s="7"/>
      <c r="AC88" s="7"/>
      <c r="AD88" s="7"/>
    </row>
    <row r="89" spans="1:30">
      <c r="B89" s="1" t="s">
        <v>31</v>
      </c>
      <c r="C89" s="7">
        <v>13.387251065310027</v>
      </c>
      <c r="D89" s="7">
        <v>0.4452561092268893</v>
      </c>
      <c r="E89" s="7">
        <v>4.4473432472388907</v>
      </c>
      <c r="F89" s="7">
        <v>18.206800591355769</v>
      </c>
      <c r="G89" s="7"/>
      <c r="H89" s="7"/>
      <c r="I89" s="7"/>
      <c r="J89" s="7"/>
      <c r="K89" s="7"/>
      <c r="L89" s="7"/>
      <c r="M89" s="7"/>
      <c r="N89" s="7"/>
      <c r="O89" s="7"/>
      <c r="P89" s="7"/>
      <c r="Q89" s="7"/>
      <c r="R89" s="7"/>
      <c r="S89" s="7"/>
      <c r="T89" s="7"/>
      <c r="U89" s="7"/>
      <c r="V89" s="7"/>
      <c r="W89" s="7"/>
      <c r="X89" s="7"/>
      <c r="Y89" s="7"/>
      <c r="Z89" s="7"/>
      <c r="AA89" s="7"/>
      <c r="AB89" s="7"/>
      <c r="AC89" s="7"/>
      <c r="AD89" s="7"/>
    </row>
    <row r="92" spans="1:30">
      <c r="H92" s="1" t="s">
        <v>59</v>
      </c>
    </row>
    <row r="95" spans="1:30">
      <c r="A95" s="19" t="s">
        <v>118</v>
      </c>
    </row>
    <row r="96" spans="1:30">
      <c r="A96" s="1" t="s">
        <v>119</v>
      </c>
    </row>
    <row r="98" spans="2:5" ht="63.75">
      <c r="C98" s="34" t="s">
        <v>124</v>
      </c>
      <c r="D98" s="34" t="s">
        <v>125</v>
      </c>
    </row>
    <row r="99" spans="2:5">
      <c r="B99" s="1" t="s">
        <v>15</v>
      </c>
      <c r="C99" s="1">
        <v>59.9</v>
      </c>
      <c r="D99" s="1">
        <v>50.4</v>
      </c>
      <c r="E99" s="7"/>
    </row>
    <row r="100" spans="2:5">
      <c r="B100" s="1" t="s">
        <v>22</v>
      </c>
      <c r="C100" s="1">
        <v>57.9</v>
      </c>
      <c r="D100" s="1">
        <v>53.9</v>
      </c>
      <c r="E100" s="7"/>
    </row>
    <row r="101" spans="2:5">
      <c r="B101" s="1" t="s">
        <v>19</v>
      </c>
      <c r="C101" s="1">
        <v>75.599999999999994</v>
      </c>
      <c r="D101" s="1">
        <v>65.400000000000006</v>
      </c>
      <c r="E101" s="7"/>
    </row>
    <row r="102" spans="2:5">
      <c r="B102" s="54" t="s">
        <v>8</v>
      </c>
      <c r="C102" s="54">
        <v>77.400000000000006</v>
      </c>
      <c r="D102" s="54">
        <v>68.400000000000006</v>
      </c>
      <c r="E102" s="7"/>
    </row>
    <row r="103" spans="2:5">
      <c r="B103" s="1" t="s">
        <v>3</v>
      </c>
      <c r="C103" s="1">
        <v>79.099999999999994</v>
      </c>
      <c r="D103" s="1">
        <v>70.599999999999994</v>
      </c>
      <c r="E103" s="7"/>
    </row>
    <row r="104" spans="2:5">
      <c r="B104" s="1" t="s">
        <v>12</v>
      </c>
      <c r="C104" s="1">
        <v>81.5</v>
      </c>
      <c r="D104" s="1">
        <v>72.400000000000006</v>
      </c>
      <c r="E104" s="7"/>
    </row>
    <row r="105" spans="2:5">
      <c r="B105" s="1" t="s">
        <v>23</v>
      </c>
      <c r="C105" s="1">
        <v>77.599999999999994</v>
      </c>
      <c r="D105" s="1">
        <v>75.8</v>
      </c>
      <c r="E105" s="7"/>
    </row>
    <row r="106" spans="2:5">
      <c r="B106" s="68" t="s">
        <v>94</v>
      </c>
      <c r="C106" s="68">
        <v>78.7</v>
      </c>
      <c r="D106" s="68">
        <v>76.400000000000006</v>
      </c>
      <c r="E106" s="7"/>
    </row>
    <row r="107" spans="2:5">
      <c r="B107" s="1" t="s">
        <v>2</v>
      </c>
      <c r="C107" s="1">
        <v>89.3</v>
      </c>
      <c r="D107" s="1">
        <v>91.6</v>
      </c>
      <c r="E107" s="7"/>
    </row>
    <row r="108" spans="2:5">
      <c r="B108" s="1" t="s">
        <v>18</v>
      </c>
      <c r="C108" s="1">
        <v>91.4</v>
      </c>
      <c r="D108" s="1">
        <v>91.8</v>
      </c>
      <c r="E108" s="7"/>
    </row>
    <row r="116" spans="8:8">
      <c r="H116" s="1" t="s">
        <v>59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85" zoomScaleNormal="85" workbookViewId="0">
      <selection activeCell="C47" sqref="C47"/>
    </sheetView>
  </sheetViews>
  <sheetFormatPr baseColWidth="10" defaultRowHeight="12.75"/>
  <cols>
    <col min="1" max="16384" width="11.42578125" style="1"/>
  </cols>
  <sheetData>
    <row r="1" spans="1:15">
      <c r="A1" s="41" t="s">
        <v>41</v>
      </c>
      <c r="B1" s="42"/>
      <c r="C1" s="42"/>
      <c r="D1" s="42"/>
      <c r="E1" s="42"/>
      <c r="F1" s="42"/>
      <c r="G1" s="42"/>
      <c r="H1" s="42"/>
      <c r="I1" s="42"/>
      <c r="J1" s="42"/>
      <c r="K1" s="42"/>
      <c r="L1" s="42"/>
      <c r="M1" s="42"/>
      <c r="N1" s="42"/>
      <c r="O1" s="43"/>
    </row>
    <row r="2" spans="1:15" ht="12.75" customHeight="1">
      <c r="A2" s="347" t="s">
        <v>38</v>
      </c>
      <c r="B2" s="348"/>
      <c r="C2" s="348"/>
      <c r="D2" s="348"/>
      <c r="E2" s="348"/>
      <c r="F2" s="348"/>
      <c r="G2" s="348"/>
      <c r="H2" s="348"/>
      <c r="I2" s="348"/>
      <c r="J2" s="348"/>
      <c r="K2" s="348"/>
      <c r="L2" s="348"/>
      <c r="M2" s="348"/>
      <c r="N2" s="348"/>
      <c r="O2" s="349"/>
    </row>
    <row r="3" spans="1:15" ht="12.75" customHeight="1">
      <c r="A3" s="347"/>
      <c r="B3" s="348"/>
      <c r="C3" s="348"/>
      <c r="D3" s="348"/>
      <c r="E3" s="348"/>
      <c r="F3" s="348"/>
      <c r="G3" s="348"/>
      <c r="H3" s="348"/>
      <c r="I3" s="348"/>
      <c r="J3" s="348"/>
      <c r="K3" s="348"/>
      <c r="L3" s="348"/>
      <c r="M3" s="348"/>
      <c r="N3" s="348"/>
      <c r="O3" s="349"/>
    </row>
    <row r="4" spans="1:15">
      <c r="O4" s="45"/>
    </row>
    <row r="5" spans="1:15">
      <c r="A5" s="353" t="s">
        <v>40</v>
      </c>
      <c r="B5" s="354"/>
      <c r="C5" s="354"/>
      <c r="D5" s="354"/>
      <c r="E5" s="354"/>
      <c r="F5" s="354"/>
      <c r="G5" s="354"/>
      <c r="H5" s="354"/>
      <c r="I5" s="354"/>
      <c r="J5" s="354"/>
      <c r="K5" s="354"/>
      <c r="L5" s="354"/>
      <c r="M5" s="354"/>
      <c r="N5" s="354"/>
      <c r="O5" s="355"/>
    </row>
    <row r="6" spans="1:15">
      <c r="A6" s="350" t="s">
        <v>202</v>
      </c>
      <c r="B6" s="351"/>
      <c r="C6" s="351"/>
      <c r="D6" s="351"/>
      <c r="E6" s="351"/>
      <c r="F6" s="351"/>
      <c r="G6" s="351"/>
      <c r="H6" s="351"/>
      <c r="I6" s="351"/>
      <c r="J6" s="351"/>
      <c r="K6" s="351"/>
      <c r="L6" s="351"/>
      <c r="M6" s="351"/>
      <c r="N6" s="351"/>
      <c r="O6" s="352"/>
    </row>
    <row r="7" spans="1:15">
      <c r="A7" s="350"/>
      <c r="B7" s="351"/>
      <c r="C7" s="351"/>
      <c r="D7" s="351"/>
      <c r="E7" s="351"/>
      <c r="F7" s="351"/>
      <c r="G7" s="351"/>
      <c r="H7" s="351"/>
      <c r="I7" s="351"/>
      <c r="J7" s="351"/>
      <c r="K7" s="351"/>
      <c r="L7" s="351"/>
      <c r="M7" s="351"/>
      <c r="N7" s="351"/>
      <c r="O7" s="352"/>
    </row>
    <row r="8" spans="1:15">
      <c r="A8" s="350"/>
      <c r="B8" s="351"/>
      <c r="C8" s="351"/>
      <c r="D8" s="351"/>
      <c r="E8" s="351"/>
      <c r="F8" s="351"/>
      <c r="G8" s="351"/>
      <c r="H8" s="351"/>
      <c r="I8" s="351"/>
      <c r="J8" s="351"/>
      <c r="K8" s="351"/>
      <c r="L8" s="351"/>
      <c r="M8" s="351"/>
      <c r="N8" s="351"/>
      <c r="O8" s="352"/>
    </row>
    <row r="9" spans="1:15">
      <c r="A9" s="350"/>
      <c r="B9" s="351"/>
      <c r="C9" s="351"/>
      <c r="D9" s="351"/>
      <c r="E9" s="351"/>
      <c r="F9" s="351"/>
      <c r="G9" s="351"/>
      <c r="H9" s="351"/>
      <c r="I9" s="351"/>
      <c r="J9" s="351"/>
      <c r="K9" s="351"/>
      <c r="L9" s="351"/>
      <c r="M9" s="351"/>
      <c r="N9" s="351"/>
      <c r="O9" s="352"/>
    </row>
    <row r="10" spans="1:15">
      <c r="A10" s="350"/>
      <c r="B10" s="351"/>
      <c r="C10" s="351"/>
      <c r="D10" s="351"/>
      <c r="E10" s="351"/>
      <c r="F10" s="351"/>
      <c r="G10" s="351"/>
      <c r="H10" s="351"/>
      <c r="I10" s="351"/>
      <c r="J10" s="351"/>
      <c r="K10" s="351"/>
      <c r="L10" s="351"/>
      <c r="M10" s="351"/>
      <c r="N10" s="351"/>
      <c r="O10" s="352"/>
    </row>
    <row r="11" spans="1:15">
      <c r="A11" s="350"/>
      <c r="B11" s="351"/>
      <c r="C11" s="351"/>
      <c r="D11" s="351"/>
      <c r="E11" s="351"/>
      <c r="F11" s="351"/>
      <c r="G11" s="351"/>
      <c r="H11" s="351"/>
      <c r="I11" s="351"/>
      <c r="J11" s="351"/>
      <c r="K11" s="351"/>
      <c r="L11" s="351"/>
      <c r="M11" s="351"/>
      <c r="N11" s="351"/>
      <c r="O11" s="352"/>
    </row>
    <row r="12" spans="1:15">
      <c r="A12" s="350"/>
      <c r="B12" s="351"/>
      <c r="C12" s="351"/>
      <c r="D12" s="351"/>
      <c r="E12" s="351"/>
      <c r="F12" s="351"/>
      <c r="G12" s="351"/>
      <c r="H12" s="351"/>
      <c r="I12" s="351"/>
      <c r="J12" s="351"/>
      <c r="K12" s="351"/>
      <c r="L12" s="351"/>
      <c r="M12" s="351"/>
      <c r="N12" s="351"/>
      <c r="O12" s="352"/>
    </row>
    <row r="13" spans="1:15">
      <c r="A13" s="350"/>
      <c r="B13" s="351"/>
      <c r="C13" s="351"/>
      <c r="D13" s="351"/>
      <c r="E13" s="351"/>
      <c r="F13" s="351"/>
      <c r="G13" s="351"/>
      <c r="H13" s="351"/>
      <c r="I13" s="351"/>
      <c r="J13" s="351"/>
      <c r="K13" s="351"/>
      <c r="L13" s="351"/>
      <c r="M13" s="351"/>
      <c r="N13" s="351"/>
      <c r="O13" s="352"/>
    </row>
    <row r="14" spans="1:15">
      <c r="A14" s="365" t="s">
        <v>203</v>
      </c>
      <c r="B14" s="366"/>
      <c r="C14" s="366"/>
      <c r="D14" s="366"/>
      <c r="E14" s="366"/>
      <c r="F14" s="366"/>
      <c r="G14" s="366"/>
      <c r="H14" s="366"/>
      <c r="I14" s="366"/>
      <c r="J14" s="366"/>
      <c r="K14" s="366"/>
      <c r="L14" s="366"/>
      <c r="M14" s="366"/>
      <c r="N14" s="366"/>
      <c r="O14" s="367"/>
    </row>
    <row r="15" spans="1:15">
      <c r="A15" s="365"/>
      <c r="B15" s="366"/>
      <c r="C15" s="366"/>
      <c r="D15" s="366"/>
      <c r="E15" s="366"/>
      <c r="F15" s="366"/>
      <c r="G15" s="366"/>
      <c r="H15" s="366"/>
      <c r="I15" s="366"/>
      <c r="J15" s="366"/>
      <c r="K15" s="366"/>
      <c r="L15" s="366"/>
      <c r="M15" s="366"/>
      <c r="N15" s="366"/>
      <c r="O15" s="367"/>
    </row>
    <row r="16" spans="1:15">
      <c r="A16" s="363" t="s">
        <v>204</v>
      </c>
      <c r="B16" s="364"/>
      <c r="C16" s="364"/>
      <c r="D16" s="2"/>
      <c r="E16" s="2"/>
      <c r="F16" s="2"/>
      <c r="G16" s="2"/>
      <c r="H16" s="2"/>
      <c r="I16" s="2"/>
      <c r="J16" s="2"/>
      <c r="K16" s="2"/>
      <c r="L16" s="2"/>
      <c r="M16" s="2"/>
      <c r="N16" s="2"/>
      <c r="O16" s="45"/>
    </row>
    <row r="17" spans="1:15">
      <c r="A17" s="44"/>
      <c r="B17" s="2" t="s">
        <v>138</v>
      </c>
      <c r="C17" s="2"/>
      <c r="D17" s="2"/>
      <c r="E17" s="2"/>
      <c r="F17" s="2"/>
      <c r="G17" s="2"/>
      <c r="H17" s="2"/>
      <c r="I17" s="2"/>
      <c r="J17" s="2"/>
      <c r="K17" s="2"/>
      <c r="L17" s="2"/>
      <c r="M17" s="2"/>
      <c r="N17" s="2"/>
      <c r="O17" s="45"/>
    </row>
    <row r="18" spans="1:15">
      <c r="A18" s="44"/>
      <c r="B18" s="2" t="s">
        <v>145</v>
      </c>
      <c r="C18" s="2"/>
      <c r="D18" s="2"/>
      <c r="E18" s="2"/>
      <c r="F18" s="2"/>
      <c r="G18" s="2"/>
      <c r="H18" s="2"/>
      <c r="I18" s="2"/>
      <c r="J18" s="2"/>
      <c r="K18" s="2"/>
      <c r="L18" s="2"/>
      <c r="M18" s="2"/>
      <c r="N18" s="2"/>
      <c r="O18" s="45"/>
    </row>
    <row r="19" spans="1:15">
      <c r="A19" s="44"/>
      <c r="B19" s="2" t="s">
        <v>148</v>
      </c>
      <c r="C19" s="2"/>
      <c r="D19" s="2"/>
      <c r="E19" s="2"/>
      <c r="F19" s="2"/>
      <c r="G19" s="2"/>
      <c r="H19" s="2"/>
      <c r="I19" s="2"/>
      <c r="J19" s="2"/>
      <c r="K19" s="2"/>
      <c r="L19" s="2"/>
      <c r="M19" s="2"/>
      <c r="N19" s="2"/>
      <c r="O19" s="45"/>
    </row>
    <row r="20" spans="1:15">
      <c r="A20" s="44"/>
      <c r="B20" s="2" t="s">
        <v>153</v>
      </c>
      <c r="C20" s="2"/>
      <c r="D20" s="2"/>
      <c r="E20" s="2"/>
      <c r="F20" s="2"/>
      <c r="G20" s="2"/>
      <c r="H20" s="2"/>
      <c r="I20" s="2"/>
      <c r="J20" s="2"/>
      <c r="K20" s="2"/>
      <c r="L20" s="2"/>
      <c r="M20" s="2"/>
      <c r="N20" s="2"/>
      <c r="O20" s="45"/>
    </row>
    <row r="21" spans="1:15">
      <c r="A21" s="363" t="s">
        <v>205</v>
      </c>
      <c r="B21" s="364"/>
      <c r="C21" s="364"/>
      <c r="D21" s="364"/>
      <c r="E21" s="364"/>
      <c r="F21" s="364"/>
      <c r="G21" s="2"/>
      <c r="H21" s="2"/>
      <c r="I21" s="2"/>
      <c r="J21" s="2"/>
      <c r="K21" s="2"/>
      <c r="L21" s="2"/>
      <c r="M21" s="2"/>
      <c r="N21" s="2"/>
      <c r="O21" s="45"/>
    </row>
    <row r="22" spans="1:15">
      <c r="A22" s="44"/>
      <c r="B22" s="2" t="s">
        <v>156</v>
      </c>
      <c r="C22" s="2"/>
      <c r="D22" s="2"/>
      <c r="E22" s="2"/>
      <c r="F22" s="2"/>
      <c r="G22" s="2"/>
      <c r="H22" s="2"/>
      <c r="I22" s="2"/>
      <c r="J22" s="2"/>
      <c r="K22" s="2"/>
      <c r="L22" s="2"/>
      <c r="M22" s="2"/>
      <c r="N22" s="2"/>
      <c r="O22" s="45"/>
    </row>
    <row r="23" spans="1:15">
      <c r="A23" s="44"/>
      <c r="B23" s="2" t="s">
        <v>159</v>
      </c>
      <c r="C23" s="2"/>
      <c r="D23" s="2"/>
      <c r="E23" s="2"/>
      <c r="F23" s="2"/>
      <c r="G23" s="2"/>
      <c r="H23" s="2"/>
      <c r="I23" s="2"/>
      <c r="J23" s="2"/>
      <c r="K23" s="2"/>
      <c r="L23" s="2"/>
      <c r="M23" s="2"/>
      <c r="N23" s="2"/>
      <c r="O23" s="45"/>
    </row>
    <row r="24" spans="1:15">
      <c r="A24" s="44"/>
      <c r="B24" s="2" t="s">
        <v>166</v>
      </c>
      <c r="C24" s="2"/>
      <c r="D24" s="2"/>
      <c r="E24" s="2"/>
      <c r="F24" s="2"/>
      <c r="G24" s="2"/>
      <c r="H24" s="2"/>
      <c r="I24" s="2"/>
      <c r="J24" s="2"/>
      <c r="K24" s="2"/>
      <c r="L24" s="2"/>
      <c r="M24" s="2"/>
      <c r="N24" s="2"/>
      <c r="O24" s="45"/>
    </row>
    <row r="25" spans="1:15">
      <c r="A25" s="44"/>
      <c r="B25" s="2" t="s">
        <v>170</v>
      </c>
      <c r="C25" s="2"/>
      <c r="D25" s="2"/>
      <c r="E25" s="2"/>
      <c r="F25" s="2"/>
      <c r="G25" s="2"/>
      <c r="H25" s="2"/>
      <c r="I25" s="2"/>
      <c r="J25" s="2"/>
      <c r="K25" s="2"/>
      <c r="L25" s="2"/>
      <c r="M25" s="2"/>
      <c r="N25" s="2"/>
      <c r="O25" s="45"/>
    </row>
    <row r="26" spans="1:15">
      <c r="A26" s="363" t="s">
        <v>206</v>
      </c>
      <c r="B26" s="364"/>
      <c r="C26" s="364"/>
      <c r="D26" s="364"/>
      <c r="E26" s="364"/>
      <c r="F26" s="364"/>
      <c r="G26" s="2"/>
      <c r="H26" s="2"/>
      <c r="I26" s="2"/>
      <c r="J26" s="2"/>
      <c r="K26" s="2"/>
      <c r="L26" s="2"/>
      <c r="M26" s="2"/>
      <c r="N26" s="2"/>
      <c r="O26" s="45"/>
    </row>
    <row r="27" spans="1:15">
      <c r="A27" s="44"/>
      <c r="B27" s="2" t="s">
        <v>173</v>
      </c>
      <c r="C27" s="2"/>
      <c r="D27" s="2"/>
      <c r="E27" s="2"/>
      <c r="F27" s="2"/>
      <c r="G27" s="2"/>
      <c r="H27" s="2"/>
      <c r="I27" s="2"/>
      <c r="J27" s="2"/>
      <c r="K27" s="2"/>
      <c r="L27" s="2"/>
      <c r="M27" s="2"/>
      <c r="N27" s="2"/>
      <c r="O27" s="45"/>
    </row>
    <row r="28" spans="1:15">
      <c r="A28" s="44"/>
      <c r="B28" s="2" t="s">
        <v>175</v>
      </c>
      <c r="C28" s="2"/>
      <c r="D28" s="2"/>
      <c r="E28" s="2"/>
      <c r="F28" s="2"/>
      <c r="G28" s="2"/>
      <c r="H28" s="2"/>
      <c r="I28" s="2"/>
      <c r="J28" s="2"/>
      <c r="K28" s="2"/>
      <c r="L28" s="2"/>
      <c r="M28" s="2"/>
      <c r="N28" s="2"/>
      <c r="O28" s="45"/>
    </row>
    <row r="29" spans="1:15">
      <c r="A29" s="44"/>
      <c r="B29" s="2" t="s">
        <v>180</v>
      </c>
      <c r="C29" s="2"/>
      <c r="D29" s="2"/>
      <c r="E29" s="2"/>
      <c r="F29" s="2"/>
      <c r="G29" s="2"/>
      <c r="H29" s="2"/>
      <c r="I29" s="2"/>
      <c r="J29" s="2"/>
      <c r="K29" s="2"/>
      <c r="L29" s="2"/>
      <c r="M29" s="2"/>
      <c r="N29" s="2"/>
      <c r="O29" s="45"/>
    </row>
    <row r="30" spans="1:15">
      <c r="A30" s="363" t="s">
        <v>207</v>
      </c>
      <c r="B30" s="364"/>
      <c r="C30" s="364"/>
      <c r="D30" s="364"/>
      <c r="E30" s="2"/>
      <c r="F30" s="2"/>
      <c r="G30" s="2"/>
      <c r="H30" s="2"/>
      <c r="I30" s="2"/>
      <c r="J30" s="2"/>
      <c r="K30" s="2"/>
      <c r="L30" s="2"/>
      <c r="M30" s="2"/>
      <c r="N30" s="2"/>
      <c r="O30" s="45"/>
    </row>
    <row r="31" spans="1:15">
      <c r="A31" s="44"/>
      <c r="B31" s="2" t="s">
        <v>186</v>
      </c>
      <c r="C31" s="2"/>
      <c r="D31" s="2"/>
      <c r="E31" s="2"/>
      <c r="F31" s="2"/>
      <c r="G31" s="2"/>
      <c r="H31" s="2"/>
      <c r="I31" s="2"/>
      <c r="J31" s="2"/>
      <c r="K31" s="2"/>
      <c r="L31" s="2"/>
      <c r="M31" s="2"/>
      <c r="N31" s="2"/>
      <c r="O31" s="45"/>
    </row>
    <row r="32" spans="1:15">
      <c r="A32" s="44"/>
      <c r="B32" s="2" t="s">
        <v>191</v>
      </c>
      <c r="C32" s="2"/>
      <c r="D32" s="2"/>
      <c r="E32" s="2"/>
      <c r="F32" s="2"/>
      <c r="G32" s="2"/>
      <c r="H32" s="2"/>
      <c r="I32" s="2"/>
      <c r="J32" s="2"/>
      <c r="K32" s="2"/>
      <c r="L32" s="2"/>
      <c r="M32" s="2"/>
      <c r="N32" s="2"/>
      <c r="O32" s="45"/>
    </row>
    <row r="33" spans="1:15">
      <c r="A33" s="44"/>
      <c r="B33" s="2" t="s">
        <v>197</v>
      </c>
      <c r="C33" s="2"/>
      <c r="D33" s="2"/>
      <c r="E33" s="2"/>
      <c r="F33" s="2"/>
      <c r="G33" s="2"/>
      <c r="H33" s="2"/>
      <c r="I33" s="2"/>
      <c r="J33" s="2"/>
      <c r="K33" s="2"/>
      <c r="L33" s="2"/>
      <c r="M33" s="2"/>
      <c r="N33" s="2"/>
      <c r="O33" s="45"/>
    </row>
    <row r="34" spans="1:15">
      <c r="A34" s="44"/>
      <c r="B34" s="2" t="s">
        <v>201</v>
      </c>
      <c r="C34" s="2"/>
      <c r="D34" s="2"/>
      <c r="E34" s="2"/>
      <c r="F34" s="2"/>
      <c r="G34" s="2"/>
      <c r="H34" s="2"/>
      <c r="I34" s="2"/>
      <c r="J34" s="2"/>
      <c r="K34" s="2"/>
      <c r="L34" s="2"/>
      <c r="M34" s="2"/>
      <c r="N34" s="2"/>
      <c r="O34" s="45"/>
    </row>
    <row r="35" spans="1:15">
      <c r="A35" s="46"/>
      <c r="B35" s="47"/>
      <c r="C35" s="47"/>
      <c r="D35" s="47"/>
      <c r="E35" s="47"/>
      <c r="F35" s="47"/>
      <c r="G35" s="47"/>
      <c r="H35" s="47"/>
      <c r="I35" s="47"/>
      <c r="J35" s="47"/>
      <c r="K35" s="47"/>
      <c r="L35" s="47"/>
      <c r="M35" s="47"/>
      <c r="N35" s="47"/>
      <c r="O35" s="48"/>
    </row>
  </sheetData>
  <mergeCells count="8">
    <mergeCell ref="A26:F26"/>
    <mergeCell ref="A30:D30"/>
    <mergeCell ref="A2:O3"/>
    <mergeCell ref="A5:O5"/>
    <mergeCell ref="A6:O13"/>
    <mergeCell ref="A14:O15"/>
    <mergeCell ref="A16:C16"/>
    <mergeCell ref="A21:F21"/>
  </mergeCells>
  <hyperlinks>
    <hyperlink ref="A16" location="'2.1'!A1" display="2.1 : Le contexte démographique"/>
    <hyperlink ref="A21" location="'2.2'!A1" display="2.2 : La participation des jeunes à l'enseignement scolaire et supérieur"/>
    <hyperlink ref="A26" location="'2.3'!A1" display="2.3 : La mobilité des jeunes européens dans l'enseignement supérieur"/>
    <hyperlink ref="A30" location="'2.4'!A1" display="2.4 : L'éducation et l'accueil de la petite enfan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1"/>
  <sheetViews>
    <sheetView zoomScale="70" zoomScaleNormal="70" workbookViewId="0"/>
  </sheetViews>
  <sheetFormatPr baseColWidth="10" defaultRowHeight="12.75"/>
  <cols>
    <col min="1" max="16384" width="11.42578125" style="1"/>
  </cols>
  <sheetData>
    <row r="1" spans="1:10" ht="12.75" customHeight="1">
      <c r="A1" s="19" t="s">
        <v>138</v>
      </c>
      <c r="I1" s="14" t="s">
        <v>139</v>
      </c>
      <c r="J1" s="1" t="s">
        <v>140</v>
      </c>
    </row>
    <row r="2" spans="1:10">
      <c r="A2" s="1" t="s">
        <v>141</v>
      </c>
    </row>
    <row r="4" spans="1:10" ht="25.5">
      <c r="C4" s="34" t="s">
        <v>142</v>
      </c>
      <c r="D4" s="34" t="s">
        <v>143</v>
      </c>
      <c r="E4" s="34" t="s">
        <v>144</v>
      </c>
    </row>
    <row r="5" spans="1:10">
      <c r="B5" s="1" t="s">
        <v>22</v>
      </c>
      <c r="C5" s="26">
        <v>15.78614250711807</v>
      </c>
      <c r="D5" s="26">
        <v>6.9210788339896068</v>
      </c>
      <c r="E5" s="26">
        <v>22.70722134110768</v>
      </c>
    </row>
    <row r="6" spans="1:10">
      <c r="B6" s="1" t="s">
        <v>28</v>
      </c>
      <c r="C6" s="26">
        <v>17.21300857017113</v>
      </c>
      <c r="D6" s="26">
        <v>6.2043522288864335</v>
      </c>
      <c r="E6" s="26">
        <v>23.417360799057565</v>
      </c>
    </row>
    <row r="7" spans="1:10">
      <c r="B7" s="1" t="s">
        <v>4</v>
      </c>
      <c r="C7" s="26">
        <v>15.913582639023446</v>
      </c>
      <c r="D7" s="26">
        <v>7.5808951753536133</v>
      </c>
      <c r="E7" s="26">
        <v>23.49447781437706</v>
      </c>
    </row>
    <row r="8" spans="1:10">
      <c r="B8" s="1" t="s">
        <v>2</v>
      </c>
      <c r="C8" s="26">
        <v>16.528096778654319</v>
      </c>
      <c r="D8" s="26">
        <v>7.4091981277717283</v>
      </c>
      <c r="E8" s="26">
        <v>23.937294906426047</v>
      </c>
    </row>
    <row r="9" spans="1:10">
      <c r="B9" s="1" t="s">
        <v>19</v>
      </c>
      <c r="C9" s="26">
        <v>16.52403728322049</v>
      </c>
      <c r="D9" s="26">
        <v>7.5855106284056752</v>
      </c>
      <c r="E9" s="26">
        <v>24.109547911626166</v>
      </c>
    </row>
    <row r="10" spans="1:10">
      <c r="B10" s="1" t="s">
        <v>14</v>
      </c>
      <c r="C10" s="26">
        <v>17.743673828590829</v>
      </c>
      <c r="D10" s="26">
        <v>6.691680373944334</v>
      </c>
      <c r="E10" s="26">
        <v>24.435354202535162</v>
      </c>
    </row>
    <row r="11" spans="1:10">
      <c r="B11" s="1" t="s">
        <v>5</v>
      </c>
      <c r="C11" s="26">
        <v>17.388932332419703</v>
      </c>
      <c r="D11" s="26">
        <v>7.0639940614398764</v>
      </c>
      <c r="E11" s="26">
        <v>24.452926393859578</v>
      </c>
    </row>
    <row r="12" spans="1:10">
      <c r="B12" s="1" t="s">
        <v>15</v>
      </c>
      <c r="C12" s="26">
        <v>17.202091054359773</v>
      </c>
      <c r="D12" s="26">
        <v>7.3524211715508132</v>
      </c>
      <c r="E12" s="26">
        <v>24.554512225910585</v>
      </c>
    </row>
    <row r="13" spans="1:10">
      <c r="B13" s="1" t="s">
        <v>26</v>
      </c>
      <c r="C13" s="26">
        <v>17.140439827517646</v>
      </c>
      <c r="D13" s="26">
        <v>7.7267485144393895</v>
      </c>
      <c r="E13" s="26">
        <v>24.867188341957039</v>
      </c>
    </row>
    <row r="14" spans="1:10">
      <c r="B14" s="1" t="s">
        <v>1</v>
      </c>
      <c r="C14" s="26">
        <v>17.283600950399567</v>
      </c>
      <c r="D14" s="26">
        <v>7.6526330778813572</v>
      </c>
      <c r="E14" s="26">
        <v>24.936234028280925</v>
      </c>
    </row>
    <row r="15" spans="1:10">
      <c r="B15" s="1" t="s">
        <v>0</v>
      </c>
      <c r="C15" s="26">
        <v>17.539050344618083</v>
      </c>
      <c r="D15" s="26">
        <v>7.4079117258116831</v>
      </c>
      <c r="E15" s="26">
        <v>24.94696207042977</v>
      </c>
    </row>
    <row r="16" spans="1:10">
      <c r="B16" s="1" t="s">
        <v>10</v>
      </c>
      <c r="C16" s="26">
        <v>17.824572197104104</v>
      </c>
      <c r="D16" s="26">
        <v>7.2565529674354714</v>
      </c>
      <c r="E16" s="26">
        <v>25.081125164539575</v>
      </c>
    </row>
    <row r="17" spans="2:12">
      <c r="B17" s="1" t="s">
        <v>24</v>
      </c>
      <c r="C17" s="26">
        <v>18.862372108856317</v>
      </c>
      <c r="D17" s="26">
        <v>6.2558956330336537</v>
      </c>
      <c r="E17" s="26">
        <v>25.118267741889966</v>
      </c>
    </row>
    <row r="18" spans="2:12">
      <c r="B18" s="1" t="s">
        <v>11</v>
      </c>
      <c r="C18" s="26">
        <v>18.937758520787039</v>
      </c>
      <c r="D18" s="26">
        <v>6.238198035836243</v>
      </c>
      <c r="E18" s="26">
        <v>25.17595655662328</v>
      </c>
    </row>
    <row r="19" spans="2:12">
      <c r="B19" s="1" t="s">
        <v>23</v>
      </c>
      <c r="C19" s="26">
        <v>18.294011144450025</v>
      </c>
      <c r="D19" s="26">
        <v>7.0582292003639218</v>
      </c>
      <c r="E19" s="26">
        <v>25.352240344813943</v>
      </c>
    </row>
    <row r="20" spans="2:12">
      <c r="B20" s="68" t="s">
        <v>94</v>
      </c>
      <c r="C20" s="70">
        <v>18.152928337924141</v>
      </c>
      <c r="D20" s="70">
        <v>7.4676886728075349</v>
      </c>
      <c r="E20" s="70">
        <v>25.620617010731678</v>
      </c>
    </row>
    <row r="21" spans="2:12">
      <c r="B21" s="1" t="s">
        <v>25</v>
      </c>
      <c r="C21" s="26">
        <v>18.831762665938431</v>
      </c>
      <c r="D21" s="26">
        <v>7.1157066556332564</v>
      </c>
      <c r="E21" s="26">
        <v>25.947469321571688</v>
      </c>
    </row>
    <row r="22" spans="2:12">
      <c r="B22" s="1" t="s">
        <v>3</v>
      </c>
      <c r="C22" s="26">
        <v>19.414571285077152</v>
      </c>
      <c r="D22" s="26">
        <v>6.5463570283624595</v>
      </c>
      <c r="E22" s="26">
        <v>25.960928313439613</v>
      </c>
    </row>
    <row r="23" spans="2:12">
      <c r="B23" s="1" t="s">
        <v>13</v>
      </c>
      <c r="C23" s="26">
        <v>19.015702911550054</v>
      </c>
      <c r="D23" s="26">
        <v>7.3315632782203961</v>
      </c>
      <c r="E23" s="26">
        <v>26.347266189770448</v>
      </c>
      <c r="L23" s="1" t="s">
        <v>59</v>
      </c>
    </row>
    <row r="24" spans="2:12">
      <c r="B24" s="1" t="s">
        <v>12</v>
      </c>
      <c r="C24" s="26">
        <v>18.821195516348372</v>
      </c>
      <c r="D24" s="26">
        <v>7.6977400491850698</v>
      </c>
      <c r="E24" s="26">
        <v>26.51893556553344</v>
      </c>
    </row>
    <row r="25" spans="2:12">
      <c r="B25" s="1" t="s">
        <v>9</v>
      </c>
      <c r="C25" s="26">
        <v>19.062278449104344</v>
      </c>
      <c r="D25" s="26">
        <v>8.2217635845162498</v>
      </c>
      <c r="E25" s="26">
        <v>27.284042033620594</v>
      </c>
    </row>
    <row r="26" spans="2:12">
      <c r="B26" s="1" t="s">
        <v>18</v>
      </c>
      <c r="C26" s="26">
        <v>18.947887646731136</v>
      </c>
      <c r="D26" s="26">
        <v>8.8108351074924407</v>
      </c>
      <c r="E26" s="26">
        <v>27.758722754223577</v>
      </c>
    </row>
    <row r="27" spans="2:12">
      <c r="B27" s="1" t="s">
        <v>30</v>
      </c>
      <c r="C27" s="26">
        <v>20.088782404699291</v>
      </c>
      <c r="D27" s="26">
        <v>8.0362157021426732</v>
      </c>
      <c r="E27" s="26">
        <v>28.124998106841964</v>
      </c>
    </row>
    <row r="28" spans="2:12">
      <c r="B28" s="1" t="s">
        <v>17</v>
      </c>
      <c r="C28" s="26">
        <v>19.137796914533034</v>
      </c>
      <c r="D28" s="26">
        <v>9.2017138258964497</v>
      </c>
      <c r="E28" s="26">
        <v>28.339510740429485</v>
      </c>
    </row>
    <row r="29" spans="2:12">
      <c r="B29" s="1" t="s">
        <v>7</v>
      </c>
      <c r="C29" s="26">
        <v>19.742912939883169</v>
      </c>
      <c r="D29" s="26">
        <v>8.7869014707934614</v>
      </c>
      <c r="E29" s="26">
        <v>28.529814410676629</v>
      </c>
    </row>
    <row r="30" spans="2:12">
      <c r="B30" s="1" t="s">
        <v>16</v>
      </c>
      <c r="C30" s="26">
        <v>21.093947132247422</v>
      </c>
      <c r="D30" s="26">
        <v>7.7503818900994723</v>
      </c>
      <c r="E30" s="26">
        <v>28.844329022346894</v>
      </c>
    </row>
    <row r="31" spans="2:12">
      <c r="B31" s="54" t="s">
        <v>8</v>
      </c>
      <c r="C31" s="56">
        <v>21.397540600646067</v>
      </c>
      <c r="D31" s="56">
        <v>8.2279086639217702</v>
      </c>
      <c r="E31" s="56">
        <v>29.625449264567838</v>
      </c>
    </row>
    <row r="32" spans="2:12">
      <c r="B32" s="1" t="s">
        <v>6</v>
      </c>
      <c r="C32" s="26">
        <v>23.865614770438352</v>
      </c>
      <c r="D32" s="26">
        <v>8.7295588539615103</v>
      </c>
      <c r="E32" s="26">
        <v>32.595173624399862</v>
      </c>
    </row>
    <row r="34" spans="1:11">
      <c r="A34" s="19" t="s">
        <v>145</v>
      </c>
      <c r="J34" s="14" t="s">
        <v>139</v>
      </c>
      <c r="K34" s="1" t="s">
        <v>140</v>
      </c>
    </row>
    <row r="35" spans="1:11">
      <c r="A35" s="1" t="s">
        <v>146</v>
      </c>
    </row>
    <row r="37" spans="1:11">
      <c r="C37" s="84" t="s">
        <v>147</v>
      </c>
    </row>
    <row r="38" spans="1:11">
      <c r="B38" s="68" t="s">
        <v>94</v>
      </c>
      <c r="C38" s="85">
        <v>1.5</v>
      </c>
    </row>
    <row r="39" spans="1:11">
      <c r="B39" s="1" t="s">
        <v>30</v>
      </c>
      <c r="C39" s="1">
        <v>1.55</v>
      </c>
    </row>
    <row r="40" spans="1:11">
      <c r="B40" s="1" t="s">
        <v>28</v>
      </c>
      <c r="C40" s="1">
        <v>1.56</v>
      </c>
    </row>
    <row r="41" spans="1:11">
      <c r="B41" s="1" t="s">
        <v>24</v>
      </c>
      <c r="C41" s="1">
        <v>1.71</v>
      </c>
    </row>
    <row r="42" spans="1:11">
      <c r="B42" s="1" t="s">
        <v>7</v>
      </c>
      <c r="C42" s="1">
        <v>1.68</v>
      </c>
    </row>
    <row r="43" spans="1:11">
      <c r="B43" s="1" t="s">
        <v>2</v>
      </c>
      <c r="C43" s="1">
        <v>1.53</v>
      </c>
    </row>
    <row r="44" spans="1:11">
      <c r="B44" s="1" t="s">
        <v>3</v>
      </c>
      <c r="C44" s="1">
        <v>1.58</v>
      </c>
    </row>
    <row r="45" spans="1:11">
      <c r="B45" s="1" t="s">
        <v>6</v>
      </c>
      <c r="C45" s="1">
        <v>1.63</v>
      </c>
    </row>
    <row r="46" spans="1:11">
      <c r="B46" s="1" t="s">
        <v>15</v>
      </c>
      <c r="C46" s="1">
        <v>1.39</v>
      </c>
    </row>
    <row r="47" spans="1:11">
      <c r="B47" s="1" t="s">
        <v>5</v>
      </c>
      <c r="C47" s="1">
        <v>1.19</v>
      </c>
    </row>
    <row r="48" spans="1:11">
      <c r="B48" s="54" t="s">
        <v>8</v>
      </c>
      <c r="C48" s="54">
        <v>1.83</v>
      </c>
    </row>
    <row r="49" spans="2:3">
      <c r="B49" s="1" t="s">
        <v>26</v>
      </c>
      <c r="C49" s="1">
        <v>1.48</v>
      </c>
    </row>
    <row r="50" spans="2:3">
      <c r="B50" s="1" t="s">
        <v>22</v>
      </c>
      <c r="C50" s="1">
        <v>1.24</v>
      </c>
    </row>
    <row r="51" spans="2:3">
      <c r="B51" s="1" t="s">
        <v>17</v>
      </c>
      <c r="C51" s="1">
        <v>1.36</v>
      </c>
    </row>
    <row r="52" spans="2:3">
      <c r="B52" s="1" t="s">
        <v>11</v>
      </c>
      <c r="C52" s="1">
        <v>1.55</v>
      </c>
    </row>
    <row r="53" spans="2:3">
      <c r="B53" s="1" t="s">
        <v>10</v>
      </c>
      <c r="C53" s="1">
        <v>1.48</v>
      </c>
    </row>
    <row r="54" spans="2:3">
      <c r="B54" s="1" t="s">
        <v>9</v>
      </c>
      <c r="C54" s="1">
        <v>1.36</v>
      </c>
    </row>
    <row r="55" spans="2:3">
      <c r="B55" s="1" t="s">
        <v>0</v>
      </c>
      <c r="C55" s="1">
        <v>1.59</v>
      </c>
    </row>
    <row r="56" spans="2:3">
      <c r="B56" s="1" t="s">
        <v>4</v>
      </c>
      <c r="C56" s="1">
        <v>1.1299999999999999</v>
      </c>
    </row>
    <row r="57" spans="2:3">
      <c r="B57" s="1" t="s">
        <v>18</v>
      </c>
      <c r="C57" s="1">
        <v>1.54</v>
      </c>
    </row>
    <row r="58" spans="2:3">
      <c r="B58" s="1" t="s">
        <v>1</v>
      </c>
      <c r="C58" s="1">
        <v>1.44</v>
      </c>
    </row>
    <row r="59" spans="2:3">
      <c r="B59" s="1" t="s">
        <v>23</v>
      </c>
      <c r="C59" s="1">
        <v>1.39</v>
      </c>
    </row>
    <row r="60" spans="2:3">
      <c r="B60" s="1" t="s">
        <v>19</v>
      </c>
      <c r="C60" s="1">
        <v>1.41</v>
      </c>
    </row>
    <row r="61" spans="2:3">
      <c r="B61" s="1" t="s">
        <v>13</v>
      </c>
      <c r="C61" s="86">
        <v>1.8</v>
      </c>
    </row>
    <row r="62" spans="2:3">
      <c r="B62" s="1" t="s">
        <v>14</v>
      </c>
      <c r="C62" s="1">
        <v>1.59</v>
      </c>
    </row>
    <row r="63" spans="2:3">
      <c r="B63" s="1" t="s">
        <v>25</v>
      </c>
      <c r="C63" s="1">
        <v>1.59</v>
      </c>
    </row>
    <row r="64" spans="2:3">
      <c r="B64" s="1" t="s">
        <v>12</v>
      </c>
      <c r="C64" s="1">
        <v>1.37</v>
      </c>
    </row>
    <row r="65" spans="1:17">
      <c r="B65" s="1" t="s">
        <v>16</v>
      </c>
      <c r="C65" s="1">
        <v>1.67</v>
      </c>
      <c r="H65" s="1" t="s">
        <v>59</v>
      </c>
    </row>
    <row r="67" spans="1:17">
      <c r="A67" s="19" t="s">
        <v>148</v>
      </c>
      <c r="J67" s="14" t="s">
        <v>139</v>
      </c>
      <c r="K67" s="1" t="s">
        <v>140</v>
      </c>
    </row>
    <row r="68" spans="1:17">
      <c r="A68" s="1" t="s">
        <v>149</v>
      </c>
    </row>
    <row r="69" spans="1:17">
      <c r="C69" s="26"/>
      <c r="D69" s="26"/>
      <c r="E69" s="26"/>
    </row>
    <row r="70" spans="1:17" ht="63.75">
      <c r="C70" s="34" t="s">
        <v>150</v>
      </c>
      <c r="D70" s="34" t="s">
        <v>151</v>
      </c>
      <c r="E70" s="34" t="s">
        <v>152</v>
      </c>
      <c r="F70" s="87"/>
      <c r="G70" s="18"/>
      <c r="H70" s="18"/>
      <c r="I70" s="18"/>
      <c r="J70" s="18"/>
      <c r="K70" s="18"/>
      <c r="L70" s="18"/>
      <c r="M70" s="18"/>
      <c r="N70" s="18"/>
      <c r="O70" s="18"/>
      <c r="P70" s="18"/>
      <c r="Q70" s="18"/>
    </row>
    <row r="71" spans="1:17" ht="15">
      <c r="B71" s="1" t="s">
        <v>4</v>
      </c>
      <c r="C71" s="26">
        <v>16.351483200702312</v>
      </c>
      <c r="D71" s="26">
        <v>1.0019648546340596</v>
      </c>
      <c r="E71" s="26">
        <v>16.599934390187205</v>
      </c>
      <c r="F71" s="18"/>
      <c r="G71" s="18"/>
      <c r="H71" s="18"/>
      <c r="I71" s="18"/>
      <c r="J71" s="18"/>
      <c r="K71" s="18"/>
      <c r="L71" s="18"/>
      <c r="M71" s="18"/>
      <c r="N71" s="18"/>
      <c r="O71" s="18"/>
      <c r="P71" s="18"/>
      <c r="Q71" s="18"/>
    </row>
    <row r="72" spans="1:17" ht="15">
      <c r="B72" s="1" t="s">
        <v>9</v>
      </c>
      <c r="C72" s="26">
        <v>10.12579979323502</v>
      </c>
      <c r="D72" s="26">
        <v>2.0614352476099742</v>
      </c>
      <c r="E72" s="26">
        <v>11.661900868001768</v>
      </c>
      <c r="F72" s="18"/>
      <c r="G72" s="18"/>
      <c r="H72" s="18"/>
      <c r="I72" s="18"/>
      <c r="J72" s="18"/>
      <c r="K72" s="18"/>
      <c r="L72" s="18"/>
      <c r="M72" s="18"/>
      <c r="N72" s="18"/>
      <c r="O72" s="18"/>
      <c r="P72" s="18"/>
      <c r="Q72" s="18"/>
    </row>
    <row r="73" spans="1:17" ht="15">
      <c r="B73" s="1" t="s">
        <v>6</v>
      </c>
      <c r="C73" s="26">
        <v>3.1388351401255377</v>
      </c>
      <c r="D73" s="26">
        <v>3.8481378401560971</v>
      </c>
      <c r="E73" s="26">
        <v>6.870206670327188</v>
      </c>
      <c r="F73" s="18"/>
      <c r="G73" s="18"/>
      <c r="H73" s="18"/>
      <c r="I73" s="18"/>
      <c r="J73" s="18"/>
      <c r="K73" s="18"/>
      <c r="L73" s="18"/>
      <c r="M73" s="18"/>
      <c r="N73" s="18"/>
      <c r="O73" s="18"/>
      <c r="P73" s="18"/>
      <c r="Q73" s="18"/>
    </row>
    <row r="74" spans="1:17" ht="15">
      <c r="B74" s="1" t="s">
        <v>16</v>
      </c>
      <c r="C74" s="26">
        <v>5.065302330734851</v>
      </c>
      <c r="D74" s="26">
        <v>1.4029718962011739</v>
      </c>
      <c r="E74" s="26">
        <v>6.322464498542443</v>
      </c>
      <c r="F74" s="18"/>
      <c r="G74" s="18"/>
      <c r="H74" s="18"/>
      <c r="I74" s="18"/>
      <c r="J74" s="18"/>
      <c r="K74" s="18"/>
      <c r="L74" s="18"/>
      <c r="M74" s="18"/>
      <c r="N74" s="18"/>
      <c r="O74" s="18"/>
      <c r="P74" s="18"/>
      <c r="Q74" s="18"/>
    </row>
    <row r="75" spans="1:17" ht="15">
      <c r="B75" s="1" t="s">
        <v>17</v>
      </c>
      <c r="C75" s="26">
        <v>3.316733726245797</v>
      </c>
      <c r="D75" s="26">
        <v>2.4644031313692141</v>
      </c>
      <c r="E75" s="26">
        <v>5.732204650901612</v>
      </c>
      <c r="F75" s="18"/>
      <c r="G75" s="18"/>
      <c r="H75" s="18"/>
      <c r="I75" s="18"/>
      <c r="J75" s="18"/>
      <c r="K75" s="18"/>
      <c r="L75" s="18"/>
      <c r="M75" s="18"/>
      <c r="N75" s="18"/>
      <c r="O75" s="18"/>
      <c r="P75" s="18"/>
      <c r="Q75" s="18"/>
    </row>
    <row r="76" spans="1:17" ht="15">
      <c r="B76" s="1" t="s">
        <v>1</v>
      </c>
      <c r="C76" s="26">
        <v>3.9596264429070209</v>
      </c>
      <c r="D76" s="26">
        <v>8.9730774345434861E-2</v>
      </c>
      <c r="E76" s="26">
        <v>3.9637906202819719</v>
      </c>
      <c r="F76" s="18"/>
      <c r="G76" s="18"/>
      <c r="H76" s="18"/>
      <c r="I76" s="18"/>
      <c r="J76" s="18"/>
      <c r="K76" s="18"/>
      <c r="L76" s="18"/>
      <c r="M76" s="18"/>
      <c r="N76" s="18"/>
      <c r="O76" s="18"/>
      <c r="P76" s="18"/>
      <c r="Q76" s="18"/>
    </row>
    <row r="77" spans="1:17" ht="15">
      <c r="B77" s="1" t="s">
        <v>18</v>
      </c>
      <c r="C77" s="26">
        <v>2.8117608675508969</v>
      </c>
      <c r="D77" s="26">
        <v>0.58590197842997749</v>
      </c>
      <c r="E77" s="26">
        <v>3.3643928489447679</v>
      </c>
      <c r="F77" s="18"/>
      <c r="G77" s="18"/>
      <c r="H77" s="18"/>
      <c r="I77" s="18"/>
      <c r="J77" s="18"/>
      <c r="K77" s="18"/>
      <c r="L77" s="18"/>
      <c r="M77" s="18"/>
      <c r="N77" s="18"/>
      <c r="O77" s="18"/>
      <c r="P77" s="18"/>
      <c r="Q77" s="18"/>
    </row>
    <row r="78" spans="1:17" ht="15">
      <c r="B78" s="1" t="s">
        <v>7</v>
      </c>
      <c r="C78" s="26">
        <v>2.4384443386283583</v>
      </c>
      <c r="D78" s="26">
        <v>0.74153037951195766</v>
      </c>
      <c r="E78" s="26">
        <v>3.1368454707433888</v>
      </c>
      <c r="F78" s="18"/>
      <c r="G78" s="18"/>
      <c r="H78" s="18"/>
      <c r="I78" s="18"/>
      <c r="J78" s="18"/>
      <c r="K78" s="18"/>
      <c r="L78" s="18"/>
      <c r="M78" s="18"/>
      <c r="N78" s="18"/>
      <c r="O78" s="18"/>
      <c r="P78" s="18"/>
      <c r="Q78" s="18"/>
    </row>
    <row r="79" spans="1:17" ht="15">
      <c r="B79" s="1" t="s">
        <v>30</v>
      </c>
      <c r="C79" s="26">
        <v>2.4734201551016732</v>
      </c>
      <c r="D79" s="26">
        <v>0.34963832484448704</v>
      </c>
      <c r="E79" s="26">
        <v>2.796869586451471</v>
      </c>
      <c r="F79" s="18"/>
      <c r="G79" s="18"/>
      <c r="H79" s="18"/>
      <c r="I79" s="18"/>
      <c r="J79" s="18"/>
      <c r="K79" s="18"/>
      <c r="L79" s="18"/>
      <c r="M79" s="18"/>
      <c r="N79" s="18"/>
      <c r="O79" s="18"/>
      <c r="P79" s="18"/>
      <c r="Q79" s="18"/>
    </row>
    <row r="80" spans="1:17" ht="15">
      <c r="B80" s="1" t="s">
        <v>2</v>
      </c>
      <c r="C80" s="26">
        <v>3.6361447761648238</v>
      </c>
      <c r="D80" s="26">
        <v>-1.2107790912942082</v>
      </c>
      <c r="E80" s="26">
        <v>2.3720974178740697</v>
      </c>
      <c r="F80" s="18"/>
      <c r="G80" s="18"/>
      <c r="H80" s="18"/>
      <c r="I80" s="18"/>
      <c r="J80" s="18"/>
      <c r="K80" s="18"/>
      <c r="L80" s="18"/>
      <c r="M80" s="18"/>
      <c r="N80" s="18"/>
      <c r="O80" s="18"/>
      <c r="P80" s="18"/>
      <c r="Q80" s="18"/>
    </row>
    <row r="81" spans="2:17" ht="15">
      <c r="B81" s="1" t="s">
        <v>14</v>
      </c>
      <c r="C81" s="26">
        <v>2.5361219347376522</v>
      </c>
      <c r="D81" s="26">
        <v>-0.30103847130203254</v>
      </c>
      <c r="E81" s="26">
        <v>2.2316235820310326</v>
      </c>
      <c r="F81" s="18"/>
      <c r="G81" s="18"/>
      <c r="H81" s="18"/>
      <c r="I81" s="18"/>
      <c r="J81" s="18"/>
      <c r="K81" s="18"/>
      <c r="L81" s="18"/>
      <c r="M81" s="18"/>
      <c r="N81" s="18"/>
      <c r="O81" s="18"/>
      <c r="P81" s="18"/>
      <c r="Q81" s="18"/>
    </row>
    <row r="82" spans="2:17" ht="15">
      <c r="B82" s="1" t="s">
        <v>5</v>
      </c>
      <c r="C82" s="26">
        <v>2.6800423211713609</v>
      </c>
      <c r="D82" s="26">
        <v>-0.63681604124056668</v>
      </c>
      <c r="E82" s="26">
        <v>2.0399103989458052</v>
      </c>
      <c r="F82" s="18"/>
      <c r="G82" s="18"/>
      <c r="H82" s="18"/>
      <c r="I82" s="18"/>
      <c r="J82" s="18"/>
      <c r="K82" s="18"/>
      <c r="L82" s="18"/>
      <c r="M82" s="18"/>
      <c r="N82" s="18"/>
      <c r="O82" s="18"/>
      <c r="P82" s="18"/>
      <c r="Q82" s="18"/>
    </row>
    <row r="83" spans="2:17" ht="15">
      <c r="B83" s="54" t="s">
        <v>8</v>
      </c>
      <c r="C83" s="56">
        <v>0.4242173266536613</v>
      </c>
      <c r="D83" s="56">
        <v>1.3754863919208373</v>
      </c>
      <c r="E83" s="56">
        <v>1.7939414771027058</v>
      </c>
      <c r="F83" s="18"/>
      <c r="G83" s="18"/>
      <c r="H83" s="18"/>
      <c r="I83" s="18"/>
      <c r="J83" s="18"/>
      <c r="K83" s="18"/>
      <c r="L83" s="18"/>
      <c r="M83" s="18"/>
      <c r="N83" s="18"/>
      <c r="O83" s="18"/>
      <c r="P83" s="18"/>
      <c r="Q83" s="18"/>
    </row>
    <row r="84" spans="2:17" ht="15">
      <c r="B84" s="1" t="s">
        <v>24</v>
      </c>
      <c r="C84" s="26">
        <v>1.6524526072815522</v>
      </c>
      <c r="D84" s="26">
        <v>-0.10079740621496833</v>
      </c>
      <c r="E84" s="26">
        <v>1.5455599017659816</v>
      </c>
      <c r="F84" s="18"/>
      <c r="G84" s="18"/>
      <c r="H84" s="18"/>
      <c r="I84" s="18"/>
      <c r="J84" s="18"/>
      <c r="K84" s="18"/>
      <c r="L84" s="18"/>
      <c r="M84" s="18"/>
      <c r="N84" s="18"/>
      <c r="O84" s="18"/>
      <c r="P84" s="18"/>
      <c r="Q84" s="18"/>
    </row>
    <row r="85" spans="2:17" ht="15">
      <c r="B85" s="1" t="s">
        <v>3</v>
      </c>
      <c r="C85" s="26">
        <v>1.895244396784473</v>
      </c>
      <c r="D85" s="26">
        <v>-0.73878523706175947</v>
      </c>
      <c r="E85" s="26">
        <v>1.1551836185568185</v>
      </c>
      <c r="F85" s="18"/>
      <c r="G85" s="18"/>
      <c r="H85" s="18"/>
      <c r="I85" s="18"/>
      <c r="J85" s="18"/>
      <c r="K85" s="18"/>
      <c r="L85" s="18"/>
      <c r="M85" s="18"/>
      <c r="N85" s="18"/>
      <c r="O85" s="18"/>
      <c r="P85" s="18"/>
      <c r="Q85" s="18"/>
    </row>
    <row r="86" spans="2:17" ht="15">
      <c r="B86" s="1" t="s">
        <v>12</v>
      </c>
      <c r="C86" s="26">
        <v>1.6060849237895061</v>
      </c>
      <c r="D86" s="26">
        <v>-0.47092308286686296</v>
      </c>
      <c r="E86" s="26">
        <v>1.1273242203718969</v>
      </c>
      <c r="F86" s="18"/>
      <c r="G86" s="18"/>
      <c r="H86" s="18"/>
      <c r="I86" s="18"/>
      <c r="J86" s="18"/>
      <c r="K86" s="18"/>
      <c r="L86" s="18"/>
      <c r="M86" s="18"/>
      <c r="N86" s="18"/>
      <c r="O86" s="18"/>
      <c r="P86" s="18"/>
      <c r="Q86" s="18"/>
    </row>
    <row r="87" spans="2:17" ht="15">
      <c r="B87" s="68" t="s">
        <v>94</v>
      </c>
      <c r="C87" s="70">
        <v>1.55420707916282</v>
      </c>
      <c r="D87" s="70">
        <v>-0.63282870749720721</v>
      </c>
      <c r="E87" s="70">
        <v>0.9159025038760753</v>
      </c>
      <c r="F87" s="18"/>
      <c r="G87" s="18"/>
      <c r="H87" s="18"/>
      <c r="I87" s="18"/>
      <c r="J87" s="18"/>
      <c r="K87" s="18"/>
      <c r="L87" s="18"/>
      <c r="M87" s="18"/>
      <c r="N87" s="18"/>
      <c r="O87" s="18"/>
      <c r="P87" s="18"/>
      <c r="Q87" s="18"/>
    </row>
    <row r="88" spans="2:17" ht="15">
      <c r="B88" s="1" t="s">
        <v>25</v>
      </c>
      <c r="C88" s="26">
        <v>0.41812471397801543</v>
      </c>
      <c r="D88" s="26">
        <v>0.29051359944211952</v>
      </c>
      <c r="E88" s="26">
        <v>0.70707589199062504</v>
      </c>
      <c r="F88" s="18"/>
      <c r="G88" s="18"/>
      <c r="H88" s="18"/>
      <c r="I88" s="18"/>
      <c r="J88" s="18"/>
      <c r="K88" s="18"/>
      <c r="L88" s="18"/>
      <c r="M88" s="18"/>
      <c r="N88" s="18"/>
      <c r="O88" s="18"/>
      <c r="P88" s="18"/>
      <c r="Q88" s="18"/>
    </row>
    <row r="89" spans="2:17" ht="15">
      <c r="B89" s="1" t="s">
        <v>23</v>
      </c>
      <c r="C89" s="26">
        <v>0.13009920060757341</v>
      </c>
      <c r="D89" s="26">
        <v>-0.56643089040334782</v>
      </c>
      <c r="E89" s="26">
        <v>-0.43613398206155307</v>
      </c>
      <c r="F89" s="18"/>
      <c r="G89" s="18"/>
      <c r="H89" s="18"/>
      <c r="I89" s="18"/>
      <c r="J89" s="18"/>
      <c r="K89" s="18"/>
      <c r="L89" s="18"/>
      <c r="M89" s="18"/>
      <c r="N89" s="18"/>
      <c r="O89" s="18"/>
      <c r="P89" s="18"/>
      <c r="Q89" s="18"/>
    </row>
    <row r="90" spans="2:17" ht="15">
      <c r="B90" s="1" t="s">
        <v>19</v>
      </c>
      <c r="C90" s="26">
        <v>0.80609575759468444</v>
      </c>
      <c r="D90" s="26">
        <v>-1.5491334286789031</v>
      </c>
      <c r="E90" s="26">
        <v>-0.74270777266914934</v>
      </c>
      <c r="F90" s="18"/>
      <c r="G90" s="18"/>
      <c r="H90" s="18"/>
      <c r="I90" s="18"/>
      <c r="J90" s="18"/>
      <c r="K90" s="18"/>
      <c r="L90" s="18"/>
      <c r="M90" s="18"/>
      <c r="N90" s="18"/>
      <c r="O90" s="18"/>
      <c r="P90" s="18"/>
      <c r="Q90" s="18"/>
    </row>
    <row r="91" spans="2:17" ht="15">
      <c r="B91" s="1" t="s">
        <v>0</v>
      </c>
      <c r="C91" s="26">
        <v>1.0724898638546665</v>
      </c>
      <c r="D91" s="26">
        <v>-2.3447368059663387</v>
      </c>
      <c r="E91" s="26">
        <v>-1.2737761979741693</v>
      </c>
      <c r="F91" s="18"/>
      <c r="G91" s="18"/>
      <c r="H91" s="18"/>
      <c r="I91" s="18"/>
      <c r="J91" s="18"/>
      <c r="K91" s="18"/>
      <c r="L91" s="18"/>
      <c r="M91" s="18"/>
      <c r="N91" s="18"/>
      <c r="O91" s="18"/>
      <c r="P91" s="18"/>
      <c r="Q91" s="18"/>
    </row>
    <row r="92" spans="2:17" ht="15">
      <c r="B92" s="1" t="s">
        <v>15</v>
      </c>
      <c r="C92" s="26">
        <v>0.30511093276876128</v>
      </c>
      <c r="D92" s="26">
        <v>-1.9706970155459864</v>
      </c>
      <c r="E92" s="26">
        <v>-1.665887674933018</v>
      </c>
      <c r="F92" s="18"/>
      <c r="G92" s="18"/>
      <c r="H92" s="18"/>
      <c r="I92" s="18"/>
      <c r="J92" s="18"/>
      <c r="K92" s="18"/>
      <c r="L92" s="18"/>
      <c r="M92" s="18"/>
      <c r="N92" s="18"/>
      <c r="O92" s="18"/>
      <c r="P92" s="18"/>
      <c r="Q92" s="18"/>
    </row>
    <row r="93" spans="2:17" ht="15">
      <c r="B93" s="1" t="s">
        <v>22</v>
      </c>
      <c r="C93" s="26">
        <v>0.36374664671522677</v>
      </c>
      <c r="D93" s="26">
        <v>-2.0401496064875437</v>
      </c>
      <c r="E93" s="26">
        <v>-1.6777278616762374</v>
      </c>
      <c r="F93" s="18"/>
      <c r="G93" s="18"/>
      <c r="H93" s="18"/>
      <c r="I93" s="18"/>
      <c r="J93" s="18"/>
      <c r="K93" s="18"/>
      <c r="L93" s="18"/>
      <c r="M93" s="18"/>
      <c r="N93" s="18"/>
      <c r="O93" s="18"/>
      <c r="P93" s="18"/>
      <c r="Q93" s="18"/>
    </row>
    <row r="94" spans="2:17" ht="15">
      <c r="B94" s="1" t="s">
        <v>13</v>
      </c>
      <c r="C94" s="26">
        <v>-1.4563088962327195</v>
      </c>
      <c r="D94" s="26">
        <v>-1.9210311840464238</v>
      </c>
      <c r="E94" s="26">
        <v>-3.4055525189970717</v>
      </c>
      <c r="F94" s="18"/>
      <c r="G94" s="18"/>
      <c r="H94" s="18"/>
      <c r="I94" s="18"/>
      <c r="J94" s="18"/>
      <c r="K94" s="18"/>
      <c r="L94" s="18"/>
      <c r="M94" s="18"/>
      <c r="N94" s="18"/>
      <c r="O94" s="18"/>
      <c r="P94" s="18"/>
      <c r="Q94" s="18"/>
    </row>
    <row r="95" spans="2:17" ht="15">
      <c r="B95" s="1" t="s">
        <v>28</v>
      </c>
      <c r="C95" s="26">
        <v>7.5976805969510966E-2</v>
      </c>
      <c r="D95" s="26">
        <v>-4.0694826681935039</v>
      </c>
      <c r="E95" s="26">
        <v>-4.0221863036143075</v>
      </c>
      <c r="F95" s="18"/>
      <c r="G95" s="18"/>
      <c r="H95" s="18"/>
      <c r="I95" s="18"/>
      <c r="J95" s="18"/>
      <c r="K95" s="18"/>
      <c r="L95" s="18"/>
      <c r="M95" s="18"/>
      <c r="N95" s="18"/>
      <c r="O95" s="18"/>
      <c r="P95" s="18"/>
      <c r="Q95" s="18"/>
    </row>
    <row r="96" spans="2:17" ht="15">
      <c r="B96" s="1" t="s">
        <v>10</v>
      </c>
      <c r="C96" s="26">
        <v>-1.8018240062000601</v>
      </c>
      <c r="D96" s="26">
        <v>-2.5253430950668116</v>
      </c>
      <c r="E96" s="26">
        <v>-4.4096289762576273</v>
      </c>
      <c r="F96" s="18"/>
      <c r="G96" s="18"/>
      <c r="H96" s="18"/>
      <c r="I96" s="18"/>
      <c r="J96" s="18"/>
      <c r="K96" s="18"/>
      <c r="L96" s="18"/>
      <c r="M96" s="18"/>
      <c r="N96" s="18"/>
      <c r="O96" s="18"/>
      <c r="P96" s="18"/>
      <c r="Q96" s="18"/>
    </row>
    <row r="97" spans="1:17" ht="15">
      <c r="B97" s="1" t="s">
        <v>26</v>
      </c>
      <c r="C97" s="26">
        <v>-2.1000796153471124</v>
      </c>
      <c r="D97" s="26">
        <v>-2.3916467752523523</v>
      </c>
      <c r="E97" s="26">
        <v>-4.5486593970988007</v>
      </c>
      <c r="F97" s="18"/>
      <c r="G97" s="18"/>
      <c r="H97" s="18"/>
      <c r="I97" s="18"/>
      <c r="J97" s="18"/>
      <c r="K97" s="18"/>
      <c r="L97" s="18"/>
      <c r="M97" s="18"/>
      <c r="O97" s="18"/>
      <c r="P97" s="18"/>
      <c r="Q97" s="18"/>
    </row>
    <row r="98" spans="1:17" ht="15">
      <c r="B98" s="1" t="s">
        <v>11</v>
      </c>
      <c r="C98" s="26">
        <v>-2.1193336072375151</v>
      </c>
      <c r="D98" s="26">
        <v>-2.5790812089852651</v>
      </c>
      <c r="E98" s="26">
        <v>-4.7624346449134309</v>
      </c>
      <c r="F98" s="18"/>
      <c r="G98" s="18"/>
      <c r="H98" s="18"/>
      <c r="I98" s="18"/>
      <c r="J98" s="18"/>
      <c r="K98" s="18"/>
      <c r="L98" s="18"/>
      <c r="M98" s="18"/>
      <c r="N98" s="1" t="s">
        <v>59</v>
      </c>
      <c r="O98" s="18"/>
      <c r="P98" s="18"/>
      <c r="Q98" s="18"/>
    </row>
    <row r="99" spans="1:17">
      <c r="C99" s="26"/>
      <c r="D99" s="26"/>
      <c r="E99" s="26"/>
    </row>
    <row r="100" spans="1:17">
      <c r="A100" s="19" t="s">
        <v>153</v>
      </c>
      <c r="N100" s="14" t="s">
        <v>139</v>
      </c>
      <c r="O100" s="1" t="s">
        <v>140</v>
      </c>
    </row>
    <row r="101" spans="1:17">
      <c r="A101" s="1" t="s">
        <v>154</v>
      </c>
    </row>
    <row r="103" spans="1:17" ht="51">
      <c r="C103" s="88" t="s">
        <v>152</v>
      </c>
      <c r="D103" s="88" t="s">
        <v>155</v>
      </c>
    </row>
    <row r="104" spans="1:17">
      <c r="B104" s="1" t="s">
        <v>11</v>
      </c>
      <c r="C104" s="86">
        <v>-19.477479130355015</v>
      </c>
      <c r="D104" s="86">
        <v>-23.417295793242619</v>
      </c>
    </row>
    <row r="105" spans="1:17">
      <c r="B105" s="1" t="s">
        <v>10</v>
      </c>
      <c r="C105" s="86">
        <v>-16.262611440576361</v>
      </c>
      <c r="D105" s="86">
        <v>-24.439783624987641</v>
      </c>
    </row>
    <row r="106" spans="1:17">
      <c r="B106" s="1" t="s">
        <v>13</v>
      </c>
      <c r="C106" s="86">
        <v>-14.241161315543128</v>
      </c>
      <c r="D106" s="86">
        <v>-22.971443142766496</v>
      </c>
    </row>
    <row r="107" spans="1:17">
      <c r="B107" s="1" t="s">
        <v>28</v>
      </c>
      <c r="C107" s="86">
        <v>-13.446959943217863</v>
      </c>
      <c r="D107" s="86">
        <v>-14.20453456088952</v>
      </c>
    </row>
    <row r="108" spans="1:17">
      <c r="B108" s="1" t="s">
        <v>26</v>
      </c>
      <c r="C108" s="86">
        <v>-10.982254294736661</v>
      </c>
      <c r="D108" s="86">
        <v>-21.840415618896873</v>
      </c>
    </row>
    <row r="109" spans="1:17">
      <c r="B109" s="1" t="s">
        <v>15</v>
      </c>
      <c r="C109" s="86">
        <v>-7.5361487288643589</v>
      </c>
      <c r="D109" s="86">
        <v>-19.338258439110596</v>
      </c>
    </row>
    <row r="110" spans="1:17">
      <c r="B110" s="1" t="s">
        <v>23</v>
      </c>
      <c r="C110" s="86">
        <v>-6.0500385977836952</v>
      </c>
      <c r="D110" s="86">
        <v>-19.360670353176069</v>
      </c>
    </row>
    <row r="111" spans="1:17">
      <c r="B111" s="1" t="s">
        <v>19</v>
      </c>
      <c r="C111" s="86">
        <v>-4.9464015270531236</v>
      </c>
      <c r="D111" s="86">
        <v>-13.456057183409012</v>
      </c>
    </row>
    <row r="112" spans="1:17">
      <c r="B112" s="1" t="s">
        <v>3</v>
      </c>
      <c r="C112" s="86">
        <v>-3.5682359952324196</v>
      </c>
      <c r="D112" s="86">
        <v>-11.454724809237822</v>
      </c>
    </row>
    <row r="113" spans="2:9">
      <c r="B113" s="1" t="s">
        <v>0</v>
      </c>
      <c r="C113" s="86">
        <v>-3.3613401509960665</v>
      </c>
      <c r="D113" s="86">
        <v>-6.8988654535124896</v>
      </c>
    </row>
    <row r="114" spans="2:9">
      <c r="B114" s="1" t="s">
        <v>25</v>
      </c>
      <c r="C114" s="86">
        <v>-2.6646644214696824</v>
      </c>
      <c r="D114" s="86">
        <v>-10.025762750094277</v>
      </c>
    </row>
    <row r="115" spans="2:9">
      <c r="B115" s="1" t="s">
        <v>12</v>
      </c>
      <c r="C115" s="86">
        <v>-1.7944571979182276</v>
      </c>
      <c r="D115" s="86">
        <v>-17.775576029712798</v>
      </c>
    </row>
    <row r="116" spans="2:9">
      <c r="B116" s="1" t="s">
        <v>22</v>
      </c>
      <c r="C116" s="86">
        <v>-0.44680642441382418</v>
      </c>
      <c r="D116" s="86">
        <v>-13.362789237934154</v>
      </c>
    </row>
    <row r="117" spans="2:9">
      <c r="B117" s="1" t="s">
        <v>14</v>
      </c>
      <c r="C117" s="86">
        <v>-0.67938665779839413</v>
      </c>
      <c r="D117" s="86">
        <v>-8.7351254340447113</v>
      </c>
    </row>
    <row r="118" spans="2:9">
      <c r="B118" s="1" t="s">
        <v>24</v>
      </c>
      <c r="C118" s="86">
        <v>-0.64089574477655054</v>
      </c>
      <c r="D118" s="86">
        <v>0.26867430549732263</v>
      </c>
    </row>
    <row r="119" spans="2:9">
      <c r="B119" s="68" t="s">
        <v>94</v>
      </c>
      <c r="C119" s="85">
        <v>-0.12631653091877984</v>
      </c>
      <c r="D119" s="85">
        <v>-8.0193087742051823</v>
      </c>
    </row>
    <row r="120" spans="2:9">
      <c r="B120" s="1" t="s">
        <v>2</v>
      </c>
      <c r="C120" s="86">
        <v>1.4086164835831971E-2</v>
      </c>
      <c r="D120" s="86">
        <v>1.7313514218639483</v>
      </c>
    </row>
    <row r="121" spans="2:9">
      <c r="B121" s="1" t="s">
        <v>30</v>
      </c>
      <c r="C121" s="86">
        <v>3.2323101704152939</v>
      </c>
      <c r="D121" s="86">
        <v>-5.8726994256619678</v>
      </c>
    </row>
    <row r="122" spans="2:9">
      <c r="B122" s="54" t="s">
        <v>8</v>
      </c>
      <c r="C122" s="89">
        <v>3.6871435468953337</v>
      </c>
      <c r="D122" s="89">
        <v>-6.0158159063567362</v>
      </c>
    </row>
    <row r="123" spans="2:9">
      <c r="B123" s="1" t="s">
        <v>7</v>
      </c>
      <c r="C123" s="86">
        <v>3.9970714933786589</v>
      </c>
      <c r="D123" s="86">
        <v>-1.9404263027091251</v>
      </c>
    </row>
    <row r="124" spans="2:9">
      <c r="B124" s="1" t="s">
        <v>5</v>
      </c>
      <c r="C124" s="86">
        <v>4.3193895862163876</v>
      </c>
      <c r="D124" s="86">
        <v>-10.046373260852237</v>
      </c>
    </row>
    <row r="125" spans="2:9">
      <c r="B125" s="1" t="s">
        <v>1</v>
      </c>
      <c r="C125" s="86">
        <v>4.3960924222092999</v>
      </c>
      <c r="D125" s="86">
        <v>-0.18126712780047216</v>
      </c>
    </row>
    <row r="126" spans="2:9">
      <c r="B126" s="1" t="s">
        <v>18</v>
      </c>
      <c r="C126" s="86">
        <v>4.4705052423986436</v>
      </c>
      <c r="D126" s="86">
        <v>-4.0682018020297166</v>
      </c>
      <c r="I126" s="1" t="s">
        <v>59</v>
      </c>
    </row>
    <row r="127" spans="2:9">
      <c r="B127" s="1" t="s">
        <v>16</v>
      </c>
      <c r="C127" s="86">
        <v>13.224616122891799</v>
      </c>
      <c r="D127" s="86">
        <v>9.2192727957106779</v>
      </c>
    </row>
    <row r="128" spans="2:9">
      <c r="B128" s="1" t="s">
        <v>17</v>
      </c>
      <c r="C128" s="86">
        <v>14.059943356174795</v>
      </c>
      <c r="D128" s="86">
        <v>4.5762970677713257</v>
      </c>
    </row>
    <row r="129" spans="2:4">
      <c r="B129" s="1" t="s">
        <v>9</v>
      </c>
      <c r="C129" s="86">
        <v>18.052636286391486</v>
      </c>
      <c r="D129" s="86">
        <v>1.813338916416591</v>
      </c>
    </row>
    <row r="130" spans="2:4">
      <c r="B130" s="1" t="s">
        <v>6</v>
      </c>
      <c r="C130" s="86">
        <v>18.936677651457163</v>
      </c>
      <c r="D130" s="86">
        <v>0.89419871612584823</v>
      </c>
    </row>
    <row r="131" spans="2:4">
      <c r="B131" s="1" t="s">
        <v>4</v>
      </c>
      <c r="C131" s="86">
        <v>23.387955628454382</v>
      </c>
      <c r="D131" s="86">
        <v>10.110086715450823</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zoomScale="70" zoomScaleNormal="70" workbookViewId="0"/>
  </sheetViews>
  <sheetFormatPr baseColWidth="10" defaultRowHeight="12.75"/>
  <cols>
    <col min="1" max="16384" width="11.42578125" style="1"/>
  </cols>
  <sheetData>
    <row r="1" spans="1:11" ht="12.75" customHeight="1">
      <c r="A1" s="19" t="s">
        <v>156</v>
      </c>
      <c r="K1" s="1" t="s">
        <v>157</v>
      </c>
    </row>
    <row r="2" spans="1:11">
      <c r="A2" s="1" t="s">
        <v>158</v>
      </c>
    </row>
    <row r="4" spans="1:11">
      <c r="C4" s="90" t="s">
        <v>54</v>
      </c>
      <c r="D4" s="90" t="s">
        <v>50</v>
      </c>
      <c r="E4" s="90" t="s">
        <v>51</v>
      </c>
      <c r="F4" s="90" t="s">
        <v>52</v>
      </c>
    </row>
    <row r="5" spans="1:11">
      <c r="B5" s="1" t="s">
        <v>4</v>
      </c>
      <c r="C5" s="26">
        <v>1.9082174423395339</v>
      </c>
      <c r="D5" s="26">
        <v>5.253962578027223</v>
      </c>
      <c r="E5" s="26">
        <v>2.5860728694584152</v>
      </c>
      <c r="F5" s="26">
        <v>3.4330034747864211</v>
      </c>
    </row>
    <row r="6" spans="1:11">
      <c r="B6" s="1" t="s">
        <v>28</v>
      </c>
      <c r="C6" s="26">
        <v>3.1341086692017615</v>
      </c>
      <c r="D6" s="26">
        <v>3.5726770205259828</v>
      </c>
      <c r="E6" s="26">
        <v>2.8557076030693884</v>
      </c>
      <c r="F6" s="26">
        <v>3.9419507955282054</v>
      </c>
      <c r="G6" s="26"/>
    </row>
    <row r="7" spans="1:11">
      <c r="B7" s="1" t="s">
        <v>15</v>
      </c>
      <c r="C7" s="26">
        <v>1.5434622078608471</v>
      </c>
      <c r="D7" s="26">
        <v>5.835883814671087</v>
      </c>
      <c r="E7" s="26">
        <v>3.1048932389736872</v>
      </c>
      <c r="F7" s="26">
        <v>3.2093941679693128</v>
      </c>
      <c r="G7" s="26"/>
    </row>
    <row r="8" spans="1:11">
      <c r="B8" s="1" t="s">
        <v>26</v>
      </c>
      <c r="C8" s="26">
        <v>2.7477690039710065</v>
      </c>
      <c r="D8" s="26">
        <v>3.8595522853309321</v>
      </c>
      <c r="E8" s="26">
        <v>4.3485664087093552</v>
      </c>
      <c r="F8" s="26">
        <v>3.6514286629548085</v>
      </c>
      <c r="G8" s="26"/>
    </row>
    <row r="9" spans="1:11">
      <c r="B9" s="1" t="s">
        <v>1</v>
      </c>
      <c r="C9" s="26">
        <v>2.9830029308855659</v>
      </c>
      <c r="D9" s="26">
        <v>3.8644930538641225</v>
      </c>
      <c r="E9" s="26">
        <v>3.8367997354024195</v>
      </c>
      <c r="F9" s="26">
        <v>3.9496963509081615</v>
      </c>
      <c r="G9" s="26"/>
    </row>
    <row r="10" spans="1:11">
      <c r="B10" s="1" t="s">
        <v>22</v>
      </c>
      <c r="C10" s="26">
        <v>2.3725196125220749</v>
      </c>
      <c r="D10" s="26">
        <v>4.6319166282370423</v>
      </c>
      <c r="E10" s="26">
        <v>2.9803347629421988</v>
      </c>
      <c r="F10" s="26">
        <v>4.7931131429852991</v>
      </c>
      <c r="G10" s="26"/>
    </row>
    <row r="11" spans="1:11">
      <c r="B11" s="1" t="s">
        <v>13</v>
      </c>
      <c r="C11" s="26">
        <v>2.7224399107695971</v>
      </c>
      <c r="D11" s="26">
        <v>4.6773479088603258</v>
      </c>
      <c r="E11" s="26">
        <v>3.7175747450519268</v>
      </c>
      <c r="F11" s="26">
        <v>3.7200891227915514</v>
      </c>
      <c r="G11" s="26"/>
    </row>
    <row r="12" spans="1:11">
      <c r="B12" s="1" t="s">
        <v>2</v>
      </c>
      <c r="C12" s="26">
        <v>2.9956601265619365</v>
      </c>
      <c r="D12" s="26">
        <v>3.6246497712287793</v>
      </c>
      <c r="E12" s="26">
        <v>5.3845750855772092</v>
      </c>
      <c r="F12" s="26">
        <v>2.8841708072356016</v>
      </c>
      <c r="G12" s="26"/>
    </row>
    <row r="13" spans="1:11">
      <c r="B13" s="1" t="s">
        <v>0</v>
      </c>
      <c r="C13" s="26">
        <v>3.2848574229701626</v>
      </c>
      <c r="D13" s="26">
        <v>3.6722968954686235</v>
      </c>
      <c r="E13" s="26">
        <v>4.0313931300249362</v>
      </c>
      <c r="F13" s="26">
        <v>4.1737234744039782</v>
      </c>
      <c r="G13" s="26"/>
    </row>
    <row r="14" spans="1:11">
      <c r="B14" s="1" t="s">
        <v>19</v>
      </c>
      <c r="C14" s="26">
        <v>2.4389104449155501</v>
      </c>
      <c r="D14" s="26">
        <v>5.8467105721311254</v>
      </c>
      <c r="E14" s="26">
        <v>3.3886468887788346</v>
      </c>
      <c r="F14" s="26">
        <v>3.8203523360589147</v>
      </c>
      <c r="G14" s="26"/>
    </row>
    <row r="15" spans="1:11">
      <c r="B15" s="1" t="s">
        <v>25</v>
      </c>
      <c r="C15" s="26">
        <v>3.1513008822301289</v>
      </c>
      <c r="D15" s="26">
        <v>4.2686775599212368</v>
      </c>
      <c r="E15" s="26">
        <v>4.8178292166197343</v>
      </c>
      <c r="F15" s="26">
        <v>3.2904210119949657</v>
      </c>
      <c r="G15" s="26"/>
    </row>
    <row r="16" spans="1:11">
      <c r="B16" s="1" t="s">
        <v>17</v>
      </c>
      <c r="C16" s="26">
        <v>2.7648492970197238</v>
      </c>
      <c r="D16" s="26">
        <v>6.6660660694478064</v>
      </c>
      <c r="E16" s="26">
        <v>3.1832027972815466</v>
      </c>
      <c r="F16" s="26">
        <v>3.1142842664174188</v>
      </c>
      <c r="G16" s="26"/>
    </row>
    <row r="17" spans="2:13">
      <c r="B17" s="1" t="s">
        <v>23</v>
      </c>
      <c r="C17" s="26">
        <v>3.6909766227205347</v>
      </c>
      <c r="D17" s="26">
        <v>3.5135416811014277</v>
      </c>
      <c r="E17" s="26">
        <v>4.5950673344409037</v>
      </c>
      <c r="F17" s="26">
        <v>4.2540864359574222</v>
      </c>
      <c r="G17" s="26"/>
    </row>
    <row r="18" spans="2:13">
      <c r="B18" s="1" t="s">
        <v>10</v>
      </c>
      <c r="C18" s="26">
        <v>3.7998775987888722</v>
      </c>
      <c r="D18" s="26">
        <v>4.2452462161204538</v>
      </c>
      <c r="E18" s="26">
        <v>5.8902540719876599</v>
      </c>
      <c r="F18" s="26">
        <v>2.1359727138352738</v>
      </c>
      <c r="G18" s="26"/>
    </row>
    <row r="19" spans="2:13">
      <c r="B19" s="1" t="s">
        <v>14</v>
      </c>
      <c r="C19" s="26">
        <v>2.8939896300374879</v>
      </c>
      <c r="D19" s="26">
        <v>6.4030486754608251</v>
      </c>
      <c r="E19" s="26">
        <v>2.806054409142591</v>
      </c>
      <c r="F19" s="26">
        <v>4.247132801268787</v>
      </c>
      <c r="G19" s="26"/>
    </row>
    <row r="20" spans="2:13">
      <c r="B20" s="1" t="s">
        <v>5</v>
      </c>
      <c r="C20" s="26">
        <v>2.7083291871435624</v>
      </c>
      <c r="D20" s="26">
        <v>6.3528965461320182</v>
      </c>
      <c r="E20" s="26">
        <v>3.5963490205717354</v>
      </c>
      <c r="F20" s="26">
        <v>3.7402413481748544</v>
      </c>
      <c r="G20" s="26"/>
    </row>
    <row r="21" spans="2:13">
      <c r="B21" s="1" t="s">
        <v>24</v>
      </c>
      <c r="C21" s="26">
        <v>3.4550599175850918</v>
      </c>
      <c r="D21" s="26">
        <v>5.3480948413863212</v>
      </c>
      <c r="E21" s="26">
        <v>4.1096737133062007</v>
      </c>
      <c r="F21" s="26">
        <v>3.6881265172730084</v>
      </c>
      <c r="G21" s="26"/>
    </row>
    <row r="22" spans="2:13">
      <c r="B22" s="1" t="s">
        <v>11</v>
      </c>
      <c r="C22" s="26">
        <v>4.3066560079678142</v>
      </c>
      <c r="D22" s="26">
        <v>6.2930530619733442</v>
      </c>
      <c r="E22" s="26">
        <v>3.0471647424220585</v>
      </c>
      <c r="F22" s="26">
        <v>3.1091774018111051</v>
      </c>
      <c r="G22" s="26"/>
    </row>
    <row r="23" spans="2:13">
      <c r="B23" s="68" t="s">
        <v>94</v>
      </c>
      <c r="C23" s="70">
        <v>3.4781020123414308</v>
      </c>
      <c r="D23" s="70">
        <v>5.2096430689663276</v>
      </c>
      <c r="E23" s="70">
        <v>4.248905161647218</v>
      </c>
      <c r="F23" s="70">
        <v>3.9918084040774078</v>
      </c>
      <c r="G23" s="26"/>
      <c r="M23" s="1" t="s">
        <v>59</v>
      </c>
    </row>
    <row r="24" spans="2:13">
      <c r="B24" s="1" t="s">
        <v>9</v>
      </c>
      <c r="C24" s="26">
        <v>2.928408517380388</v>
      </c>
      <c r="D24" s="26">
        <v>6.4043264101401043</v>
      </c>
      <c r="E24" s="26">
        <v>3.7154931737016614</v>
      </c>
      <c r="F24" s="26">
        <v>4.2478294479546657</v>
      </c>
      <c r="G24" s="26"/>
    </row>
    <row r="25" spans="2:13">
      <c r="B25" s="1" t="s">
        <v>3</v>
      </c>
      <c r="C25" s="26">
        <v>4.9501270150852994</v>
      </c>
      <c r="D25" s="26">
        <v>6.749708045893982</v>
      </c>
      <c r="E25" s="26">
        <v>3.2171386089741274</v>
      </c>
      <c r="F25" s="26">
        <v>3.4446822214998618</v>
      </c>
      <c r="G25" s="26"/>
    </row>
    <row r="26" spans="2:13">
      <c r="B26" s="1" t="s">
        <v>18</v>
      </c>
      <c r="C26" s="26">
        <v>2.7889049514909736</v>
      </c>
      <c r="D26" s="26">
        <v>6.6749178590826936</v>
      </c>
      <c r="E26" s="26">
        <v>4.4346300764867728</v>
      </c>
      <c r="F26" s="26">
        <v>4.823707596429947</v>
      </c>
      <c r="G26" s="26"/>
    </row>
    <row r="27" spans="2:13">
      <c r="B27" s="54" t="s">
        <v>8</v>
      </c>
      <c r="C27" s="56">
        <v>3.6913413943888709</v>
      </c>
      <c r="D27" s="56">
        <v>6.3565705136774966</v>
      </c>
      <c r="E27" s="56">
        <v>5.1193388921984448</v>
      </c>
      <c r="F27" s="56">
        <v>4.02690627136431</v>
      </c>
      <c r="G27" s="26"/>
    </row>
    <row r="28" spans="2:13">
      <c r="B28" s="1" t="s">
        <v>12</v>
      </c>
      <c r="C28" s="26">
        <v>3.7874378403892504</v>
      </c>
      <c r="D28" s="26">
        <v>6.7539054949494064</v>
      </c>
      <c r="E28" s="26">
        <v>3.3783734868673005</v>
      </c>
      <c r="F28" s="26">
        <v>5.9224924221199533</v>
      </c>
      <c r="G28" s="26"/>
    </row>
    <row r="29" spans="2:13">
      <c r="B29" s="1" t="s">
        <v>7</v>
      </c>
      <c r="C29" s="26">
        <v>3.0609179868732421</v>
      </c>
      <c r="D29" s="26">
        <v>7.7669827880681384</v>
      </c>
      <c r="E29" s="26">
        <v>4.1748221591708266</v>
      </c>
      <c r="F29" s="26">
        <v>4.9274888914420867</v>
      </c>
      <c r="G29" s="26"/>
    </row>
    <row r="30" spans="2:13">
      <c r="B30" s="1" t="s">
        <v>30</v>
      </c>
      <c r="C30" s="26">
        <v>3.8322525437320563</v>
      </c>
      <c r="D30" s="26">
        <v>7.148876453251221</v>
      </c>
      <c r="E30" s="26">
        <v>3.8222893762085111</v>
      </c>
      <c r="F30" s="26">
        <v>6.3728515835187682</v>
      </c>
      <c r="G30" s="26"/>
    </row>
    <row r="31" spans="2:13">
      <c r="B31" s="1" t="s">
        <v>16</v>
      </c>
      <c r="C31" s="26">
        <v>4.6013256336982424</v>
      </c>
      <c r="D31" s="26">
        <v>8.6392961609916892</v>
      </c>
      <c r="E31" s="26">
        <v>3.8554884397510398</v>
      </c>
      <c r="F31" s="26">
        <v>5.3197701806297673</v>
      </c>
      <c r="G31" s="26"/>
    </row>
    <row r="32" spans="2:13">
      <c r="B32" s="1" t="s">
        <v>6</v>
      </c>
      <c r="C32" s="26">
        <v>2.4444851785901331</v>
      </c>
      <c r="D32" s="26">
        <v>11.489332130109338</v>
      </c>
      <c r="E32" s="26">
        <v>4.3356148931198684</v>
      </c>
      <c r="F32" s="26">
        <v>4.5843639967448491</v>
      </c>
      <c r="G32" s="26"/>
    </row>
    <row r="34" spans="1:7">
      <c r="A34" s="19" t="s">
        <v>159</v>
      </c>
    </row>
    <row r="35" spans="1:7">
      <c r="A35" s="1" t="s">
        <v>160</v>
      </c>
    </row>
    <row r="37" spans="1:7" ht="25.5">
      <c r="C37" s="34" t="s">
        <v>161</v>
      </c>
      <c r="D37" s="34" t="s">
        <v>162</v>
      </c>
      <c r="E37" s="34" t="s">
        <v>163</v>
      </c>
      <c r="F37" s="34" t="s">
        <v>164</v>
      </c>
    </row>
    <row r="38" spans="1:7">
      <c r="B38" s="1" t="s">
        <v>16</v>
      </c>
      <c r="C38" s="26">
        <v>10.488146</v>
      </c>
      <c r="D38" s="26">
        <v>64.201476999999997</v>
      </c>
      <c r="E38" s="26">
        <v>10.96645</v>
      </c>
      <c r="F38" s="26">
        <v>14.343928999999999</v>
      </c>
      <c r="G38" s="26"/>
    </row>
    <row r="39" spans="1:7">
      <c r="B39" s="1" t="s">
        <v>22</v>
      </c>
      <c r="C39" s="26">
        <v>0.28113511000000002</v>
      </c>
      <c r="D39" s="26">
        <v>84.877403000000001</v>
      </c>
      <c r="E39" s="26">
        <v>2.3230325999999999</v>
      </c>
      <c r="F39" s="26">
        <v>12.518428</v>
      </c>
      <c r="G39" s="26"/>
    </row>
    <row r="40" spans="1:7">
      <c r="B40" s="1" t="s">
        <v>18</v>
      </c>
      <c r="C40" s="26">
        <v>48.013309</v>
      </c>
      <c r="D40" s="26">
        <v>30.465845000000002</v>
      </c>
      <c r="E40" s="26">
        <v>12.595420000000001</v>
      </c>
      <c r="F40" s="26">
        <v>8.9254254999999993</v>
      </c>
      <c r="G40" s="26"/>
    </row>
    <row r="41" spans="1:7">
      <c r="B41" s="1" t="s">
        <v>23</v>
      </c>
      <c r="C41" s="26">
        <v>2.6275959000000002</v>
      </c>
      <c r="D41" s="26">
        <v>88.417991999999998</v>
      </c>
      <c r="E41" s="26">
        <v>1.4893746000000001</v>
      </c>
      <c r="F41" s="26">
        <v>7.4650359000000002</v>
      </c>
      <c r="G41" s="26"/>
    </row>
    <row r="42" spans="1:7">
      <c r="B42" s="1" t="s">
        <v>5</v>
      </c>
      <c r="C42" s="26">
        <v>1.4001452999999999</v>
      </c>
      <c r="D42" s="26">
        <v>89.24736</v>
      </c>
      <c r="E42" s="26">
        <v>1.9122733999999999</v>
      </c>
      <c r="F42" s="26">
        <v>7.4402207999999996</v>
      </c>
      <c r="G42" s="26"/>
    </row>
    <row r="43" spans="1:7">
      <c r="B43" s="1" t="s">
        <v>3</v>
      </c>
      <c r="C43" s="26">
        <v>6.5577930999999996</v>
      </c>
      <c r="D43" s="26">
        <v>84.616386000000006</v>
      </c>
      <c r="E43" s="26">
        <v>1.8607762999999999</v>
      </c>
      <c r="F43" s="26">
        <v>6.9650435000000002</v>
      </c>
      <c r="G43" s="26"/>
    </row>
    <row r="44" spans="1:7">
      <c r="B44" s="1" t="s">
        <v>0</v>
      </c>
      <c r="C44" s="26">
        <v>0.76740885000000003</v>
      </c>
      <c r="D44" s="26">
        <v>88.804732999999999</v>
      </c>
      <c r="E44" s="26">
        <v>3.5153219999999998</v>
      </c>
      <c r="F44" s="26">
        <v>6.9125328000000001</v>
      </c>
      <c r="G44" s="26"/>
    </row>
    <row r="45" spans="1:7">
      <c r="B45" s="1" t="s">
        <v>1</v>
      </c>
      <c r="C45" s="26">
        <v>23.723355999999999</v>
      </c>
      <c r="D45" s="26">
        <v>64.297302000000002</v>
      </c>
      <c r="E45" s="26">
        <v>5.3735017999999997</v>
      </c>
      <c r="F45" s="26">
        <v>6.6058358999999998</v>
      </c>
      <c r="G45" s="26"/>
    </row>
    <row r="46" spans="1:7">
      <c r="B46" s="54" t="s">
        <v>8</v>
      </c>
      <c r="C46" s="56">
        <v>7.7478975999999999</v>
      </c>
      <c r="D46" s="56">
        <v>82.721457999999998</v>
      </c>
      <c r="E46" s="56">
        <v>2.9561364999999999</v>
      </c>
      <c r="F46" s="56">
        <v>6.5745076999999998</v>
      </c>
      <c r="G46" s="26"/>
    </row>
    <row r="47" spans="1:7">
      <c r="B47" s="68" t="s">
        <v>95</v>
      </c>
      <c r="C47" s="70">
        <v>9.7999302999999998</v>
      </c>
      <c r="D47" s="70">
        <v>81.049002000000002</v>
      </c>
      <c r="E47" s="70">
        <v>3.6026897999999998</v>
      </c>
      <c r="F47" s="70">
        <v>6.2807382</v>
      </c>
      <c r="G47" s="26"/>
    </row>
    <row r="48" spans="1:7">
      <c r="B48" s="1" t="s">
        <v>30</v>
      </c>
      <c r="C48" s="26">
        <v>5.1135659000000002</v>
      </c>
      <c r="D48" s="26">
        <v>88.045929000000001</v>
      </c>
      <c r="E48" s="26">
        <v>1.5021138999999999</v>
      </c>
      <c r="F48" s="26">
        <v>5.3383880000000001</v>
      </c>
      <c r="G48" s="26"/>
    </row>
    <row r="49" spans="1:13">
      <c r="B49" s="1" t="s">
        <v>2</v>
      </c>
      <c r="C49" s="26">
        <v>21.309045999999999</v>
      </c>
      <c r="D49" s="26">
        <v>68.703666999999996</v>
      </c>
      <c r="E49" s="26">
        <v>4.7923698000000003</v>
      </c>
      <c r="F49" s="26">
        <v>5.1949182</v>
      </c>
      <c r="G49" s="26"/>
    </row>
    <row r="50" spans="1:13">
      <c r="B50" s="1" t="s">
        <v>14</v>
      </c>
      <c r="C50" s="26">
        <v>1.8784144</v>
      </c>
      <c r="D50" s="26">
        <v>90.987938</v>
      </c>
      <c r="E50" s="26">
        <v>2.0181960999999999</v>
      </c>
      <c r="F50" s="26">
        <v>5.1154513000000001</v>
      </c>
      <c r="G50" s="26"/>
    </row>
    <row r="51" spans="1:13">
      <c r="B51" s="1" t="s">
        <v>10</v>
      </c>
      <c r="C51" s="26">
        <v>2.2707746000000002</v>
      </c>
      <c r="D51" s="26">
        <v>90.264336</v>
      </c>
      <c r="E51" s="26">
        <v>2.5559864000000001</v>
      </c>
      <c r="F51" s="26">
        <v>4.9089030999999999</v>
      </c>
      <c r="G51" s="26"/>
    </row>
    <row r="52" spans="1:13">
      <c r="B52" s="1" t="s">
        <v>6</v>
      </c>
      <c r="C52" s="26">
        <v>11.212524</v>
      </c>
      <c r="D52" s="26">
        <v>80.492560999999995</v>
      </c>
      <c r="E52" s="26">
        <v>3.4435815999999999</v>
      </c>
      <c r="F52" s="26">
        <v>4.8513349999999997</v>
      </c>
      <c r="G52" s="26"/>
    </row>
    <row r="53" spans="1:13">
      <c r="B53" s="1" t="s">
        <v>12</v>
      </c>
      <c r="C53" s="26">
        <v>16.955017000000002</v>
      </c>
      <c r="D53" s="26">
        <v>73.010384000000002</v>
      </c>
      <c r="E53" s="26">
        <v>5.1903113999999997</v>
      </c>
      <c r="F53" s="26">
        <v>4.8442907000000002</v>
      </c>
      <c r="G53" s="26"/>
    </row>
    <row r="54" spans="1:13">
      <c r="B54" s="1" t="s">
        <v>7</v>
      </c>
      <c r="C54" s="26">
        <v>29.919049999999999</v>
      </c>
      <c r="D54" s="26">
        <v>60.715060999999999</v>
      </c>
      <c r="E54" s="26">
        <v>4.5305609999999996</v>
      </c>
      <c r="F54" s="26">
        <v>4.8353291</v>
      </c>
      <c r="G54" s="26"/>
    </row>
    <row r="55" spans="1:13">
      <c r="B55" s="1" t="s">
        <v>15</v>
      </c>
      <c r="C55" s="26">
        <v>0.62758320999999995</v>
      </c>
      <c r="D55" s="26">
        <v>94.477974000000003</v>
      </c>
      <c r="E55" s="26">
        <v>0.82891809999999999</v>
      </c>
      <c r="F55" s="26">
        <v>4.0655216999999997</v>
      </c>
      <c r="G55" s="26"/>
    </row>
    <row r="56" spans="1:13">
      <c r="B56" s="1" t="s">
        <v>24</v>
      </c>
      <c r="C56" s="26">
        <v>1.1914028999999999</v>
      </c>
      <c r="D56" s="26">
        <v>92.590926999999994</v>
      </c>
      <c r="E56" s="26">
        <v>2.3068330000000001</v>
      </c>
      <c r="F56" s="26">
        <v>3.9108366999999999</v>
      </c>
      <c r="G56" s="26"/>
      <c r="H56" s="1" t="s">
        <v>165</v>
      </c>
    </row>
    <row r="57" spans="1:13">
      <c r="B57" s="1" t="s">
        <v>19</v>
      </c>
      <c r="C57" s="26">
        <v>1.6928558</v>
      </c>
      <c r="D57" s="26">
        <v>91.643867</v>
      </c>
      <c r="E57" s="26">
        <v>2.8059454000000001</v>
      </c>
      <c r="F57" s="26">
        <v>3.8573346000000002</v>
      </c>
      <c r="G57" s="26"/>
    </row>
    <row r="58" spans="1:13">
      <c r="B58" s="1" t="s">
        <v>11</v>
      </c>
      <c r="C58" s="26">
        <v>2.2200224</v>
      </c>
      <c r="D58" s="26">
        <v>95.011505</v>
      </c>
      <c r="E58" s="26">
        <v>1.1424053999999999</v>
      </c>
      <c r="F58" s="26">
        <v>1.6260699999999999</v>
      </c>
      <c r="M58" s="1" t="s">
        <v>59</v>
      </c>
    </row>
    <row r="60" spans="1:13">
      <c r="A60" s="19" t="s">
        <v>166</v>
      </c>
      <c r="I60" s="1" t="s">
        <v>167</v>
      </c>
    </row>
    <row r="61" spans="1:13">
      <c r="A61" s="1" t="s">
        <v>168</v>
      </c>
    </row>
    <row r="63" spans="1:13">
      <c r="C63" s="90" t="s">
        <v>169</v>
      </c>
    </row>
    <row r="64" spans="1:13">
      <c r="B64" s="68" t="s">
        <v>94</v>
      </c>
      <c r="C64" s="68">
        <v>35.200000000000003</v>
      </c>
    </row>
    <row r="65" spans="2:3">
      <c r="B65" s="1" t="s">
        <v>30</v>
      </c>
      <c r="C65" s="1">
        <v>39.9</v>
      </c>
    </row>
    <row r="66" spans="2:3">
      <c r="B66" s="1" t="s">
        <v>28</v>
      </c>
      <c r="C66" s="1">
        <v>37.299999999999997</v>
      </c>
    </row>
    <row r="67" spans="2:3">
      <c r="B67" s="1" t="s">
        <v>24</v>
      </c>
      <c r="C67" s="1">
        <v>37.4</v>
      </c>
    </row>
    <row r="68" spans="2:3">
      <c r="B68" s="1" t="s">
        <v>7</v>
      </c>
      <c r="C68" s="1">
        <v>37.9</v>
      </c>
    </row>
    <row r="69" spans="2:3">
      <c r="B69" s="1" t="s">
        <v>2</v>
      </c>
      <c r="C69" s="1">
        <v>31.7</v>
      </c>
    </row>
    <row r="70" spans="2:3">
      <c r="B70" s="1" t="s">
        <v>3</v>
      </c>
      <c r="C70" s="1">
        <v>30.1</v>
      </c>
    </row>
    <row r="71" spans="2:3">
      <c r="B71" s="1" t="s">
        <v>6</v>
      </c>
      <c r="C71" s="1">
        <v>36.299999999999997</v>
      </c>
    </row>
    <row r="72" spans="2:3">
      <c r="B72" s="1" t="s">
        <v>15</v>
      </c>
      <c r="C72" s="1">
        <v>45.1</v>
      </c>
    </row>
    <row r="73" spans="2:3">
      <c r="B73" s="1" t="s">
        <v>5</v>
      </c>
      <c r="C73" s="1">
        <v>39.4</v>
      </c>
    </row>
    <row r="74" spans="2:3">
      <c r="B74" s="54" t="s">
        <v>8</v>
      </c>
      <c r="C74" s="54">
        <v>35.5</v>
      </c>
    </row>
    <row r="75" spans="2:3">
      <c r="B75" s="1" t="s">
        <v>26</v>
      </c>
      <c r="C75" s="1">
        <v>39.4</v>
      </c>
    </row>
    <row r="76" spans="2:3">
      <c r="B76" s="1" t="s">
        <v>22</v>
      </c>
      <c r="C76" s="1">
        <v>34.200000000000003</v>
      </c>
    </row>
    <row r="77" spans="2:3">
      <c r="B77" s="1" t="s">
        <v>17</v>
      </c>
      <c r="C77" s="1">
        <v>31.1</v>
      </c>
    </row>
    <row r="78" spans="2:3">
      <c r="B78" s="1" t="s">
        <v>11</v>
      </c>
      <c r="C78" s="1">
        <v>40.700000000000003</v>
      </c>
    </row>
    <row r="79" spans="2:3">
      <c r="B79" s="1" t="s">
        <v>10</v>
      </c>
      <c r="C79" s="1">
        <v>38.200000000000003</v>
      </c>
    </row>
    <row r="80" spans="2:3">
      <c r="B80" s="1" t="s">
        <v>9</v>
      </c>
      <c r="C80" s="1">
        <v>8.5</v>
      </c>
    </row>
    <row r="81" spans="1:9">
      <c r="B81" s="1" t="s">
        <v>0</v>
      </c>
      <c r="C81" s="1">
        <v>27.4</v>
      </c>
    </row>
    <row r="82" spans="1:9">
      <c r="B82" s="1" t="s">
        <v>4</v>
      </c>
      <c r="C82" s="1">
        <v>21.1</v>
      </c>
    </row>
    <row r="83" spans="1:9">
      <c r="B83" s="1" t="s">
        <v>18</v>
      </c>
      <c r="C83" s="1">
        <v>40.799999999999997</v>
      </c>
    </row>
    <row r="84" spans="1:9">
      <c r="B84" s="1" t="s">
        <v>1</v>
      </c>
      <c r="C84" s="1">
        <v>30.3</v>
      </c>
    </row>
    <row r="85" spans="1:9">
      <c r="B85" s="1" t="s">
        <v>23</v>
      </c>
      <c r="C85" s="1">
        <v>39.799999999999997</v>
      </c>
    </row>
    <row r="86" spans="1:9">
      <c r="B86" s="1" t="s">
        <v>19</v>
      </c>
      <c r="C86" s="1">
        <v>33.200000000000003</v>
      </c>
    </row>
    <row r="87" spans="1:9">
      <c r="B87" s="1" t="s">
        <v>13</v>
      </c>
      <c r="C87" s="1">
        <v>30.2</v>
      </c>
    </row>
    <row r="88" spans="1:9">
      <c r="B88" s="1" t="s">
        <v>14</v>
      </c>
      <c r="C88" s="1">
        <v>43.9</v>
      </c>
    </row>
    <row r="89" spans="1:9">
      <c r="B89" s="1" t="s">
        <v>25</v>
      </c>
      <c r="C89" s="1">
        <v>28.8</v>
      </c>
    </row>
    <row r="90" spans="1:9">
      <c r="B90" s="1" t="s">
        <v>12</v>
      </c>
      <c r="C90" s="1">
        <v>35.200000000000003</v>
      </c>
    </row>
    <row r="91" spans="1:9">
      <c r="B91" s="1" t="s">
        <v>16</v>
      </c>
      <c r="C91" s="1">
        <v>27.8</v>
      </c>
      <c r="H91" s="1" t="s">
        <v>59</v>
      </c>
    </row>
    <row r="93" spans="1:9">
      <c r="A93" s="19" t="s">
        <v>170</v>
      </c>
      <c r="I93" s="1" t="s">
        <v>167</v>
      </c>
    </row>
    <row r="94" spans="1:9">
      <c r="A94" s="1" t="s">
        <v>168</v>
      </c>
    </row>
    <row r="96" spans="1:9">
      <c r="C96" s="21" t="s">
        <v>171</v>
      </c>
    </row>
    <row r="97" spans="2:13">
      <c r="B97" s="68" t="s">
        <v>94</v>
      </c>
      <c r="C97" s="70">
        <v>4.5999999999999996</v>
      </c>
      <c r="M97" s="26"/>
    </row>
    <row r="98" spans="2:13">
      <c r="B98" s="1" t="s">
        <v>30</v>
      </c>
      <c r="C98" s="26">
        <v>2.6</v>
      </c>
      <c r="M98" s="26"/>
    </row>
    <row r="99" spans="2:13">
      <c r="B99" s="1" t="s">
        <v>28</v>
      </c>
      <c r="C99" s="26">
        <v>4</v>
      </c>
      <c r="M99" s="26"/>
    </row>
    <row r="100" spans="2:13">
      <c r="B100" s="1" t="s">
        <v>24</v>
      </c>
      <c r="C100" s="26">
        <v>2.5</v>
      </c>
      <c r="M100" s="26"/>
    </row>
    <row r="101" spans="2:13">
      <c r="B101" s="1" t="s">
        <v>7</v>
      </c>
      <c r="C101" s="26">
        <v>7.4</v>
      </c>
      <c r="M101" s="26"/>
    </row>
    <row r="102" spans="2:13">
      <c r="B102" s="1" t="s">
        <v>2</v>
      </c>
      <c r="C102" s="26">
        <v>6.4</v>
      </c>
      <c r="M102" s="26"/>
    </row>
    <row r="103" spans="2:13">
      <c r="B103" s="1" t="s">
        <v>3</v>
      </c>
      <c r="C103" s="26">
        <v>5.7</v>
      </c>
      <c r="M103" s="26"/>
    </row>
    <row r="104" spans="2:13">
      <c r="B104" s="1" t="s">
        <v>6</v>
      </c>
      <c r="C104" s="26">
        <v>4.3</v>
      </c>
      <c r="M104" s="26"/>
    </row>
    <row r="105" spans="2:13">
      <c r="B105" s="1" t="s">
        <v>15</v>
      </c>
      <c r="C105" s="26">
        <v>12.4</v>
      </c>
      <c r="M105" s="26"/>
    </row>
    <row r="106" spans="2:13">
      <c r="B106" s="1" t="s">
        <v>5</v>
      </c>
      <c r="C106" s="26">
        <v>5.3</v>
      </c>
      <c r="M106" s="26"/>
    </row>
    <row r="107" spans="2:13">
      <c r="B107" s="54" t="s">
        <v>8</v>
      </c>
      <c r="C107" s="56">
        <v>2</v>
      </c>
      <c r="M107" s="26"/>
    </row>
    <row r="108" spans="2:13">
      <c r="B108" s="1" t="s">
        <v>26</v>
      </c>
      <c r="C108" s="26">
        <v>3.3</v>
      </c>
      <c r="M108" s="26"/>
    </row>
    <row r="109" spans="2:13">
      <c r="B109" s="1" t="s">
        <v>22</v>
      </c>
      <c r="C109" s="26">
        <v>4</v>
      </c>
      <c r="M109" s="26"/>
    </row>
    <row r="110" spans="2:13">
      <c r="B110" s="1" t="s">
        <v>17</v>
      </c>
      <c r="C110" s="26">
        <v>8</v>
      </c>
      <c r="M110" s="26"/>
    </row>
    <row r="111" spans="2:13">
      <c r="B111" s="1" t="s">
        <v>11</v>
      </c>
      <c r="C111" s="26">
        <v>6.7</v>
      </c>
      <c r="M111" s="26"/>
    </row>
    <row r="112" spans="2:13">
      <c r="B112" s="1" t="s">
        <v>10</v>
      </c>
      <c r="C112" s="26">
        <v>3.7</v>
      </c>
      <c r="M112" s="26"/>
    </row>
    <row r="113" spans="2:13">
      <c r="B113" s="1" t="s">
        <v>9</v>
      </c>
      <c r="C113" s="26">
        <v>1.6</v>
      </c>
      <c r="M113" s="26"/>
    </row>
    <row r="114" spans="2:13">
      <c r="B114" s="1" t="s">
        <v>0</v>
      </c>
      <c r="C114" s="26">
        <v>3.1</v>
      </c>
      <c r="M114" s="26"/>
    </row>
    <row r="115" spans="2:13">
      <c r="B115" s="1" t="s">
        <v>4</v>
      </c>
      <c r="C115" s="26">
        <v>3.3</v>
      </c>
      <c r="M115" s="26"/>
    </row>
    <row r="116" spans="2:13">
      <c r="B116" s="1" t="s">
        <v>18</v>
      </c>
      <c r="C116" s="26">
        <v>5.2</v>
      </c>
      <c r="M116" s="26"/>
    </row>
    <row r="117" spans="2:13">
      <c r="B117" s="1" t="s">
        <v>1</v>
      </c>
      <c r="C117" s="26">
        <v>7.2</v>
      </c>
      <c r="M117" s="26"/>
    </row>
    <row r="118" spans="2:13">
      <c r="B118" s="1" t="s">
        <v>23</v>
      </c>
      <c r="C118" s="26">
        <v>3.1</v>
      </c>
      <c r="M118" s="26"/>
    </row>
    <row r="119" spans="2:13">
      <c r="B119" s="1" t="s">
        <v>19</v>
      </c>
      <c r="C119" s="26">
        <v>3.6</v>
      </c>
      <c r="M119" s="26"/>
    </row>
    <row r="120" spans="2:13">
      <c r="B120" s="1" t="s">
        <v>14</v>
      </c>
      <c r="C120" s="26">
        <v>2.2999999999999998</v>
      </c>
      <c r="M120" s="26"/>
    </row>
    <row r="121" spans="2:13">
      <c r="B121" s="1" t="s">
        <v>25</v>
      </c>
      <c r="C121" s="26">
        <v>1.6</v>
      </c>
      <c r="M121" s="26"/>
    </row>
    <row r="122" spans="2:13">
      <c r="B122" s="1" t="s">
        <v>12</v>
      </c>
      <c r="C122" s="26">
        <v>10.4</v>
      </c>
      <c r="M122" s="26"/>
    </row>
    <row r="123" spans="2:13">
      <c r="B123" s="1" t="s">
        <v>16</v>
      </c>
      <c r="C123" s="26">
        <v>7.9</v>
      </c>
      <c r="M123" s="26"/>
    </row>
    <row r="124" spans="2:13">
      <c r="E124" s="1" t="s">
        <v>172</v>
      </c>
    </row>
    <row r="126" spans="2:13">
      <c r="H126" s="1" t="s">
        <v>59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36</vt:i4>
      </vt:variant>
    </vt:vector>
  </HeadingPairs>
  <TitlesOfParts>
    <vt:vector size="36" baseType="lpstr">
      <vt:lpstr>Chapter 1</vt:lpstr>
      <vt:lpstr>1.1</vt:lpstr>
      <vt:lpstr>1.2</vt:lpstr>
      <vt:lpstr>1.3</vt:lpstr>
      <vt:lpstr>1.4</vt:lpstr>
      <vt:lpstr>1.5</vt:lpstr>
      <vt:lpstr>Chapter 2</vt:lpstr>
      <vt:lpstr>2.1</vt:lpstr>
      <vt:lpstr>2.2</vt:lpstr>
      <vt:lpstr>2.3</vt:lpstr>
      <vt:lpstr>2.4</vt:lpstr>
      <vt:lpstr>Chapter 3</vt:lpstr>
      <vt:lpstr>3.1</vt:lpstr>
      <vt:lpstr>3.2</vt:lpstr>
      <vt:lpstr>3.3</vt:lpstr>
      <vt:lpstr>Chapter 4</vt:lpstr>
      <vt:lpstr>4.1</vt:lpstr>
      <vt:lpstr>4.2</vt:lpstr>
      <vt:lpstr>4.3</vt:lpstr>
      <vt:lpstr>4.4</vt:lpstr>
      <vt:lpstr>4.5</vt:lpstr>
      <vt:lpstr>4.6</vt:lpstr>
      <vt:lpstr>4.7</vt:lpstr>
      <vt:lpstr>4.8</vt:lpstr>
      <vt:lpstr>4.9</vt:lpstr>
      <vt:lpstr>Chapter 5</vt:lpstr>
      <vt:lpstr>5.1</vt:lpstr>
      <vt:lpstr>5.2</vt:lpstr>
      <vt:lpstr>5.3</vt:lpstr>
      <vt:lpstr>5.4</vt:lpstr>
      <vt:lpstr>5.5</vt:lpstr>
      <vt:lpstr>Chapter 6</vt:lpstr>
      <vt:lpstr>6.1</vt:lpstr>
      <vt:lpstr>6.2</vt:lpstr>
      <vt:lpstr>6.3</vt:lpstr>
      <vt:lpstr>6.4</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Education in Europe: Key figures 2022</dc:title>
  <dc:creator>DEPP-MENJ;Direction de l'évaluation de la prospective et de la performance - Ministère de l'Éducation nationale et de la Jeunesse</dc:creator>
  <cp:keywords>(ISU) ; Objectif de développement durable (ODD) ; association internationale pour l’évaluation du rendement scolaire (IEA) ; environnement socio-économique ; sortie précoce ; élève ; santé scolaire ; pratique pédagogique ; démographie scolaire ; CSP ; dépense d'éducation ; enseignement scolaire  ; enseignement du premier degré ; enseignement du second degré ; système éducatif européen ; élève du 2nd degré ; élève du 1er degré ; enquête Icils ; évaluation internationale PISA ;</cp:keywords>
  <cp:lastModifiedBy>Administration centrale</cp:lastModifiedBy>
  <cp:lastPrinted>2019-11-26T08:28:48Z</cp:lastPrinted>
  <dcterms:created xsi:type="dcterms:W3CDTF">2019-06-24T14:39:30Z</dcterms:created>
  <dcterms:modified xsi:type="dcterms:W3CDTF">2023-06-22T13:53:25Z</dcterms:modified>
</cp:coreProperties>
</file>